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8046-14XT-KJ_2_1 - SO 01..." sheetId="2" r:id="rId2"/>
    <sheet name="18046-14XT-KJ_2_2 - SO 03..." sheetId="3" r:id="rId3"/>
    <sheet name="18046-14XT-KJ_2_3 - SO 04..." sheetId="4" r:id="rId4"/>
    <sheet name="18046-14XT-KJ_2_4 - SO 05..." sheetId="5" r:id="rId5"/>
    <sheet name="18046-14XT-KJ_2_5 - VRN" sheetId="6" r:id="rId6"/>
    <sheet name="18046-14XT-KJ_3_1 - SO 01..." sheetId="7" r:id="rId7"/>
    <sheet name="18046-14XT-KJ_3_2 - SO 03..." sheetId="8" r:id="rId8"/>
    <sheet name="18046-14XT-KJ_3_3 - SO 04..." sheetId="9" r:id="rId9"/>
    <sheet name="18046-14XT-KJ_3_4 - SO 05..." sheetId="10" r:id="rId10"/>
    <sheet name="18046-14XT-KJ_3_5 - VRN" sheetId="11" r:id="rId11"/>
    <sheet name="Seznam figur" sheetId="12" r:id="rId12"/>
    <sheet name="Pokyny pro vyplnění" sheetId="13" r:id="rId13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'18046-14XT-KJ_2_1 - SO 01...'!$C$87:$K$113</definedName>
    <definedName name="_xlnm.Print_Area" localSheetId="1">'18046-14XT-KJ_2_1 - SO 01...'!$C$4:$J$41,'18046-14XT-KJ_2_1 - SO 01...'!$C$47:$J$67,'18046-14XT-KJ_2_1 - SO 01...'!$C$73:$J$113</definedName>
    <definedName name="_xlnm.Print_Titles" localSheetId="1">'18046-14XT-KJ_2_1 - SO 01...'!$87:$87</definedName>
    <definedName name="_xlnm._FilterDatabase" localSheetId="2" hidden="1">'18046-14XT-KJ_2_2 - SO 03...'!$C$88:$K$112</definedName>
    <definedName name="_xlnm.Print_Area" localSheetId="2">'18046-14XT-KJ_2_2 - SO 03...'!$C$4:$J$41,'18046-14XT-KJ_2_2 - SO 03...'!$C$47:$J$68,'18046-14XT-KJ_2_2 - SO 03...'!$C$74:$J$112</definedName>
    <definedName name="_xlnm.Print_Titles" localSheetId="2">'18046-14XT-KJ_2_2 - SO 03...'!$88:$88</definedName>
    <definedName name="_xlnm._FilterDatabase" localSheetId="3" hidden="1">'18046-14XT-KJ_2_3 - SO 04...'!$C$90:$K$209</definedName>
    <definedName name="_xlnm.Print_Area" localSheetId="3">'18046-14XT-KJ_2_3 - SO 04...'!$C$4:$J$41,'18046-14XT-KJ_2_3 - SO 04...'!$C$47:$J$70,'18046-14XT-KJ_2_3 - SO 04...'!$C$76:$J$209</definedName>
    <definedName name="_xlnm.Print_Titles" localSheetId="3">'18046-14XT-KJ_2_3 - SO 04...'!$90:$90</definedName>
    <definedName name="_xlnm._FilterDatabase" localSheetId="4" hidden="1">'18046-14XT-KJ_2_4 - SO 05...'!$C$88:$K$145</definedName>
    <definedName name="_xlnm.Print_Area" localSheetId="4">'18046-14XT-KJ_2_4 - SO 05...'!$C$4:$J$41,'18046-14XT-KJ_2_4 - SO 05...'!$C$47:$J$68,'18046-14XT-KJ_2_4 - SO 05...'!$C$74:$J$145</definedName>
    <definedName name="_xlnm.Print_Titles" localSheetId="4">'18046-14XT-KJ_2_4 - SO 05...'!$88:$88</definedName>
    <definedName name="_xlnm._FilterDatabase" localSheetId="5" hidden="1">'18046-14XT-KJ_2_5 - VRN'!$C$91:$K$144</definedName>
    <definedName name="_xlnm.Print_Area" localSheetId="5">'18046-14XT-KJ_2_5 - VRN'!$C$4:$J$41,'18046-14XT-KJ_2_5 - VRN'!$C$47:$J$71,'18046-14XT-KJ_2_5 - VRN'!$C$77:$J$144</definedName>
    <definedName name="_xlnm.Print_Titles" localSheetId="5">'18046-14XT-KJ_2_5 - VRN'!$91:$91</definedName>
    <definedName name="_xlnm._FilterDatabase" localSheetId="6" hidden="1">'18046-14XT-KJ_3_1 - SO 01...'!$C$87:$K$114</definedName>
    <definedName name="_xlnm.Print_Area" localSheetId="6">'18046-14XT-KJ_3_1 - SO 01...'!$C$4:$J$41,'18046-14XT-KJ_3_1 - SO 01...'!$C$47:$J$67,'18046-14XT-KJ_3_1 - SO 01...'!$C$73:$J$114</definedName>
    <definedName name="_xlnm.Print_Titles" localSheetId="6">'18046-14XT-KJ_3_1 - SO 01...'!$87:$87</definedName>
    <definedName name="_xlnm._FilterDatabase" localSheetId="7" hidden="1">'18046-14XT-KJ_3_2 - SO 03...'!$C$88:$K$125</definedName>
    <definedName name="_xlnm.Print_Area" localSheetId="7">'18046-14XT-KJ_3_2 - SO 03...'!$C$4:$J$41,'18046-14XT-KJ_3_2 - SO 03...'!$C$47:$J$68,'18046-14XT-KJ_3_2 - SO 03...'!$C$74:$J$125</definedName>
    <definedName name="_xlnm.Print_Titles" localSheetId="7">'18046-14XT-KJ_3_2 - SO 03...'!$88:$88</definedName>
    <definedName name="_xlnm._FilterDatabase" localSheetId="8" hidden="1">'18046-14XT-KJ_3_3 - SO 04...'!$C$90:$K$216</definedName>
    <definedName name="_xlnm.Print_Area" localSheetId="8">'18046-14XT-KJ_3_3 - SO 04...'!$C$4:$J$41,'18046-14XT-KJ_3_3 - SO 04...'!$C$47:$J$70,'18046-14XT-KJ_3_3 - SO 04...'!$C$76:$J$216</definedName>
    <definedName name="_xlnm.Print_Titles" localSheetId="8">'18046-14XT-KJ_3_3 - SO 04...'!$90:$90</definedName>
    <definedName name="_xlnm._FilterDatabase" localSheetId="9" hidden="1">'18046-14XT-KJ_3_4 - SO 05...'!$C$86:$K$137</definedName>
    <definedName name="_xlnm.Print_Area" localSheetId="9">'18046-14XT-KJ_3_4 - SO 05...'!$C$4:$J$41,'18046-14XT-KJ_3_4 - SO 05...'!$C$47:$J$66,'18046-14XT-KJ_3_4 - SO 05...'!$C$72:$J$137</definedName>
    <definedName name="_xlnm.Print_Titles" localSheetId="9">'18046-14XT-KJ_3_4 - SO 05...'!$86:$86</definedName>
    <definedName name="_xlnm._FilterDatabase" localSheetId="10" hidden="1">'18046-14XT-KJ_3_5 - VRN'!$C$91:$K$144</definedName>
    <definedName name="_xlnm.Print_Area" localSheetId="10">'18046-14XT-KJ_3_5 - VRN'!$C$4:$J$41,'18046-14XT-KJ_3_5 - VRN'!$C$47:$J$71,'18046-14XT-KJ_3_5 - VRN'!$C$77:$J$144</definedName>
    <definedName name="_xlnm.Print_Titles" localSheetId="10">'18046-14XT-KJ_3_5 - VRN'!$91:$91</definedName>
    <definedName name="_xlnm.Print_Area" localSheetId="11">'Seznam figur'!$C$4:$G$207</definedName>
    <definedName name="_xlnm.Print_Titles" localSheetId="11">'Seznam figur'!$9:$9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D7"/>
  <c i="11" r="J93"/>
  <c r="J39"/>
  <c r="J38"/>
  <c i="1" r="AY66"/>
  <c i="11" r="J37"/>
  <c i="1" r="AX66"/>
  <c i="11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64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10" r="J39"/>
  <c r="J38"/>
  <c i="1" r="AY65"/>
  <c i="10" r="J37"/>
  <c i="1" r="AX65"/>
  <c i="10"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9" r="J39"/>
  <c r="J38"/>
  <c i="1" r="AY64"/>
  <c i="9" r="J37"/>
  <c i="1" r="AX64"/>
  <c i="9" r="BI216"/>
  <c r="BH216"/>
  <c r="BG216"/>
  <c r="BF216"/>
  <c r="T216"/>
  <c r="T215"/>
  <c r="R216"/>
  <c r="R215"/>
  <c r="P216"/>
  <c r="P215"/>
  <c r="BI213"/>
  <c r="BH213"/>
  <c r="BG213"/>
  <c r="BF213"/>
  <c r="T213"/>
  <c r="T212"/>
  <c r="R213"/>
  <c r="R212"/>
  <c r="P213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8" r="J39"/>
  <c r="J38"/>
  <c i="1" r="AY63"/>
  <c i="8" r="J37"/>
  <c i="1" r="AX63"/>
  <c i="8" r="BI125"/>
  <c r="BH125"/>
  <c r="BG125"/>
  <c r="BF125"/>
  <c r="T125"/>
  <c r="T124"/>
  <c r="R125"/>
  <c r="R124"/>
  <c r="P125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7" r="J39"/>
  <c r="J38"/>
  <c i="1" r="AY62"/>
  <c i="7" r="J37"/>
  <c i="1" r="AX62"/>
  <c i="7" r="BI114"/>
  <c r="BH114"/>
  <c r="BG114"/>
  <c r="BF114"/>
  <c r="T114"/>
  <c r="T113"/>
  <c r="R114"/>
  <c r="R113"/>
  <c r="P114"/>
  <c r="P113"/>
  <c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6" r="J93"/>
  <c r="J39"/>
  <c r="J38"/>
  <c i="1" r="AY60"/>
  <c i="6" r="J37"/>
  <c i="1" r="AX60"/>
  <c i="6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64"/>
  <c r="J89"/>
  <c r="J88"/>
  <c r="F88"/>
  <c r="F86"/>
  <c r="E84"/>
  <c r="J59"/>
  <c r="J58"/>
  <c r="F58"/>
  <c r="F56"/>
  <c r="E54"/>
  <c r="J20"/>
  <c r="E20"/>
  <c r="F59"/>
  <c r="J19"/>
  <c r="J14"/>
  <c r="J86"/>
  <c r="E7"/>
  <c r="E80"/>
  <c i="5" r="J39"/>
  <c r="J38"/>
  <c i="1" r="AY59"/>
  <c i="5" r="J37"/>
  <c i="1" r="AX59"/>
  <c i="5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4" r="J39"/>
  <c r="J38"/>
  <c i="1" r="AY58"/>
  <c i="4" r="J37"/>
  <c i="1" r="AX58"/>
  <c i="4" r="BI209"/>
  <c r="BH209"/>
  <c r="BG209"/>
  <c r="BF209"/>
  <c r="T209"/>
  <c r="T208"/>
  <c r="R209"/>
  <c r="R208"/>
  <c r="P209"/>
  <c r="P208"/>
  <c r="BI206"/>
  <c r="BH206"/>
  <c r="BG206"/>
  <c r="BF206"/>
  <c r="T206"/>
  <c r="T205"/>
  <c r="R206"/>
  <c r="R205"/>
  <c r="P206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3" r="J39"/>
  <c r="J38"/>
  <c i="1" r="AY57"/>
  <c i="3" r="J37"/>
  <c i="1" r="AX57"/>
  <c i="3" r="BI112"/>
  <c r="BH112"/>
  <c r="BG112"/>
  <c r="BF112"/>
  <c r="T112"/>
  <c r="T111"/>
  <c r="R112"/>
  <c r="R111"/>
  <c r="P112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2" r="J113"/>
  <c r="J39"/>
  <c r="J38"/>
  <c i="1" r="AY56"/>
  <c i="2" r="J37"/>
  <c i="1" r="AX56"/>
  <c i="2" r="J66"/>
  <c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82"/>
  <c r="E7"/>
  <c r="E76"/>
  <c i="1" r="L50"/>
  <c r="AM50"/>
  <c r="AM49"/>
  <c r="L49"/>
  <c r="AM47"/>
  <c r="L47"/>
  <c r="L45"/>
  <c r="L44"/>
  <c i="2" r="BK100"/>
  <c i="4" r="J170"/>
  <c r="BK198"/>
  <c r="BK109"/>
  <c i="5" r="J92"/>
  <c r="J124"/>
  <c i="6" r="BK106"/>
  <c r="J121"/>
  <c r="J140"/>
  <c i="7" r="BK109"/>
  <c i="8" r="BK104"/>
  <c i="9" r="BK181"/>
  <c r="BK209"/>
  <c r="BK195"/>
  <c i="10" r="BK99"/>
  <c i="11" r="J116"/>
  <c r="J144"/>
  <c r="BK119"/>
  <c r="BK110"/>
  <c i="2" r="BK103"/>
  <c i="3" r="J107"/>
  <c i="4" r="BK151"/>
  <c r="J188"/>
  <c r="BK155"/>
  <c r="J99"/>
  <c i="5" r="BK144"/>
  <c r="J129"/>
  <c i="6" r="J142"/>
  <c r="J112"/>
  <c i="8" r="BK125"/>
  <c r="BK109"/>
  <c i="9" r="J164"/>
  <c r="BK213"/>
  <c i="10" r="BK117"/>
  <c r="J93"/>
  <c r="BK111"/>
  <c i="11" r="BK112"/>
  <c r="BK125"/>
  <c i="3" r="BK104"/>
  <c i="4" r="BK166"/>
  <c r="J155"/>
  <c r="BK138"/>
  <c i="5" r="J137"/>
  <c r="J107"/>
  <c r="BK95"/>
  <c i="6" r="BK133"/>
  <c r="J106"/>
  <c r="BK116"/>
  <c i="7" r="J109"/>
  <c i="8" r="J120"/>
  <c i="9" r="J216"/>
  <c r="BK106"/>
  <c r="BK198"/>
  <c r="BK117"/>
  <c r="BK140"/>
  <c i="10" r="J96"/>
  <c i="11" r="BK118"/>
  <c r="J136"/>
  <c r="J99"/>
  <c r="J119"/>
  <c i="2" r="J103"/>
  <c i="1" r="AS61"/>
  <c i="4" r="J198"/>
  <c r="BK123"/>
  <c r="BK159"/>
  <c r="J194"/>
  <c r="BK170"/>
  <c r="J134"/>
  <c r="BK163"/>
  <c i="5" r="J142"/>
  <c r="BK120"/>
  <c r="J144"/>
  <c r="BK128"/>
  <c r="BK104"/>
  <c r="BK92"/>
  <c i="6" r="BK102"/>
  <c r="J119"/>
  <c r="J144"/>
  <c r="BK144"/>
  <c r="J125"/>
  <c r="J99"/>
  <c i="9" r="BK216"/>
  <c r="J140"/>
  <c r="BK205"/>
  <c r="J114"/>
  <c r="J125"/>
  <c i="10" r="BK102"/>
  <c i="11" r="J114"/>
  <c r="J97"/>
  <c r="BK116"/>
  <c i="2" r="BK91"/>
  <c i="3" r="BK92"/>
  <c i="4" r="J115"/>
  <c r="BK188"/>
  <c r="BK131"/>
  <c r="BK94"/>
  <c r="J126"/>
  <c r="J104"/>
  <c i="5" r="BK140"/>
  <c r="BK110"/>
  <c i="6" r="J138"/>
  <c r="J134"/>
  <c r="J127"/>
  <c r="J123"/>
  <c r="J129"/>
  <c i="7" r="J103"/>
  <c i="9" r="J195"/>
  <c r="BK133"/>
  <c r="J171"/>
  <c r="J145"/>
  <c i="10" r="J99"/>
  <c r="BK108"/>
  <c i="11" r="BK108"/>
  <c r="BK97"/>
  <c r="BK121"/>
  <c i="3" r="BK107"/>
  <c i="4" r="BK134"/>
  <c r="BK99"/>
  <c r="BK182"/>
  <c i="5" r="BK107"/>
  <c r="BK122"/>
  <c r="J98"/>
  <c i="6" r="BK112"/>
  <c r="BK131"/>
  <c r="J98"/>
  <c i="8" r="BK113"/>
  <c i="9" r="J186"/>
  <c r="J136"/>
  <c r="J133"/>
  <c r="BK159"/>
  <c i="10" r="BK105"/>
  <c r="J129"/>
  <c i="11" r="BK144"/>
  <c r="J104"/>
  <c r="BK127"/>
  <c i="2" r="J100"/>
  <c r="J109"/>
  <c i="4" r="BK194"/>
  <c r="BK119"/>
  <c r="J206"/>
  <c r="J185"/>
  <c r="J119"/>
  <c r="J166"/>
  <c i="5" r="J145"/>
  <c r="J126"/>
  <c r="J112"/>
  <c r="BK126"/>
  <c i="6" r="BK104"/>
  <c r="BK121"/>
  <c r="BK127"/>
  <c i="7" r="J94"/>
  <c i="8" r="BK92"/>
  <c r="J104"/>
  <c i="9" r="BK171"/>
  <c r="J198"/>
  <c r="BK186"/>
  <c i="10" r="J134"/>
  <c r="BK90"/>
  <c r="BK96"/>
  <c i="11" r="BK142"/>
  <c r="J125"/>
  <c r="BK98"/>
  <c r="J98"/>
  <c i="4" r="BK104"/>
  <c i="5" r="J104"/>
  <c i="6" r="J108"/>
  <c i="7" r="BK114"/>
  <c r="BK91"/>
  <c i="9" r="BK111"/>
  <c r="J111"/>
  <c r="J168"/>
  <c r="BK168"/>
  <c i="10" r="J123"/>
  <c r="J111"/>
  <c r="J108"/>
  <c i="11" r="BK129"/>
  <c r="BK99"/>
  <c r="BK137"/>
  <c r="BK102"/>
  <c i="2" r="BK94"/>
  <c i="3" r="J92"/>
  <c i="4" r="BK143"/>
  <c r="BK175"/>
  <c r="BK179"/>
  <c i="5" r="BK124"/>
  <c r="BK131"/>
  <c r="J128"/>
  <c i="6" r="BK125"/>
  <c r="J116"/>
  <c r="BK129"/>
  <c r="BK99"/>
  <c r="BK123"/>
  <c r="J104"/>
  <c i="8" r="J109"/>
  <c r="J92"/>
  <c i="9" r="J209"/>
  <c r="J100"/>
  <c r="J106"/>
  <c i="10" r="BK114"/>
  <c r="BK129"/>
  <c r="BK123"/>
  <c i="11" r="BK136"/>
  <c r="J133"/>
  <c i="3" r="BK100"/>
  <c i="4" r="J112"/>
  <c r="BK191"/>
  <c r="BK126"/>
  <c r="J131"/>
  <c i="5" r="BK112"/>
  <c r="J110"/>
  <c i="6" r="BK98"/>
  <c r="J110"/>
  <c r="BK142"/>
  <c r="J102"/>
  <c i="9" r="J213"/>
  <c r="BK100"/>
  <c r="J176"/>
  <c r="J94"/>
  <c r="J117"/>
  <c i="10" r="J102"/>
  <c i="11" r="J134"/>
  <c r="J140"/>
  <c r="BK104"/>
  <c i="3" r="J112"/>
  <c r="BK112"/>
  <c i="4" r="J148"/>
  <c r="J138"/>
  <c r="J163"/>
  <c r="J202"/>
  <c r="J151"/>
  <c i="5" r="BK129"/>
  <c r="BK137"/>
  <c r="BK101"/>
  <c i="6" r="BK119"/>
  <c r="BK97"/>
  <c r="BK137"/>
  <c i="7" r="BK100"/>
  <c r="J114"/>
  <c i="9" r="BK192"/>
  <c r="BK136"/>
  <c r="BK189"/>
  <c r="BK164"/>
  <c r="J205"/>
  <c r="J121"/>
  <c i="10" r="J120"/>
  <c r="J90"/>
  <c i="11" r="J131"/>
  <c r="J110"/>
  <c r="J138"/>
  <c r="BK106"/>
  <c r="BK134"/>
  <c i="6" r="BK114"/>
  <c i="7" r="J100"/>
  <c i="8" r="J125"/>
  <c r="BK120"/>
  <c i="9" r="BK176"/>
  <c r="J192"/>
  <c r="J201"/>
  <c r="BK94"/>
  <c i="10" r="BK120"/>
  <c r="BK134"/>
  <c r="BK132"/>
  <c r="BK93"/>
  <c i="11" r="J121"/>
  <c r="J142"/>
  <c r="BK133"/>
  <c r="J118"/>
  <c i="2" r="J91"/>
  <c i="4" r="BK202"/>
  <c r="BK185"/>
  <c r="J143"/>
  <c i="5" r="J140"/>
  <c r="J95"/>
  <c i="6" r="BK138"/>
  <c r="BK140"/>
  <c r="J136"/>
  <c i="7" r="J91"/>
  <c i="8" r="BK100"/>
  <c i="9" r="J128"/>
  <c r="J189"/>
  <c r="BK154"/>
  <c i="10" r="J126"/>
  <c i="11" r="J127"/>
  <c r="J102"/>
  <c r="J137"/>
  <c i="1" r="AS55"/>
  <c i="4" r="J175"/>
  <c r="J179"/>
  <c r="BK115"/>
  <c i="5" r="J131"/>
  <c r="BK142"/>
  <c r="BK98"/>
  <c i="6" r="BK136"/>
  <c r="J131"/>
  <c i="7" r="BK103"/>
  <c i="8" r="J113"/>
  <c i="9" r="BK114"/>
  <c r="J159"/>
  <c r="BK128"/>
  <c i="10" r="J132"/>
  <c i="11" r="BK123"/>
  <c r="J112"/>
  <c i="2" r="J94"/>
  <c i="3" r="J100"/>
  <c i="4" r="BK206"/>
  <c r="J209"/>
  <c r="J109"/>
  <c i="5" r="BK145"/>
  <c r="BK118"/>
  <c r="J118"/>
  <c i="6" r="BK118"/>
  <c r="J97"/>
  <c r="BK110"/>
  <c i="7" r="BK94"/>
  <c i="8" r="J116"/>
  <c r="J100"/>
  <c i="9" r="BK121"/>
  <c r="J151"/>
  <c r="J154"/>
  <c i="10" r="J114"/>
  <c r="J117"/>
  <c r="J105"/>
  <c i="11" r="J123"/>
  <c r="BK138"/>
  <c r="BK114"/>
  <c i="2" r="BK109"/>
  <c i="3" r="BK97"/>
  <c r="J97"/>
  <c r="J104"/>
  <c i="4" r="J159"/>
  <c r="J94"/>
  <c r="BK209"/>
  <c r="J182"/>
  <c r="BK148"/>
  <c r="J123"/>
  <c r="J191"/>
  <c r="BK112"/>
  <c i="5" r="BK133"/>
  <c r="J101"/>
  <c r="J133"/>
  <c r="J120"/>
  <c r="J122"/>
  <c i="6" r="J137"/>
  <c r="J114"/>
  <c r="BK134"/>
  <c r="BK108"/>
  <c r="J118"/>
  <c r="J133"/>
  <c i="8" r="BK116"/>
  <c i="9" r="BK201"/>
  <c r="BK125"/>
  <c r="J181"/>
  <c r="BK145"/>
  <c r="BK151"/>
  <c i="10" r="BK126"/>
  <c i="11" r="BK140"/>
  <c r="J106"/>
  <c r="BK131"/>
  <c r="J129"/>
  <c r="J108"/>
  <c i="2" l="1" r="P90"/>
  <c r="P89"/>
  <c r="P88"/>
  <c i="1" r="AU56"/>
  <c i="3" r="R96"/>
  <c r="R90"/>
  <c r="R89"/>
  <c i="4" r="BK93"/>
  <c r="J93"/>
  <c r="J65"/>
  <c r="T142"/>
  <c r="R174"/>
  <c i="5" r="P91"/>
  <c r="P90"/>
  <c r="R117"/>
  <c r="R116"/>
  <c i="6" r="BK96"/>
  <c r="J96"/>
  <c r="J67"/>
  <c r="T96"/>
  <c r="R101"/>
  <c r="BK105"/>
  <c r="J105"/>
  <c r="J69"/>
  <c r="R105"/>
  <c r="R109"/>
  <c i="7" r="R90"/>
  <c r="R89"/>
  <c r="R88"/>
  <c i="8" r="P99"/>
  <c r="P90"/>
  <c r="P89"/>
  <c i="1" r="AU63"/>
  <c i="9" r="T93"/>
  <c r="T144"/>
  <c r="R180"/>
  <c i="10" r="P89"/>
  <c r="P88"/>
  <c r="P87"/>
  <c i="1" r="AU65"/>
  <c i="11" r="BK96"/>
  <c r="T96"/>
  <c r="BK105"/>
  <c r="J105"/>
  <c r="J69"/>
  <c r="T105"/>
  <c r="BK109"/>
  <c r="J109"/>
  <c r="J70"/>
  <c i="2" r="BK90"/>
  <c r="J90"/>
  <c r="J65"/>
  <c i="3" r="BK96"/>
  <c r="J96"/>
  <c r="J66"/>
  <c i="4" r="P93"/>
  <c r="R142"/>
  <c r="T174"/>
  <c i="5" r="T91"/>
  <c r="T90"/>
  <c r="BK117"/>
  <c r="J117"/>
  <c r="J67"/>
  <c i="6" r="R96"/>
  <c r="R95"/>
  <c r="R94"/>
  <c r="R92"/>
  <c r="BK101"/>
  <c r="J101"/>
  <c r="J68"/>
  <c r="T101"/>
  <c r="T105"/>
  <c r="T109"/>
  <c i="7" r="P90"/>
  <c r="P89"/>
  <c r="P88"/>
  <c i="1" r="AU62"/>
  <c i="8" r="T99"/>
  <c r="T90"/>
  <c r="T89"/>
  <c i="9" r="R93"/>
  <c r="R144"/>
  <c r="T180"/>
  <c i="10" r="R89"/>
  <c r="R88"/>
  <c r="R87"/>
  <c i="11" r="P96"/>
  <c r="BK101"/>
  <c r="J101"/>
  <c r="J68"/>
  <c r="T101"/>
  <c r="R105"/>
  <c r="R109"/>
  <c i="2" r="R90"/>
  <c r="R89"/>
  <c r="R88"/>
  <c i="3" r="P96"/>
  <c r="P90"/>
  <c r="P89"/>
  <c i="1" r="AU57"/>
  <c i="4" r="T93"/>
  <c r="T92"/>
  <c r="T91"/>
  <c r="BK142"/>
  <c r="J142"/>
  <c r="J66"/>
  <c r="P174"/>
  <c i="5" r="BK91"/>
  <c r="J91"/>
  <c r="J65"/>
  <c r="P117"/>
  <c r="P116"/>
  <c i="6" r="P96"/>
  <c r="P105"/>
  <c r="P109"/>
  <c i="7" r="BK90"/>
  <c r="J90"/>
  <c r="J65"/>
  <c i="8" r="BK99"/>
  <c r="J99"/>
  <c r="J66"/>
  <c i="9" r="P93"/>
  <c r="P144"/>
  <c r="P180"/>
  <c i="10" r="BK89"/>
  <c r="BK88"/>
  <c r="BK87"/>
  <c r="J87"/>
  <c r="J63"/>
  <c i="11" r="P101"/>
  <c r="P105"/>
  <c r="T109"/>
  <c i="2" r="T90"/>
  <c r="T89"/>
  <c r="T88"/>
  <c i="3" r="T96"/>
  <c r="T90"/>
  <c r="T89"/>
  <c i="4" r="R93"/>
  <c r="R92"/>
  <c r="R91"/>
  <c r="P142"/>
  <c r="BK174"/>
  <c r="J174"/>
  <c r="J67"/>
  <c i="5" r="R91"/>
  <c r="R90"/>
  <c r="R89"/>
  <c r="T117"/>
  <c r="T116"/>
  <c i="6" r="P101"/>
  <c r="BK109"/>
  <c r="J109"/>
  <c r="J70"/>
  <c i="7" r="T90"/>
  <c r="T89"/>
  <c r="T88"/>
  <c i="8" r="R99"/>
  <c r="R90"/>
  <c r="R89"/>
  <c i="9" r="BK93"/>
  <c r="J93"/>
  <c r="J65"/>
  <c r="BK144"/>
  <c r="J144"/>
  <c r="J66"/>
  <c r="BK180"/>
  <c r="J180"/>
  <c r="J67"/>
  <c i="10" r="T89"/>
  <c r="T88"/>
  <c r="T87"/>
  <c i="11" r="R96"/>
  <c r="R101"/>
  <c r="P109"/>
  <c i="3" r="BK91"/>
  <c r="J91"/>
  <c r="J65"/>
  <c r="BK111"/>
  <c r="J111"/>
  <c r="J67"/>
  <c i="7" r="BK113"/>
  <c r="J113"/>
  <c r="J66"/>
  <c i="8" r="BK91"/>
  <c r="J91"/>
  <c r="J65"/>
  <c i="9" r="BK215"/>
  <c r="J215"/>
  <c r="J69"/>
  <c i="4" r="BK208"/>
  <c r="J208"/>
  <c r="J69"/>
  <c i="8" r="BK124"/>
  <c r="J124"/>
  <c r="J67"/>
  <c i="9" r="BK212"/>
  <c r="J212"/>
  <c r="J68"/>
  <c i="4" r="BK205"/>
  <c r="J205"/>
  <c r="J68"/>
  <c i="10" r="J88"/>
  <c r="J64"/>
  <c r="J89"/>
  <c r="J65"/>
  <c i="11" r="E80"/>
  <c r="BE106"/>
  <c r="BE108"/>
  <c r="BE116"/>
  <c r="BE118"/>
  <c r="BE119"/>
  <c r="BE123"/>
  <c r="BE137"/>
  <c r="BE140"/>
  <c r="J56"/>
  <c r="BE99"/>
  <c r="BE104"/>
  <c r="BE114"/>
  <c r="BE127"/>
  <c r="BE129"/>
  <c r="BE136"/>
  <c r="BE142"/>
  <c r="F59"/>
  <c r="BE97"/>
  <c r="BE98"/>
  <c r="BE102"/>
  <c r="BE110"/>
  <c r="BE112"/>
  <c r="BE121"/>
  <c r="BE125"/>
  <c r="BE131"/>
  <c r="BE133"/>
  <c r="BE134"/>
  <c r="BE138"/>
  <c r="BE144"/>
  <c i="10" r="E75"/>
  <c r="BE108"/>
  <c r="BE117"/>
  <c r="BE132"/>
  <c r="J81"/>
  <c r="F84"/>
  <c r="BE102"/>
  <c r="BE114"/>
  <c r="BE120"/>
  <c r="BE90"/>
  <c r="BE96"/>
  <c r="BE99"/>
  <c r="BE111"/>
  <c r="BE123"/>
  <c r="BE126"/>
  <c r="BE129"/>
  <c r="BE93"/>
  <c r="BE105"/>
  <c r="BE134"/>
  <c i="9" r="J56"/>
  <c r="BE133"/>
  <c r="BE151"/>
  <c r="BE154"/>
  <c r="BE171"/>
  <c r="BE176"/>
  <c r="BE181"/>
  <c r="BE195"/>
  <c r="BE201"/>
  <c r="BE205"/>
  <c r="BE213"/>
  <c r="E79"/>
  <c r="BE100"/>
  <c r="BE106"/>
  <c r="BE111"/>
  <c r="BE117"/>
  <c r="BE128"/>
  <c r="BE136"/>
  <c r="BE145"/>
  <c r="F59"/>
  <c r="BE94"/>
  <c r="BE114"/>
  <c r="BE140"/>
  <c r="BE159"/>
  <c r="BE164"/>
  <c r="BE168"/>
  <c r="BE189"/>
  <c r="BE192"/>
  <c r="BE198"/>
  <c r="BE121"/>
  <c r="BE125"/>
  <c r="BE186"/>
  <c r="BE209"/>
  <c r="BE216"/>
  <c i="8" r="E50"/>
  <c r="J56"/>
  <c r="BE109"/>
  <c r="BE113"/>
  <c r="BE120"/>
  <c r="F86"/>
  <c r="BE92"/>
  <c r="BE100"/>
  <c r="BE104"/>
  <c r="BE116"/>
  <c r="BE125"/>
  <c i="7" r="E50"/>
  <c r="F59"/>
  <c r="BE91"/>
  <c r="BE100"/>
  <c r="BE94"/>
  <c r="J82"/>
  <c r="BE103"/>
  <c r="BE109"/>
  <c r="BE114"/>
  <c i="6" r="J56"/>
  <c r="BE97"/>
  <c r="BE114"/>
  <c r="BE118"/>
  <c r="BE133"/>
  <c r="E50"/>
  <c r="BE99"/>
  <c r="BE102"/>
  <c r="BE106"/>
  <c r="BE108"/>
  <c r="BE110"/>
  <c r="BE112"/>
  <c r="BE123"/>
  <c r="BE142"/>
  <c r="BE144"/>
  <c r="F89"/>
  <c r="BE98"/>
  <c r="BE104"/>
  <c r="BE119"/>
  <c r="BE125"/>
  <c r="BE127"/>
  <c r="BE129"/>
  <c r="BE136"/>
  <c r="BE137"/>
  <c r="BE138"/>
  <c r="BE116"/>
  <c r="BE121"/>
  <c r="BE131"/>
  <c r="BE134"/>
  <c r="BE140"/>
  <c i="5" r="E77"/>
  <c r="BE92"/>
  <c r="BE104"/>
  <c r="BE112"/>
  <c r="BE124"/>
  <c r="BE129"/>
  <c r="BE142"/>
  <c r="BE145"/>
  <c r="F86"/>
  <c r="BE95"/>
  <c r="BE110"/>
  <c r="J56"/>
  <c r="BE98"/>
  <c r="BE118"/>
  <c r="BE120"/>
  <c r="BE122"/>
  <c r="BE133"/>
  <c r="BE140"/>
  <c r="BE101"/>
  <c r="BE107"/>
  <c r="BE126"/>
  <c r="BE128"/>
  <c r="BE131"/>
  <c r="BE137"/>
  <c r="BE144"/>
  <c i="4" r="J85"/>
  <c r="BE99"/>
  <c r="BE115"/>
  <c r="BE138"/>
  <c r="BE143"/>
  <c r="BE170"/>
  <c r="BE185"/>
  <c r="BE194"/>
  <c r="E50"/>
  <c r="BE104"/>
  <c r="BE109"/>
  <c r="BE155"/>
  <c r="BE163"/>
  <c r="BE175"/>
  <c r="BE198"/>
  <c r="BE206"/>
  <c r="BE209"/>
  <c r="BE94"/>
  <c r="BE112"/>
  <c r="BE119"/>
  <c r="BE126"/>
  <c r="BE131"/>
  <c r="BE148"/>
  <c r="BE151"/>
  <c r="BE166"/>
  <c r="BE191"/>
  <c r="BE202"/>
  <c r="F59"/>
  <c r="BE123"/>
  <c r="BE134"/>
  <c r="BE159"/>
  <c r="BE179"/>
  <c r="BE182"/>
  <c r="BE188"/>
  <c i="3" r="E77"/>
  <c r="BE112"/>
  <c r="F59"/>
  <c r="J83"/>
  <c r="BE100"/>
  <c r="BE107"/>
  <c r="BE92"/>
  <c r="BE97"/>
  <c r="BE104"/>
  <c i="2" r="E50"/>
  <c r="J56"/>
  <c r="F85"/>
  <c r="BE109"/>
  <c r="BE91"/>
  <c r="BE94"/>
  <c r="BE100"/>
  <c r="BE103"/>
  <c i="4" r="F36"/>
  <c i="1" r="BA58"/>
  <c i="10" r="F37"/>
  <c i="1" r="BB65"/>
  <c i="5" r="J36"/>
  <c i="1" r="AW59"/>
  <c i="10" r="F38"/>
  <c i="1" r="BC65"/>
  <c i="11" r="F37"/>
  <c i="1" r="BB66"/>
  <c i="7" r="J36"/>
  <c i="1" r="AW62"/>
  <c i="7" r="F39"/>
  <c i="1" r="BD62"/>
  <c i="10" r="F36"/>
  <c i="1" r="BA65"/>
  <c i="2" r="F39"/>
  <c i="1" r="BD56"/>
  <c i="4" r="F39"/>
  <c i="1" r="BD58"/>
  <c i="5" r="F38"/>
  <c i="1" r="BC59"/>
  <c i="7" r="F37"/>
  <c i="1" r="BB62"/>
  <c i="8" r="F38"/>
  <c i="1" r="BC63"/>
  <c i="10" r="J32"/>
  <c i="2" r="J36"/>
  <c i="1" r="AW56"/>
  <c i="3" r="F36"/>
  <c i="1" r="BA57"/>
  <c i="4" r="J36"/>
  <c i="1" r="AW58"/>
  <c i="6" r="F36"/>
  <c i="1" r="BA60"/>
  <c i="9" r="F36"/>
  <c i="1" r="BA64"/>
  <c i="3" r="F37"/>
  <c i="1" r="BB57"/>
  <c i="4" r="F38"/>
  <c i="1" r="BC58"/>
  <c i="2" r="F37"/>
  <c i="1" r="BB56"/>
  <c i="5" r="F37"/>
  <c i="1" r="BB59"/>
  <c i="8" r="F36"/>
  <c i="1" r="BA63"/>
  <c i="9" r="F37"/>
  <c i="1" r="BB64"/>
  <c i="3" r="J36"/>
  <c i="1" r="AW57"/>
  <c i="5" r="F39"/>
  <c i="1" r="BD59"/>
  <c i="8" r="F37"/>
  <c i="1" r="BB63"/>
  <c i="11" r="J36"/>
  <c i="1" r="AW66"/>
  <c i="6" r="F39"/>
  <c i="1" r="BD60"/>
  <c i="11" r="F38"/>
  <c i="1" r="BC66"/>
  <c r="AS54"/>
  <c i="3" r="F39"/>
  <c i="1" r="BD57"/>
  <c i="6" r="F38"/>
  <c i="1" r="BC60"/>
  <c i="8" r="J36"/>
  <c i="1" r="AW63"/>
  <c i="10" r="F39"/>
  <c i="1" r="BD65"/>
  <c i="5" r="F36"/>
  <c i="1" r="BA59"/>
  <c i="7" r="F36"/>
  <c i="1" r="BA62"/>
  <c i="7" r="F38"/>
  <c i="1" r="BC62"/>
  <c i="9" r="F39"/>
  <c i="1" r="BD64"/>
  <c i="2" r="F36"/>
  <c i="1" r="BA56"/>
  <c i="6" r="J36"/>
  <c i="1" r="AW60"/>
  <c i="9" r="F38"/>
  <c i="1" r="BC64"/>
  <c i="8" r="F39"/>
  <c i="1" r="BD63"/>
  <c i="10" r="J36"/>
  <c i="1" r="AW65"/>
  <c i="2" r="F38"/>
  <c i="1" r="BC56"/>
  <c i="4" r="F37"/>
  <c i="1" r="BB58"/>
  <c i="9" r="J36"/>
  <c i="1" r="AW64"/>
  <c i="11" r="F36"/>
  <c i="1" r="BA66"/>
  <c i="3" r="F38"/>
  <c i="1" r="BC57"/>
  <c i="6" r="F37"/>
  <c i="1" r="BB60"/>
  <c i="11" r="F39"/>
  <c i="1" r="BD66"/>
  <c i="9" l="1" r="P92"/>
  <c r="P91"/>
  <c i="1" r="AU64"/>
  <c i="11" r="R95"/>
  <c r="R94"/>
  <c r="R92"/>
  <c i="6" r="P95"/>
  <c r="P94"/>
  <c r="P92"/>
  <c i="1" r="AU60"/>
  <c i="5" r="P89"/>
  <c i="1" r="AU59"/>
  <c i="11" r="P95"/>
  <c r="P94"/>
  <c r="P92"/>
  <c i="1" r="AU66"/>
  <c i="5" r="T89"/>
  <c i="11" r="T95"/>
  <c r="T94"/>
  <c r="T92"/>
  <c i="9" r="R92"/>
  <c r="R91"/>
  <c i="11" r="BK95"/>
  <c r="J95"/>
  <c r="J66"/>
  <c i="9" r="T92"/>
  <c r="T91"/>
  <c i="4" r="P92"/>
  <c r="P91"/>
  <c i="1" r="AU58"/>
  <c i="6" r="T95"/>
  <c r="T94"/>
  <c r="T92"/>
  <c i="5" r="BK116"/>
  <c r="J116"/>
  <c r="J66"/>
  <c i="4" r="BK92"/>
  <c r="J92"/>
  <c r="J64"/>
  <c i="7" r="BK89"/>
  <c r="J89"/>
  <c r="J64"/>
  <c i="2" r="BK89"/>
  <c r="J89"/>
  <c r="J64"/>
  <c i="3" r="BK90"/>
  <c r="J90"/>
  <c r="J64"/>
  <c i="11" r="J96"/>
  <c r="J67"/>
  <c i="5" r="BK90"/>
  <c r="J90"/>
  <c r="J64"/>
  <c i="6" r="BK95"/>
  <c r="J95"/>
  <c r="J66"/>
  <c i="8" r="BK90"/>
  <c r="J90"/>
  <c r="J64"/>
  <c i="9" r="BK92"/>
  <c r="J92"/>
  <c r="J64"/>
  <c i="1" r="AG65"/>
  <c r="BB55"/>
  <c i="8" r="J35"/>
  <c i="1" r="AV63"/>
  <c r="AT63"/>
  <c r="BB61"/>
  <c r="AX61"/>
  <c i="6" r="J35"/>
  <c i="1" r="AV60"/>
  <c r="AT60"/>
  <c i="4" r="J35"/>
  <c i="1" r="AV58"/>
  <c r="AT58"/>
  <c r="BC61"/>
  <c r="AY61"/>
  <c i="2" r="J35"/>
  <c i="1" r="AV56"/>
  <c r="AT56"/>
  <c i="9" r="F35"/>
  <c i="1" r="AZ64"/>
  <c r="AU61"/>
  <c i="3" r="F35"/>
  <c i="1" r="AZ57"/>
  <c i="6" r="F35"/>
  <c i="1" r="AZ60"/>
  <c i="8" r="F35"/>
  <c i="1" r="AZ63"/>
  <c i="10" r="F35"/>
  <c i="1" r="AZ65"/>
  <c i="5" r="J35"/>
  <c i="1" r="AV59"/>
  <c r="AT59"/>
  <c r="BA61"/>
  <c r="AW61"/>
  <c i="2" r="F35"/>
  <c i="1" r="AZ56"/>
  <c i="10" r="J35"/>
  <c i="1" r="AV65"/>
  <c r="AT65"/>
  <c r="AN65"/>
  <c r="BC55"/>
  <c r="AY55"/>
  <c i="3" r="J35"/>
  <c i="1" r="AV57"/>
  <c r="AT57"/>
  <c i="7" r="J35"/>
  <c i="1" r="AV62"/>
  <c r="AT62"/>
  <c i="9" r="J35"/>
  <c i="1" r="AV64"/>
  <c r="AT64"/>
  <c i="11" r="F35"/>
  <c i="1" r="AZ66"/>
  <c r="BA55"/>
  <c r="AW55"/>
  <c i="7" r="F35"/>
  <c i="1" r="AZ62"/>
  <c r="BD61"/>
  <c i="5" r="F35"/>
  <c i="1" r="AZ59"/>
  <c i="11" r="J35"/>
  <c i="1" r="AV66"/>
  <c r="AT66"/>
  <c r="BD55"/>
  <c i="4" r="F35"/>
  <c i="1" r="AZ58"/>
  <c i="3" l="1" r="BK89"/>
  <c r="J89"/>
  <c i="4" r="BK91"/>
  <c r="J91"/>
  <c r="J63"/>
  <c i="5" r="BK89"/>
  <c r="J89"/>
  <c r="J63"/>
  <c i="11" r="BK94"/>
  <c r="BK92"/>
  <c r="J92"/>
  <c r="J63"/>
  <c i="6" r="BK94"/>
  <c r="J94"/>
  <c r="J65"/>
  <c i="7" r="BK88"/>
  <c r="J88"/>
  <c r="J63"/>
  <c i="8" r="BK89"/>
  <c r="J89"/>
  <c r="J63"/>
  <c i="2" r="BK88"/>
  <c r="J88"/>
  <c r="J63"/>
  <c i="9" r="BK91"/>
  <c r="J91"/>
  <c r="J63"/>
  <c i="10" r="J41"/>
  <c i="1" r="AU55"/>
  <c r="AU54"/>
  <c r="BA54"/>
  <c r="W30"/>
  <c r="AZ61"/>
  <c r="AV61"/>
  <c r="AT61"/>
  <c r="AZ55"/>
  <c r="AX55"/>
  <c i="3" r="J32"/>
  <c i="1" r="AG57"/>
  <c r="BD54"/>
  <c r="W33"/>
  <c r="BC54"/>
  <c r="W32"/>
  <c r="BB54"/>
  <c r="AX54"/>
  <c i="3" l="1" r="J41"/>
  <c r="J63"/>
  <c i="6" r="BK92"/>
  <c r="J92"/>
  <c i="11" r="J94"/>
  <c r="J65"/>
  <c i="1" r="AN57"/>
  <c i="11" r="J32"/>
  <c i="1" r="AG66"/>
  <c i="6" r="J32"/>
  <c i="1" r="AG60"/>
  <c i="9" r="J32"/>
  <c i="1" r="AG64"/>
  <c i="4" r="J32"/>
  <c i="1" r="AG58"/>
  <c r="W31"/>
  <c r="AY54"/>
  <c i="8" r="J32"/>
  <c i="1" r="AG63"/>
  <c r="AV55"/>
  <c r="AT55"/>
  <c r="AW54"/>
  <c r="AK30"/>
  <c i="7" r="J32"/>
  <c i="1" r="AG62"/>
  <c i="5" r="J32"/>
  <c i="1" r="AG59"/>
  <c i="2" r="J32"/>
  <c i="1" r="AG56"/>
  <c r="AZ54"/>
  <c r="AV54"/>
  <c r="AK29"/>
  <c i="9" l="1" r="J41"/>
  <c i="7" r="J41"/>
  <c i="6" r="J41"/>
  <c i="4" r="J41"/>
  <c i="6" r="J63"/>
  <c i="2" r="J41"/>
  <c i="5" r="J41"/>
  <c i="8" r="J41"/>
  <c i="11" r="J41"/>
  <c i="1" r="AN56"/>
  <c r="AN59"/>
  <c r="AN63"/>
  <c r="AN60"/>
  <c r="AN66"/>
  <c r="AN58"/>
  <c r="AN62"/>
  <c r="AN64"/>
  <c r="AG61"/>
  <c r="W29"/>
  <c r="AT54"/>
  <c r="AG55"/>
  <c l="1" r="AN61"/>
  <c r="AN55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<sst xmlns="http://schemas.openxmlformats.org/spreadsheetml/2006/main">
  <si>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</si>
  <si>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</si>
  <si>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</si>
  <si>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</si>
  <si>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</si>
  <si>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{03f20d83-93a0-46b5-8d13-9f077491284f}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</si>
  <si>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</si>
  <si>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</si>
  <si>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</si>
  <si>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</si>
  <si>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</si>
  <si>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</si>
  <si>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</si>
  <si>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</si>
  <si>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18046-14XT-KJ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</si>
  <si>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</si>
  <si>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</si>
  <si>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Morava, Hanušovice, pomístní opravy toku a hráze</t>
  </si>
  <si>
    <t>KSO:</t>
  </si>
  <si>
    <t/>
  </si>
  <si>
    <t>CC-CZ:</t>
  </si>
  <si>
    <t>Místo:</t>
  </si>
  <si>
    <t>Hanušovice</t>
  </si>
  <si>
    <t>Datum:</t>
  </si>
  <si>
    <t>25. 5. 2020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</si>
  <si>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</si>
  <si>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</si>
  <si>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</si>
  <si>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</si>
  <si>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</si>
  <si>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</si>
  <si>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</si>
  <si>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Regioprojekt Brno, s.r.o.</t>
  </si>
  <si>
    <t>True</t>
  </si>
  <si>
    <t>Zpracovatel:</t>
  </si>
  <si>
    <t>Kozák Jan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</si>
  <si>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</si>
  <si>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</si>
  <si>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</si>
  <si>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</si>
  <si>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</si>
  <si>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</si>
  <si>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</si>
  <si>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</si>
  <si>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</si>
  <si>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</si>
  <si>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</si>
  <si>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</si>
  <si>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</si>
  <si>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</si>
  <si>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</si>
  <si>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</si>
  <si>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</si>
  <si>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</si>
  <si>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</si>
  <si>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</si>
  <si>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</si>
  <si>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</si>
  <si>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</si>
  <si>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</si>
  <si>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</si>
  <si>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</si>
  <si>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</si>
  <si>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</si>
  <si>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</si>
  <si>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</si>
  <si>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</si>
  <si>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</si>
  <si>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</si>
  <si>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</si>
  <si>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</si>
  <si>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</si>
  <si>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</si>
  <si>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</si>
  <si>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</si>
  <si>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</si>
  <si>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18046-14XT-KJ_2</t>
  </si>
  <si>
    <t>Etapa č. 2</t>
  </si>
  <si>
    <t>STA</t>
  </si>
  <si>
    <t>1</t>
  </si>
  <si>
    <t>{89a69dee-a2cc-4768-bae9-6df1aed1d752}</t>
  </si>
  <si>
    <t>2</t>
  </si>
  <si>
    <t>/</t>
  </si>
  <si>
    <t>18046-14XT-KJ_2_1</t>
  </si>
  <si>
    <t>SO 01 - Odtěžení sedimentu</t>
  </si>
  <si>
    <t>Soupis</t>
  </si>
  <si>
    <t>{d80a00d1-e39a-4b35-bf4a-ce651732ce16}</t>
  </si>
  <si>
    <t>18046-14XT-KJ_2_2</t>
  </si>
  <si>
    <t>SO 03 - Oprava opevnění koryta toku</t>
  </si>
  <si>
    <t>{72da85c7-4c96-4a72-8ed6-53b58db5652b}</t>
  </si>
  <si>
    <t>18046-14XT-KJ_2_3</t>
  </si>
  <si>
    <t>SO 04 - Oprava těles hráze</t>
  </si>
  <si>
    <t>{625b63e0-4d1e-4a83-8df5-6ffbdfa62696}</t>
  </si>
  <si>
    <t>18046-14XT-KJ_2_4</t>
  </si>
  <si>
    <t>SO 05 Kácení</t>
  </si>
  <si>
    <t>{6775f44c-e227-4bf0-95a6-e8d90a0e16b1}</t>
  </si>
  <si>
    <t>18046-14XT-KJ_2_5</t>
  </si>
  <si>
    <t>VRN</t>
  </si>
  <si>
    <t>{2def413a-78ca-41dd-97fb-5a5c44b9be1e}</t>
  </si>
  <si>
    <t>18046-14XT-KJ_3</t>
  </si>
  <si>
    <t>Etapa č. 3</t>
  </si>
  <si>
    <t>{884fdc09-bb62-43bc-b5be-36f427674389}</t>
  </si>
  <si>
    <t>18046-14XT-KJ_3_1</t>
  </si>
  <si>
    <t>{ace9e72f-29ae-406c-8f77-19e3272f8b26}</t>
  </si>
  <si>
    <t>18046-14XT-KJ_3_2</t>
  </si>
  <si>
    <t>{9f731209-51d4-4dd7-9309-650aae159492}</t>
  </si>
  <si>
    <t>18046-14XT-KJ_3_3</t>
  </si>
  <si>
    <t>{4de13ea1-c3bb-4710-bb40-d4cb878f13a8}</t>
  </si>
  <si>
    <t>18046-14XT-KJ_3_4</t>
  </si>
  <si>
    <t>SO 05 - Kácení</t>
  </si>
  <si>
    <t>{5719b334-f69f-485d-b870-2293e8c15b80}</t>
  </si>
  <si>
    <t>18046-14XT-KJ_3_5</t>
  </si>
  <si>
    <t>{199b8cc2-8b98-4cd1-86c0-0bd32aad1df1}</t>
  </si>
  <si>
    <t>Sediment</t>
  </si>
  <si>
    <t>92,8</t>
  </si>
  <si>
    <t>Traviny</t>
  </si>
  <si>
    <t>200</t>
  </si>
  <si>
    <t>KRYCÍ LIST SOUPISU PRACÍ</t>
  </si>
  <si>
    <t>Objekt:</t>
  </si>
  <si>
    <t>18046-14XT-KJ_2 - Etapa č. 2</t>
  </si>
  <si>
    <t>Soupis:</t>
  </si>
  <si>
    <t>18046-14XT-KJ_2_1 - SO 01 - Odtěžení sedimentu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</si>
  <si>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</si>
  <si>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</si>
  <si>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</si>
  <si>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</si>
  <si>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</si>
  <si>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</si>
  <si>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</si>
  <si>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</si>
  <si>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</si>
  <si>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</si>
  <si>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</si>
  <si>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</si>
  <si>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</si>
  <si>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</si>
  <si>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</si>
  <si>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</si>
  <si>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</si>
  <si>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</si>
  <si>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</si>
  <si>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</si>
  <si>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</si>
  <si>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</si>
  <si>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</si>
  <si>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</si>
  <si>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</si>
  <si>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</si>
  <si>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</si>
  <si>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</si>
  <si>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m2</t>
  </si>
  <si>
    <t>4</t>
  </si>
  <si>
    <t>-319535355</t>
  </si>
  <si>
    <t>VV</t>
  </si>
  <si>
    <t>"odstranění travin z nánosů" 200</t>
  </si>
  <si>
    <t>Součet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</si>
  <si>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</si>
  <si>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</si>
  <si>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m3</t>
  </si>
  <si>
    <t>-1956289724</t>
  </si>
  <si>
    <t>"dle PF 13 na PB u paty svahu" 0,4*37</t>
  </si>
  <si>
    <t>"Ostrov dle tab. kubatur" 78</t>
  </si>
  <si>
    <t>"Předpoklad 50 %" Sediment*0,5</t>
  </si>
  <si>
    <t>3</t>
  </si>
  <si>
    <t>129353101</t>
  </si>
  <si>
    <t>Čištění otevřených koryt vodotečí strojně s přehozením rozpojeného nánosu do 3 m nebo s naložením na dopravní prostředek při šířce původního dna do 5 m a hloubce koryta do 2,5 m v hornině třídy těžitelnosti II skupiny 4</t>
  </si>
  <si>
    <t>111461680</t>
  </si>
  <si>
    <t>R202</t>
  </si>
  <si>
    <t>Likvidace pokoseného porostu v souladu se zákonem O odpadech č. 185/2001 Sb. v platném znění</t>
  </si>
  <si>
    <t>t</t>
  </si>
  <si>
    <t>-497539896</t>
  </si>
  <si>
    <t>P</t>
  </si>
  <si>
    <t>Poznámka k položce:_x000d_
- součastí je veškerá manipulace a naložení_x000d_
- součástí položky je cena za skládkovné_x000d_
- cena zahrnuje případné spálení na lokalitě</t>
  </si>
  <si>
    <t>"Objemová hmotnost porostu 0,05 t/m3"</t>
  </si>
  <si>
    <t>"Průměrná výška porostu - 0,5 m"</t>
  </si>
  <si>
    <t>"plocha x výška x t/m3" Traviny*0,5*0,05</t>
  </si>
  <si>
    <t>5</t>
  </si>
  <si>
    <t>RP6</t>
  </si>
  <si>
    <t>Likvidace přebytků sedimentu v souladu se zk. O odpadech č 185/2001 Sb. v platném znění.</t>
  </si>
  <si>
    <t>-1334166729</t>
  </si>
  <si>
    <t>Poznámka k položce:_x000d_
Součástí položky je doprava, potřebná manipulace se sedimentem a poplatky za uložení sedimentu na skládku. _x000d_
- odvoz sedimentu na skládku včetně poplatku za skládku_x000d_
- předpokládá se odvoz na skládku ve vzdálenosti do 18 km (SUEZ Rapotín)</t>
  </si>
  <si>
    <t>"Přepočet na hmotnost" Sediment*1,8</t>
  </si>
  <si>
    <t>998</t>
  </si>
  <si>
    <t>Přesun hmot</t>
  </si>
  <si>
    <t>Urovnání</t>
  </si>
  <si>
    <t>448,8</t>
  </si>
  <si>
    <t>Rozebrání</t>
  </si>
  <si>
    <t>119,68</t>
  </si>
  <si>
    <t>18046-14XT-KJ_2_2 - SO 03 - Oprava opevnění koryta toku</t>
  </si>
  <si>
    <t xml:space="preserve">    4 - Vodorovné konstrukce</t>
  </si>
  <si>
    <t>RP2</t>
  </si>
  <si>
    <t>Rozebrání dlažeb nebo záhozů s naložením na dopravní prostředek dlažeb z lomového kamene nebo betonových tvárnic na sucho nebo se spárami vyplněnými pískem nebo drnem</t>
  </si>
  <si>
    <t>-390681567</t>
  </si>
  <si>
    <t>Poznámka k položce:_x000d_
- výchozí položka 114203101_x000d_
- bez naložení na dopravní prostředek, pouze manipulace v rámci toku a případného složení u břehové hrany</t>
  </si>
  <si>
    <t>"celková plocha - předpoklad 10%" (440*3,4*0,8)*0,10</t>
  </si>
  <si>
    <t>Vodorovné konstrukce</t>
  </si>
  <si>
    <t>462513161</t>
  </si>
  <si>
    <t>Zához z lomového kamene neupraveného provedený ze břehu nebo z lešení, do sucha nebo do vody záhozového, hmotnost jednotlivých kamenů přes 200 do 500 kg bez výplně mezer</t>
  </si>
  <si>
    <t>421234858</t>
  </si>
  <si>
    <t>Zához</t>
  </si>
  <si>
    <t>462513169</t>
  </si>
  <si>
    <t>Zához z lomového kamene neupraveného provedený ze břehu nebo z lešení, do sucha nebo do vody záhozového, hmotnost jednotlivých kamenů přes 200 do 500 kg Příplatek k ceně za urovnání líce záhozu</t>
  </si>
  <si>
    <t>1170132877</t>
  </si>
  <si>
    <t>Poznámka k položce:_x000d_
- předpoklad urovnání líce u 30 % plochy (nový i stávající zához)</t>
  </si>
  <si>
    <t>"celková plocha - předpoklad 30%" (440*3,4)*0,30</t>
  </si>
  <si>
    <t>RP122</t>
  </si>
  <si>
    <t>Vyklínování záhozů úlomky kamene</t>
  </si>
  <si>
    <t>-2031036629</t>
  </si>
  <si>
    <t>RP3</t>
  </si>
  <si>
    <t>Zához z lomového kamene neupraveného provedený ze břehu nebo z lešení, do sucha nebo do vody záhozového, hmotnost jednotlivých kamenů přes 200 do 500 kg bez výplně mezer - BEZ MATERIÁLU</t>
  </si>
  <si>
    <t>-1139219891</t>
  </si>
  <si>
    <t>Poznámka k položce:_x000d_
- využití rozebraného kamene zpět do opevnění</t>
  </si>
  <si>
    <t>6</t>
  </si>
  <si>
    <t>998332011</t>
  </si>
  <si>
    <t>Přesun hmot pro úpravy vodních toků a kanály, hráze rybníků apod. dopravní vzdálenost do 500 m</t>
  </si>
  <si>
    <t>394191921</t>
  </si>
  <si>
    <t>Geobuňky</t>
  </si>
  <si>
    <t>527</t>
  </si>
  <si>
    <t>Čištění</t>
  </si>
  <si>
    <t>1800</t>
  </si>
  <si>
    <t>Asfalt</t>
  </si>
  <si>
    <t>465</t>
  </si>
  <si>
    <t>Svahování</t>
  </si>
  <si>
    <t>620</t>
  </si>
  <si>
    <t>Odkopávky</t>
  </si>
  <si>
    <t>185</t>
  </si>
  <si>
    <t>Hráz</t>
  </si>
  <si>
    <t>450</t>
  </si>
  <si>
    <t>Mikrokoberec</t>
  </si>
  <si>
    <t>868</t>
  </si>
  <si>
    <t>Řezání</t>
  </si>
  <si>
    <t>12</t>
  </si>
  <si>
    <t>18046-14XT-KJ_2_3 - SO 04 - Oprava těles hráze</t>
  </si>
  <si>
    <t xml:space="preserve">    5 - Komunikace pozemní</t>
  </si>
  <si>
    <t xml:space="preserve">    9 - Ostatní konstrukce a práce, bourání</t>
  </si>
  <si>
    <t xml:space="preserve">    997 - Přesun sutě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</si>
  <si>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</si>
  <si>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</si>
  <si>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1719174909</t>
  </si>
  <si>
    <t>Poznámka k položce:_x000d_
- odstranění asfaltového krytu</t>
  </si>
  <si>
    <t>"úsek ř. km 326,700 - 326,810" 110*3,1</t>
  </si>
  <si>
    <t>"úsek ř. km 327,040 - 327,085" 45*3</t>
  </si>
  <si>
    <t>113107246</t>
  </si>
  <si>
    <t>Odstranění podkladů nebo krytů strojně plochy jednotlivě přes 200 m2 s přemístěním hmot na skládku na vzdálenost do 20 m nebo s naložením na dopravní prostředek živičných, o tl. vrstvy přes 250 do 300 mm</t>
  </si>
  <si>
    <t>-601283901</t>
  </si>
  <si>
    <t>Poznámka k položce:_x000d_
- odstranění podkladních k-čních vrstev cesty</t>
  </si>
  <si>
    <t>122251103</t>
  </si>
  <si>
    <t>Odkopávky a prokopávky nezapažené strojně v hornině třídy těžitelnosti I skupiny 3 přes 50 do 100 m3</t>
  </si>
  <si>
    <t>1871980726</t>
  </si>
  <si>
    <t>150+35</t>
  </si>
  <si>
    <t>"předpoklad 50%" Odkopávky*0,5</t>
  </si>
  <si>
    <t>122351103</t>
  </si>
  <si>
    <t>Odkopávky a prokopávky nezapažené strojně v hornině třídy těžitelnosti II skupiny 4 přes 50 do 100 m3</t>
  </si>
  <si>
    <t>79138255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</si>
  <si>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</si>
  <si>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</si>
  <si>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1600652514</t>
  </si>
  <si>
    <t>"dosypání hrází - pod kce vozovky a doplnění svahů" 450</t>
  </si>
  <si>
    <t>171151101</t>
  </si>
  <si>
    <t>Hutnění boků násypů z hornin soudržných a sypkých pro jakýkoliv sklon, délku a míru zhutnění svahu</t>
  </si>
  <si>
    <t>489455252</t>
  </si>
  <si>
    <t>Poznámka k položce:_x000d_
- hutnění musí být řádně provedeno na min. 95 % PS_x000d_
- hutnění bude prováděno po menších vrstvách_x000d_
- předpoklad využití menší mechanizace_x000d_
- hutnění musí být řádně provedeno okolo objektů (geobuňky, kce cesty, ...)</t>
  </si>
  <si>
    <t>((110+45)*2)*2</t>
  </si>
  <si>
    <t>7</t>
  </si>
  <si>
    <t>171152501</t>
  </si>
  <si>
    <t>Zhutnění podloží pod násypy z rostlé horniny třídy těžitelnosti I a II, skupiny 1 až 4 z hornin soudružných a nesoudržných</t>
  </si>
  <si>
    <t>-1097544503</t>
  </si>
  <si>
    <t>Poznámka k položce:_x000d_
- úprava pláně pod konstrukci vozovky_x000d_
- nutná únosnost minimálně 45 MPa (v případě nemožnosti dosažení požadované únosnosti dojde k provedení provápnění)</t>
  </si>
  <si>
    <t>"úprava pláně" Geobuňky+(0,7+0,7)*(110+45)</t>
  </si>
  <si>
    <t>8</t>
  </si>
  <si>
    <t>181411121</t>
  </si>
  <si>
    <t>Založení trávníku na půdě předem připravené plochy do 1000 m2 výsevem včetně utažení lučního v rovině nebo na svahu do 1:5</t>
  </si>
  <si>
    <t>-1221401743</t>
  </si>
  <si>
    <t>9</t>
  </si>
  <si>
    <t>M</t>
  </si>
  <si>
    <t>00572470</t>
  </si>
  <si>
    <t>osivo směs travní univerzál</t>
  </si>
  <si>
    <t>kg</t>
  </si>
  <si>
    <t>-1806232834</t>
  </si>
  <si>
    <t>Poznámka k položce:_x000d_
- travní směs musí být předem schávlená investorem akce</t>
  </si>
  <si>
    <t>"plocha" 465</t>
  </si>
  <si>
    <t>465*0,015 "Přepočtené koeficientem množství</t>
  </si>
  <si>
    <t>10</t>
  </si>
  <si>
    <t>182251101</t>
  </si>
  <si>
    <t>Svahování trvalých svahů do projektovaných profilů strojně s potřebným přemístěním výkopku při svahování násypů v jakékoliv hornině</t>
  </si>
  <si>
    <t>664085160</t>
  </si>
  <si>
    <t>"svahování u dosypání hráze" (110+45)*2*2</t>
  </si>
  <si>
    <t>11</t>
  </si>
  <si>
    <t>RP1</t>
  </si>
  <si>
    <t>Likvidace přebytků zeminy v souladu se zk. O odpadech č 185/2001 Sb. v platném znění.</t>
  </si>
  <si>
    <t>-518080470</t>
  </si>
  <si>
    <t xml:space="preserve">Poznámka k položce:_x000d_
Součástí položky jsou přesuny(naložení), doprava a potřebná manipulace se zeminou , včetně případných poplatků za uložení zeminy  na skládku, předpoklad do 10 km (Suez Rapotín)</t>
  </si>
  <si>
    <t>"přepočet na hmotnost" Odkopávky*1,7</t>
  </si>
  <si>
    <t>RP4</t>
  </si>
  <si>
    <t>Zajištění zeminy do násypů, položka včetně nakládání, dopravy, nákupu</t>
  </si>
  <si>
    <t>-1247856599</t>
  </si>
  <si>
    <t xml:space="preserve">Poznámka k položce:_x000d_
- předpoklad dovezení zeminy z lomu Bohdíkov (do 10 km)_x000d_
- zemina musí splňovat parametry vhodné do hráze dle  ČSN 75 2410</t>
  </si>
  <si>
    <t>Komunikace pozemní</t>
  </si>
  <si>
    <t>13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</si>
  <si>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</si>
  <si>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</si>
  <si>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243433282</t>
  </si>
  <si>
    <t>Poznámka k položce:_x000d_
- budou provedeno pouze v případě, že nebude možné dosáhnout požadované únosnost po hutnění pláně</t>
  </si>
  <si>
    <t>"úsek ř. km 326,700 - 326,810" 110*4,5</t>
  </si>
  <si>
    <t>"úsek ř. km 327,040 - 327,085" 45*4,3</t>
  </si>
  <si>
    <t>14</t>
  </si>
  <si>
    <t>58530170</t>
  </si>
  <si>
    <t>vápno nehašené CL 90-Q pro úpravu zemin standardní</t>
  </si>
  <si>
    <t>643001227</t>
  </si>
  <si>
    <t>688,5*0,3*1,2*0,025</t>
  </si>
  <si>
    <t>564831111</t>
  </si>
  <si>
    <t>Podklad ze štěrkodrti ŠD s rozprostřením a zhutněním, po zhutnění tl. 100 mm</t>
  </si>
  <si>
    <t>964249663</t>
  </si>
  <si>
    <t>"úsek ř. km 326,700 - 326,810" 110*3,4</t>
  </si>
  <si>
    <t>"úsek ř. km 327,040 - 327,085" 45*3,4</t>
  </si>
  <si>
    <t>16</t>
  </si>
  <si>
    <t>565135121</t>
  </si>
  <si>
    <t>Asfaltový beton vrstva podkladní ACP 16 (obalované kamenivo střednězrnné - OKS) s rozprostřením a zhutněním v pruhu šířky přes 3 m, po zhutnění tl. 50 mm</t>
  </si>
  <si>
    <t>1136628621</t>
  </si>
  <si>
    <t>"úsek ř. km 326,700 - 326,810" 110*3,2</t>
  </si>
  <si>
    <t>"úsek ř. km 327,040 - 327,085" 45*3,2</t>
  </si>
  <si>
    <t>17</t>
  </si>
  <si>
    <t>572141111</t>
  </si>
  <si>
    <t>Vyrovnání povrchu dosavadních krytů s rozprostřením hmot a zhutněním asfaltovým betonem ACO (AB) tl. od 20 do 40 mm</t>
  </si>
  <si>
    <t>1608686612</t>
  </si>
  <si>
    <t>Poznámka k položce:_x000d_
- v případě nerovností a výtluků na stávající komunikaci</t>
  </si>
  <si>
    <t>"předpoklad dorovnání do 20 % plochy pod mikrokobercem" Mikrokoberec*0,2</t>
  </si>
  <si>
    <t>18</t>
  </si>
  <si>
    <t>573231111</t>
  </si>
  <si>
    <t>Postřik spojovací PS bez posypu kamenivem ze silniční emulze, v množství 0,70 kg/m2</t>
  </si>
  <si>
    <t>-1937900973</t>
  </si>
  <si>
    <t>"Použití pod mikrokoberec a pod ACO 11" 430*3,2</t>
  </si>
  <si>
    <t>19</t>
  </si>
  <si>
    <t>577144121</t>
  </si>
  <si>
    <t>Asfaltový beton vrstva obrusná ACO 11 (ABS) s rozprostřením a se zhutněním z nemodifikovaného asfaltu v pruhu šířky přes 3 m tř. I, po zhutnění tl. 50 mm</t>
  </si>
  <si>
    <t>625243836</t>
  </si>
  <si>
    <t>"úsek ř. km 326,700 - 326,810" 110*3,0</t>
  </si>
  <si>
    <t>"úsek ř. km 327,040 - 327,085" 45*3,0</t>
  </si>
  <si>
    <t>20</t>
  </si>
  <si>
    <t>579103111</t>
  </si>
  <si>
    <t>Mikrokoberec prováděný za studena jednovrstvý jemnězrnný EMK 0/5 - JV</t>
  </si>
  <si>
    <t>-734307065</t>
  </si>
  <si>
    <t>Poznámka k položce:_x000d_
- tl. konstrukce musí být 20 mm</t>
  </si>
  <si>
    <t>"odečtena plocha kompletní opravy od celkové plochy" 430*3,1-Asfalt</t>
  </si>
  <si>
    <t>Ostatní konstrukce a práce, bourání</t>
  </si>
  <si>
    <t>919722152</t>
  </si>
  <si>
    <t>Geobuňky pro stabilizaci podkladu z polyetylenu, výšky 200 mm, počet buněk přes 20 do 30/m2</t>
  </si>
  <si>
    <t>156944462</t>
  </si>
  <si>
    <t>22</t>
  </si>
  <si>
    <t>919722711</t>
  </si>
  <si>
    <t>Geobuňky provedení zásypu geobuněk včetně krycí vrstvy tl. 100 mm celková tloušťka do 200 mm</t>
  </si>
  <si>
    <t>163686913</t>
  </si>
  <si>
    <t>23</t>
  </si>
  <si>
    <t>58344171</t>
  </si>
  <si>
    <t>štěrkodrť frakce 0/32</t>
  </si>
  <si>
    <t>-1375254094</t>
  </si>
  <si>
    <t>"přepočet na hmotnost" Geobuňky*0,2*1,8</t>
  </si>
  <si>
    <t>24</t>
  </si>
  <si>
    <t>919726124</t>
  </si>
  <si>
    <t>Geotextilie netkaná pro ochranu, separaci nebo filtraci měrná hmotnost přes 500 do 800 g/m2</t>
  </si>
  <si>
    <t>1194500230</t>
  </si>
  <si>
    <t>"podklad pod geobuňky" Geobuňky</t>
  </si>
  <si>
    <t>25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</si>
  <si>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</si>
  <si>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</si>
  <si>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m</t>
  </si>
  <si>
    <t>337555898</t>
  </si>
  <si>
    <t>26</t>
  </si>
  <si>
    <t>919735112</t>
  </si>
  <si>
    <t>Řezání stávajícího živičného krytu nebo podkladu hloubky přes 50 do 100 mm</t>
  </si>
  <si>
    <t>-148120723</t>
  </si>
  <si>
    <t>"v místech kompletní opravy vozovky" 2*3,0+2*3,0</t>
  </si>
  <si>
    <t>27</t>
  </si>
  <si>
    <t>938908411</t>
  </si>
  <si>
    <t>Čištění vozovek splachováním vodou povrchu podkladu nebo krytu živičného, betonového nebo dlážděného</t>
  </si>
  <si>
    <t>1155134565</t>
  </si>
  <si>
    <t>Poznámka k položce:_x000d_
- čištění stávajícího povrchu před prováděním mikrokoberce_x000d_
- provedeno min. 2x</t>
  </si>
  <si>
    <t>"ř. km 326,672 - 327,100 - odečteny plochy s doplněním geobuněk" (430*3,2-110*3,1-45*3)*2</t>
  </si>
  <si>
    <t>28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</si>
  <si>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</si>
  <si>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</si>
  <si>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1903437473</t>
  </si>
  <si>
    <t>Poznámka k položce:_x000d_
- čištění mechanicky kartáči_x000d_
- provedení min. 2x</t>
  </si>
  <si>
    <t>29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</si>
  <si>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</si>
  <si>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</si>
  <si>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93132506</t>
  </si>
  <si>
    <t>"čištění krajnic v místě kompletní opravy kčních vrstev" (110*0,2*2+45*0,2*2)</t>
  </si>
  <si>
    <t>997</t>
  </si>
  <si>
    <t>Přesun sutě</t>
  </si>
  <si>
    <t>30</t>
  </si>
  <si>
    <t>RP10002</t>
  </si>
  <si>
    <t>Likvidace vybouraných hmot a suti v souladu se zk. O odpadech č 185/2001 Sb. v platném znění. Součástí položky jsou přesuny, doprava a potřebná manipulace se sutí včetně případných poplatků za uložení na skládku.</t>
  </si>
  <si>
    <t>-1256246849</t>
  </si>
  <si>
    <t>Poznámka k položce:_x000d_
- včetně poplatku za uložení_x000d_
- předpokládá se odvoz na skládku ve vzdálenosti do 10 km (SUEZ Rapotín)</t>
  </si>
  <si>
    <t>31</t>
  </si>
  <si>
    <t>998225111</t>
  </si>
  <si>
    <t>Přesun hmot pro komunikace s krytem z kameniva, monolitickým betonovým nebo živičným dopravní vzdálenost do 200 m jakékoliv délky objektu</t>
  </si>
  <si>
    <t>-1519333026</t>
  </si>
  <si>
    <t>Odfrézování</t>
  </si>
  <si>
    <t>2,1</t>
  </si>
  <si>
    <t>18046-14XT-KJ_2_4 - SO 05 Kácení</t>
  </si>
  <si>
    <t>OST - Ostatní</t>
  </si>
  <si>
    <t xml:space="preserve">    O01 - Založení aleje</t>
  </si>
  <si>
    <t>111251201</t>
  </si>
  <si>
    <t>Odstranění křovin a stromů s odstraněním kořenů strojně průměru kmene do 100 mm v rovině nebo ve svahu sklonu terénu přes 1:5, při celkové ploše do 100 m2</t>
  </si>
  <si>
    <t>-1018203512</t>
  </si>
  <si>
    <t>"kácení na ostrově a tůjí" 150+25</t>
  </si>
  <si>
    <t>112151112</t>
  </si>
  <si>
    <t>Pokácení stromu směrové v celku s odřezáním kmene a s odvětvením průměru kmene přes 200 do 300 mm</t>
  </si>
  <si>
    <t>kus</t>
  </si>
  <si>
    <t>-417870446</t>
  </si>
  <si>
    <t>"Stromy č. 19, 20, 29" 3</t>
  </si>
  <si>
    <t>112151113</t>
  </si>
  <si>
    <t>Pokácení stromu směrové v celku s odřezáním kmene a s odvětvením průměru kmene přes 300 do 400 mm</t>
  </si>
  <si>
    <t>951618704</t>
  </si>
  <si>
    <t>"Stromy č. 21, 30" 2</t>
  </si>
  <si>
    <t>112251212</t>
  </si>
  <si>
    <t>Odstranění pařezu odfrézováním nebo odvrtáním hloubky do 200 mm na svahu přes 1:5 do 1:2</t>
  </si>
  <si>
    <t>-171755105</t>
  </si>
  <si>
    <t>"Strom č. 19, 20, 21- průměrná plocha 0,7 m2" 3*0,7</t>
  </si>
  <si>
    <t>122911112</t>
  </si>
  <si>
    <t>Odstranění vyfrézované dřevní hmoty hloubky do 200 mm na svahu přes 1:5 do 1:2</t>
  </si>
  <si>
    <t>-223103593</t>
  </si>
  <si>
    <t>174111112</t>
  </si>
  <si>
    <t>Zásyp jam po vyfrézovaných pařezech hloubky do 200 mm na svahu přes 1:5 do 1:2</t>
  </si>
  <si>
    <t>1324979989</t>
  </si>
  <si>
    <t>RP23</t>
  </si>
  <si>
    <t>Kompletní likvidace dřevních zbytků a větví v souladu se zákonem o odpadech č. 185/2001 Sb. v platném znění</t>
  </si>
  <si>
    <t>kpl</t>
  </si>
  <si>
    <t>-814119278</t>
  </si>
  <si>
    <t xml:space="preserve">Poznámka k položce:_x000d_
Kompletní likvidace větví po vykácených stromech, odstraněných křovin a pařezů  dle možnosti zhotovitele stavby: (spálení, štěpkování)_x000d_
- včetně případného odvozu a likvidace v souladu se zákonem o odpadech (předpoklad do 10 km SUEZ Rapotín)_x000d_
- položka včetně nakrácení stromů a jejich případné převezení na mezideponii_x000d_
- včetně manipulace na stavbě po pokácení</t>
  </si>
  <si>
    <t>-1613570528</t>
  </si>
  <si>
    <t>Poznámka k položce:_x000d_
- předpoklad dovezení zeminy z lomu Bohdíkov (do 10 km)</t>
  </si>
  <si>
    <t>"Zásyp po vytržených pařezech v hrázi a Zásyp po odfrézování" 3*0,7</t>
  </si>
  <si>
    <t>OST</t>
  </si>
  <si>
    <t>Ostatní</t>
  </si>
  <si>
    <t>O01</t>
  </si>
  <si>
    <t>Založení aleje</t>
  </si>
  <si>
    <t>02650300R</t>
  </si>
  <si>
    <t>Javor mléč /Acer platanoides</t>
  </si>
  <si>
    <t>1679305166</t>
  </si>
  <si>
    <t>Poznámka k položce:_x000d_
v. 220 cm, o kmene min. 16 - 18 cm</t>
  </si>
  <si>
    <t>02650301R</t>
  </si>
  <si>
    <t>Javor klen /Acer pseudoplatanus</t>
  </si>
  <si>
    <t>404107542</t>
  </si>
  <si>
    <t>02650442R</t>
  </si>
  <si>
    <t>Habr obecný /Carpinus betulus</t>
  </si>
  <si>
    <t>-1078861684</t>
  </si>
  <si>
    <t>02650381R</t>
  </si>
  <si>
    <t>Jeřáb ptačí /Sorbus aucuparia</t>
  </si>
  <si>
    <t>-200311702</t>
  </si>
  <si>
    <t>02650360R</t>
  </si>
  <si>
    <t>Dub letní /Quercus robur</t>
  </si>
  <si>
    <t>1131214488</t>
  </si>
  <si>
    <t>02660345</t>
  </si>
  <si>
    <t>Tis obecný /Taxus baccata/ 60-80cm</t>
  </si>
  <si>
    <t>-748098017</t>
  </si>
  <si>
    <t>184215133</t>
  </si>
  <si>
    <t>Ukotvení dřeviny kůly v rovině nebo na svahu do 1:5 třemi kůly, délky přes 2 do 3 m</t>
  </si>
  <si>
    <t>209646928</t>
  </si>
  <si>
    <t>Online PSC</t>
  </si>
  <si>
    <t>https://podminky.urs.cz/item/CS_URS_2023_01/184215133</t>
  </si>
  <si>
    <t>60591257</t>
  </si>
  <si>
    <t>kůl vyvazovací dřevěný impregnovaný D 8cm dl 3m</t>
  </si>
  <si>
    <t>-1999921792</t>
  </si>
  <si>
    <t>75*3 'Přepočtené koeficientem množství</t>
  </si>
  <si>
    <t>184501121</t>
  </si>
  <si>
    <t>Zhotovení obalu kmene a spodních částí větví stromu z juty v jedné vrstvě v rovině nebo na svahu do 1:5</t>
  </si>
  <si>
    <t>1614202079</t>
  </si>
  <si>
    <t>https://podminky.urs.cz/item/CS_URS_2023_01/184501121</t>
  </si>
  <si>
    <t>75*0,18*2,2</t>
  </si>
  <si>
    <t>29,7*1,1 'Přepočtené koeficientem množství</t>
  </si>
  <si>
    <t>184911421</t>
  </si>
  <si>
    <t>Mulčování vysazených rostlin mulčovací kůrou, tl. do 100 mm v rovině nebo na svahu do 1:5</t>
  </si>
  <si>
    <t>509891370</t>
  </si>
  <si>
    <t>https://podminky.urs.cz/item/CS_URS_2023_01/184911421</t>
  </si>
  <si>
    <t>85*0,36*3,14</t>
  </si>
  <si>
    <t>10391100</t>
  </si>
  <si>
    <t>kůra mulčovací VL</t>
  </si>
  <si>
    <t>1328233369</t>
  </si>
  <si>
    <t>96,084*0,103 'Přepočtené koeficientem množství</t>
  </si>
  <si>
    <t>Pol15</t>
  </si>
  <si>
    <t>Doprava</t>
  </si>
  <si>
    <t>km</t>
  </si>
  <si>
    <t>1332805058</t>
  </si>
  <si>
    <t>Poznámka k položce:_x000d_
- nutná doprava a manipulace</t>
  </si>
  <si>
    <t>Pol16</t>
  </si>
  <si>
    <t>Chemické odplevelení před založením</t>
  </si>
  <si>
    <t>798284373</t>
  </si>
  <si>
    <t>Pol17</t>
  </si>
  <si>
    <t>Výsadba stromu s kořenovým balem, vč. hloubení a zpětného zasypání jamky s výměnou půdy na 50% a zalití</t>
  </si>
  <si>
    <t>ks</t>
  </si>
  <si>
    <t>1545322744</t>
  </si>
  <si>
    <t>18046-14XT-KJ_2_5 - VRN</t>
  </si>
  <si>
    <t>Ostatní - Ostatní</t>
  </si>
  <si>
    <t xml:space="preserve">    999 - Ostatní náklady</t>
  </si>
  <si>
    <t xml:space="preserve">      9996 - Zajištění všech zkoušek pro řádné provedení pláně vozovky dle ČSN 73 6133 a dle ČSN 72 1006</t>
  </si>
  <si>
    <t xml:space="preserve">      9997 - Zajištění všech nezbytných zkoušek pro řádné provedení konstrukce vozovky dle ČSN 73 6127-2</t>
  </si>
  <si>
    <t xml:space="preserve">      9998 - Zajištění všech nezbytných zkoušek pro řádné provedení konstrukčních vrstev vozovky dle ČSN 73 6121</t>
  </si>
  <si>
    <t>VRN - Vedlejší rozpočtové náklady</t>
  </si>
  <si>
    <t>999</t>
  </si>
  <si>
    <t>Ostatní náklady</t>
  </si>
  <si>
    <t>9996</t>
  </si>
  <si>
    <t>Zajištění všech zkoušek pro řádné provedení pláně vozovky dle ČSN 73 6133 a dle ČSN 72 1006</t>
  </si>
  <si>
    <t>R41</t>
  </si>
  <si>
    <t>Zkouška míry zhutnění dle objemové hmotnosti (PS)</t>
  </si>
  <si>
    <t>-1417893897</t>
  </si>
  <si>
    <t>R42</t>
  </si>
  <si>
    <t>Odchylka od příčného sklonu po 100 m</t>
  </si>
  <si>
    <t>792760841</t>
  </si>
  <si>
    <t>R44</t>
  </si>
  <si>
    <t>Míra zhutnění 1x na 1000 m2</t>
  </si>
  <si>
    <t>1529012434</t>
  </si>
  <si>
    <t>Poznámka k položce:_x000d_
Zkouška bude provedena statickou zatěžovací zkouškou podle ČSN 72 1006</t>
  </si>
  <si>
    <t>9997</t>
  </si>
  <si>
    <t>Zajištění všech nezbytných zkoušek pro řádné provedení konstrukce vozovky dle ČSN 73 6127-2</t>
  </si>
  <si>
    <t>R21</t>
  </si>
  <si>
    <t>Tloušťka konstrukčních vrstev v profilu po 100 m, 3 body na profil</t>
  </si>
  <si>
    <t>-1159306261</t>
  </si>
  <si>
    <t>Poznámka k položce:_x000d_
Pozn. Tloušťka vrstev bude deklarována geodeticky</t>
  </si>
  <si>
    <t>R22</t>
  </si>
  <si>
    <t>-2011086089</t>
  </si>
  <si>
    <t>9998</t>
  </si>
  <si>
    <t>Zajištění všech nezbytných zkoušek pro řádné provedení konstrukčních vrstev vozovky dle ČSN 73 6121</t>
  </si>
  <si>
    <t>R11</t>
  </si>
  <si>
    <t>-480501820</t>
  </si>
  <si>
    <t>R12</t>
  </si>
  <si>
    <t>-1170281416</t>
  </si>
  <si>
    <t>Vedlejší rozpočtové náklady</t>
  </si>
  <si>
    <t>R104-VRN</t>
  </si>
  <si>
    <t>Zajištění biologického dozoru stavby</t>
  </si>
  <si>
    <t>-992880045</t>
  </si>
  <si>
    <t>Poznámka k položce:_x000d_
- zajištění biologického dozoru stavby_x000d_
- včetně provedení a zajištění všech požadavků dle příslušných vyjádření ohledně ochrany přírody_x000d_
- Biologický dozor bude provádět odborně způsobilá osoba</t>
  </si>
  <si>
    <t>R103-VRN</t>
  </si>
  <si>
    <t>Zajištění přístupu do koryta dle zvolené technologie zhotovitele</t>
  </si>
  <si>
    <t>328306262</t>
  </si>
  <si>
    <t>Poznámka k položce:_x000d_
- zřízení příp. sjezdu a jeho napojení na stávající místní komunikaci či silnici_x000d_
- včetně případného zpevnění povrchu sjezdu panely nebo ŠD_x000d_
- včetně případného převedení vody pod sjezdem_x000d_
- včetně demontáže a likvidace a uvedení do původního stavu</t>
  </si>
  <si>
    <t>RP01-VRN</t>
  </si>
  <si>
    <t>Projednání a zajištění zvláštního užívání komunikací a veřejných ploch včetně zajištění dopravního značení</t>
  </si>
  <si>
    <t>1037825934</t>
  </si>
  <si>
    <t>Poznámka k položce:_x000d_
Projednání a zajištění zvláštního užívání komunikací a veřejných ploch včetně zajištění dopravního značení, a to v rozsahu nezbytném pro řádné a bezpečné provádění stavby.</t>
  </si>
  <si>
    <t>RP02-VRN</t>
  </si>
  <si>
    <t>Provedení (zabezpečení) následujících opatření nezbytných pro ochranu zvláště chráněných částí přírody: záchranný odchyt a přenos chráněných živočichů, včetně pořízení protokolu</t>
  </si>
  <si>
    <t>-727420811</t>
  </si>
  <si>
    <t>Poznámka k položce:_x000d_
- dle podmínek Výjimky z ochrany chráněných živočichů</t>
  </si>
  <si>
    <t>RP03-VRN</t>
  </si>
  <si>
    <t>Vytyčení stavby (případně pozemků nebo provedení jiných geodetických prací) odborně způsobilou osobou v oboru zeměměřictví.</t>
  </si>
  <si>
    <t>-683864928</t>
  </si>
  <si>
    <t>RP04-VRN</t>
  </si>
  <si>
    <t>Inženýrské sítě</t>
  </si>
  <si>
    <t>1173602708</t>
  </si>
  <si>
    <t>Poznámka k položce:_x000d_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 (předpoklad přeložení panely);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</si>
  <si>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RP05-VRN</t>
  </si>
  <si>
    <t>Zajištění slovení rybí obsádky k tomu oprávněnou osobou</t>
  </si>
  <si>
    <t>-482795878</t>
  </si>
  <si>
    <t>Poznámka k položce:_x000d_
Zajištění slovení rybí obsádky k tomu oprávněnou osobou, včetně pořízení protokolu a zajištění oznámení zahájení prací na vodním toku příslušnému uživateli rybářského revíru</t>
  </si>
  <si>
    <t>RP06-VRN</t>
  </si>
  <si>
    <t>Zařízení a zabezpečení staveniště včetně všech nákladů spojených s jeho zřízením, provozem, zabezpečením a likvidací, vč. příp. přípojek, přístupů, skládek, deponií a pod.</t>
  </si>
  <si>
    <t>1281740745</t>
  </si>
  <si>
    <t>Poznámka k položce:_x000d_
Položka obsahuje: _x000d_
zařízení a zabezpečení staveniště včetně všech nákladů spojených s jeho zřízením, provozem a likvidací; zřízení a projednání potřebných ploch pro zařízení staveniště, skládky materiálu, mezideponie, včetně úhrady poplatků a úpravy povrchu po likvidaci staveniště.</t>
  </si>
  <si>
    <t>RP07-VRN</t>
  </si>
  <si>
    <t>Průběžné denní čištění komunikací a vozidel stavby a údržba dotčených komunikací v průběhu stavby</t>
  </si>
  <si>
    <t>-838310184</t>
  </si>
  <si>
    <t>Poznámka k položce:_x000d_
Čištění komunikací bude prováděno průběžně po dobu prováděných prací. Do ceny jsou započítány i veškeré náklady na očištění a uvedení stávající komunikace do původního stavu.</t>
  </si>
  <si>
    <t>RP08-VRN</t>
  </si>
  <si>
    <t>Uvedení komunikací a pozemků do původního stavu a protokolární předání stavbou dotčených pozemků a komunikací zpět jejich vlastníkům, včetně případných kompletních oprav komunikací a osetí pozemků travním semenem</t>
  </si>
  <si>
    <t>-1733087381</t>
  </si>
  <si>
    <t>Poznámka k položce:_x000d_
- předpokládá se s částečným pojezdem po nově vybudované cysklostezce na pravém břehu koryta toku kvůli možnému přístupu ke stupni č. 1 a s přejezdem cysklostezky ke stupni č. 2_x000d_
- po dokončení stavebních prací bude cysklostezka uvedena do řádného (původního) stavu</t>
  </si>
  <si>
    <t>RP09-VRN</t>
  </si>
  <si>
    <t>Zpracování a předání dokumentace skutečného provedení stavby objednateli v rozsahu odpovídajícím příslušným právním předpisům</t>
  </si>
  <si>
    <t>1549767061</t>
  </si>
  <si>
    <t xml:space="preserve">Poznámka k položce:_x000d_
Zpracování a předání dokumentace skutečného provedení stavby  objednateli v rozsahu přílohy 7 vyhlášky č. 499/2006 Sb. v platném znění (2 paré + 1 v elektronické podobě) a geodetické zaměření skutečného provedení stavby (2 paré + 1 v elektronické podobě, zaměření skutečného provedení díla bude provedeno zejména v příčných a rovněž podélných profilech podle PD))</t>
  </si>
  <si>
    <t>RP10-VRN</t>
  </si>
  <si>
    <t>Fotodokumentace stavby, průběh výstavby</t>
  </si>
  <si>
    <t>-698975985</t>
  </si>
  <si>
    <t>Poznámka k položce:_x000d_
Pořízení fotodokumentace z celého průběhu stavby včetně stavebních a konstrukčních detailů v rozlišení a kvalitě pro tisk. _x000d_
(předání v digitální podobě na CD)</t>
  </si>
  <si>
    <t>RP11-VRN</t>
  </si>
  <si>
    <t>Aktualizace plánu bezpečnosti práce a ochrany zdraví při práci oprávněnou osobou dle zákona 309/2006 Sb. v platném znění - pro celou stavbu</t>
  </si>
  <si>
    <t>-1781542172</t>
  </si>
  <si>
    <t>RP12-VRN</t>
  </si>
  <si>
    <t>Zajištění umístění štítku/tabule o povolení stavby</t>
  </si>
  <si>
    <t>1351716379</t>
  </si>
  <si>
    <t>Poznámka k položce:_x000d_
Zajištění umístění štítku/tabule o povolení stavby na viditelném místě u vstupu na staveniště.</t>
  </si>
  <si>
    <t>RP13-VRN</t>
  </si>
  <si>
    <t>Provedení vyplývajících opatření z havarijního plánu včetně aktualizace - pro celou stavbu</t>
  </si>
  <si>
    <t>693305971</t>
  </si>
  <si>
    <t>RP14-VRN</t>
  </si>
  <si>
    <t>Provedení vyplývajících opatření z podoňového plánu včetně aktualizace - pro celou stavbu</t>
  </si>
  <si>
    <t>-1517614594</t>
  </si>
  <si>
    <t>RP15-VRN</t>
  </si>
  <si>
    <t>Zajištění činnosti geologa na stavbě včetně vypracování písemné zprávy</t>
  </si>
  <si>
    <t>-553498523</t>
  </si>
  <si>
    <t>Poznámka k položce:_x000d_
- převzetí základové spáry nových stupňů_x000d_
- předpoklad 2x provedení</t>
  </si>
  <si>
    <t>RP17-VRN</t>
  </si>
  <si>
    <t>Zpracování a předání technologických postupů zhotovitele stavby</t>
  </si>
  <si>
    <t>-14829664</t>
  </si>
  <si>
    <t>Poznámka k položce:_x000d_
- zhotovitel předloží řešení v souladu s PD_x000d_
- k předání dojde při předání stavby</t>
  </si>
  <si>
    <t>RP18-VRN</t>
  </si>
  <si>
    <t>Zajištění přechodného dopravního značení v místě přístupu/vjezdu na staveniště</t>
  </si>
  <si>
    <t>1616726783</t>
  </si>
  <si>
    <t>Poznámka k položce:_x000d_
Umístění přechodného dopravního značení vč. jeho následného odstranění._x000d_
Umístění bude provedeno v rozsahu dle zásad pro přechodné dopravní značení na pozemních komunikacích TP-66.</t>
  </si>
  <si>
    <t>RP19-VRN</t>
  </si>
  <si>
    <t>Zajištění požadovaných rozborů pro možnost odvezení sedimentů a výkopku na skládku</t>
  </si>
  <si>
    <t>628819157</t>
  </si>
  <si>
    <t>554</t>
  </si>
  <si>
    <t>400</t>
  </si>
  <si>
    <t>18046-14XT-KJ_3 - Etapa č. 3</t>
  </si>
  <si>
    <t>18046-14XT-KJ_3_1 - SO 01 - Odtěžení sedimentu</t>
  </si>
  <si>
    <t>-2017274299</t>
  </si>
  <si>
    <t>"odstranění travin z nánosů" 400</t>
  </si>
  <si>
    <t>-870016718</t>
  </si>
  <si>
    <t>"Nad ostrovem dle tab. kubatur" 254</t>
  </si>
  <si>
    <t>"U soutoku s Brannou dle tab. kubatur" 300</t>
  </si>
  <si>
    <t>-263172028</t>
  </si>
  <si>
    <t>-1222241388</t>
  </si>
  <si>
    <t>-660196344</t>
  </si>
  <si>
    <t>-626893231</t>
  </si>
  <si>
    <t>2088</t>
  </si>
  <si>
    <t>Rozebrání_rov</t>
  </si>
  <si>
    <t>27,5</t>
  </si>
  <si>
    <t>Rozebrání_záh</t>
  </si>
  <si>
    <t>672,48</t>
  </si>
  <si>
    <t>18046-14XT-KJ_3_2 - SO 03 - Oprava opevnění koryta toku</t>
  </si>
  <si>
    <t>1244611667</t>
  </si>
  <si>
    <t>"celková plocha - předpoklad 30%" ((630-90)*3,3*0,8)*0,30</t>
  </si>
  <si>
    <t>"rozebrání části u fotbalového hřiště" 90*3,4*0,8</t>
  </si>
  <si>
    <t>Mezisoučet</t>
  </si>
  <si>
    <t>"rozebrání stávajícího opevnění obtoku ř. km 327,289" 27,5</t>
  </si>
  <si>
    <t>-94643868</t>
  </si>
  <si>
    <t>"celková plocha - předpoklad 70% nového kamene" ((630-90)*3,3*0,8)*0,70</t>
  </si>
  <si>
    <t>"doplnění kamene u fotbalového hřiště na LB - předpoklad 50 %" (90*3,4*0,8)*0,5</t>
  </si>
  <si>
    <t>729814453</t>
  </si>
  <si>
    <t>"celková plocha - předpoklad 100%" ((630-90)*3,3)*1,0</t>
  </si>
  <si>
    <t>"přeskládání u fotbalového hřiště" 90*3,4</t>
  </si>
  <si>
    <t>463212111</t>
  </si>
  <si>
    <t>Rovnanina z lomového kamene upraveného, tříděného jakékoliv tloušťky rovnaniny s vyklínováním spár a dutin úlomky kamene</t>
  </si>
  <si>
    <t>902319739</t>
  </si>
  <si>
    <t>"opevnění obtoku ř. km 327,289 - změřená x prům tl. - předpoklad dovezení 50%" (77,82*0,7)*0,5</t>
  </si>
  <si>
    <t xml:space="preserve">"opevnění LB ř. km 327,464 - 327,489" 25*0,6*2 </t>
  </si>
  <si>
    <t>1479401884</t>
  </si>
  <si>
    <t>1092469268</t>
  </si>
  <si>
    <t>Rovnanina z lomového kamene upraveného, tříděného jakékoliv tloušťky rovnaniny s vyklínováním spár a dutin úlomky kamene - BEZ MATERIÁLU</t>
  </si>
  <si>
    <t>-279753658</t>
  </si>
  <si>
    <t>Poznámka k položce:_x000d_
- předpoklad využítí stávajícího rozebraného opevnění u obtoku ř. km 327,289</t>
  </si>
  <si>
    <t>-1198016529</t>
  </si>
  <si>
    <t>240</t>
  </si>
  <si>
    <t>515</t>
  </si>
  <si>
    <t>875</t>
  </si>
  <si>
    <t>980</t>
  </si>
  <si>
    <t>770</t>
  </si>
  <si>
    <t>2535</t>
  </si>
  <si>
    <t>1214</t>
  </si>
  <si>
    <t>15,5</t>
  </si>
  <si>
    <t>18046-14XT-KJ_3_3 - SO 04 - Oprava těles hráze</t>
  </si>
  <si>
    <t>-267717565</t>
  </si>
  <si>
    <t>"úsek ř. km 327,085 - 327,130" 45*3</t>
  </si>
  <si>
    <t>"úsek ř. km 327,270 - 327,330" 60*3</t>
  </si>
  <si>
    <t>"úsek ř. km 327,588 - 327,728" 140*3,25</t>
  </si>
  <si>
    <t>-1491602711</t>
  </si>
  <si>
    <t>-595245000</t>
  </si>
  <si>
    <t>40+80+120</t>
  </si>
  <si>
    <t>1840783072</t>
  </si>
  <si>
    <t>717240207</t>
  </si>
  <si>
    <t>"dosypání hrází - pok kce vozovky a doplnění svahů" 515</t>
  </si>
  <si>
    <t>-356397872</t>
  </si>
  <si>
    <t>((45+60+140)*2)*2</t>
  </si>
  <si>
    <t>939659046</t>
  </si>
  <si>
    <t>"úprava pláně" Geobuňky+(0,8+0,8)*(45+60+140)</t>
  </si>
  <si>
    <t>-352685220</t>
  </si>
  <si>
    <t>-289316991</t>
  </si>
  <si>
    <t>"plocha" 735</t>
  </si>
  <si>
    <t>735*0,015 "Přepočtené koeficientem množství</t>
  </si>
  <si>
    <t>-821534629</t>
  </si>
  <si>
    <t>"Svahování u dosypání hráze" (45+60+140)*2*2</t>
  </si>
  <si>
    <t>595117557</t>
  </si>
  <si>
    <t>-206691382</t>
  </si>
  <si>
    <t>-467402074</t>
  </si>
  <si>
    <t>"úsek ř. km 327,085 - 327,130" 45*4,3</t>
  </si>
  <si>
    <t>"úsek ř. km 327,270 - 327,330" 60*4,33</t>
  </si>
  <si>
    <t>"úsek ř. km 327,588 - 327,728" 140*4,7</t>
  </si>
  <si>
    <t>-47517929</t>
  </si>
  <si>
    <t>1111,3*0,3*1,2*0,025</t>
  </si>
  <si>
    <t>1068082461</t>
  </si>
  <si>
    <t>"úsek ř. km 327,085 - 327,130" 45*3,4</t>
  </si>
  <si>
    <t>"úsek ř. km 327,270 - 327,330" 60*3,4</t>
  </si>
  <si>
    <t>"úsek ř. km 327,588 - 327,728" 140*3,75</t>
  </si>
  <si>
    <t>853729648</t>
  </si>
  <si>
    <t>"úsek ř. km 327,085 - 327,130" 45*3,2</t>
  </si>
  <si>
    <t>"úsek ř. km 327,270 - 327,330" 60*3,2</t>
  </si>
  <si>
    <t>"úsek ř. km 327,588 - 327,728" 140*3,5</t>
  </si>
  <si>
    <t>2073823839</t>
  </si>
  <si>
    <t>255657605</t>
  </si>
  <si>
    <t>"Použití pod mikrokoberec a pod ACO 11" 640*3,4</t>
  </si>
  <si>
    <t>-1039460192</t>
  </si>
  <si>
    <t>1882160956</t>
  </si>
  <si>
    <t>"odečtena plocha kompletní opravy od celkové plochy" 640*3,1-Asfalt</t>
  </si>
  <si>
    <t>1272521583</t>
  </si>
  <si>
    <t>"úsek ř. km 327,588 - 327,728" 140*3,7</t>
  </si>
  <si>
    <t>-14120997</t>
  </si>
  <si>
    <t>2091637710</t>
  </si>
  <si>
    <t>-1285355660</t>
  </si>
  <si>
    <t>"podklad pod Geobuňky" Geobuňky</t>
  </si>
  <si>
    <t>883063326</t>
  </si>
  <si>
    <t>-525864593</t>
  </si>
  <si>
    <t>"v místech kompletní opravy vozovky" 1*3,0+2*3,0+2*3,25</t>
  </si>
  <si>
    <t>-472630171</t>
  </si>
  <si>
    <t>"ř. km 326,672 - 327,100 - odečteny plochy s doplněním geobuněk" (640*3,2-45*3,1-60*3,1-140*3,25)*2</t>
  </si>
  <si>
    <t>667354652</t>
  </si>
  <si>
    <t>-1531095397</t>
  </si>
  <si>
    <t>"Čištění krajnic v místě kompletní opravy kčních vrstev" (45*0,2*2+60*0,2*2+140*0,2*2)</t>
  </si>
  <si>
    <t>1765023155</t>
  </si>
  <si>
    <t>1351505598</t>
  </si>
  <si>
    <t>Odfézování</t>
  </si>
  <si>
    <t>18046-14XT-KJ_3_4 - SO 05 - Kácení</t>
  </si>
  <si>
    <t>-452080110</t>
  </si>
  <si>
    <t>"kácení v místě stavby" 50</t>
  </si>
  <si>
    <t>-1899631660</t>
  </si>
  <si>
    <t>"Stromy č. 53" 1</t>
  </si>
  <si>
    <t>-2101396714</t>
  </si>
  <si>
    <t>"Stromy č. 23, 27, 86, 28, 25, 56" 6</t>
  </si>
  <si>
    <t>112151114</t>
  </si>
  <si>
    <t>Pokácení stromu směrové v celku s odřezáním kmene a s odvětvením průměru kmene přes 400 do 500 mm</t>
  </si>
  <si>
    <t>1663082826</t>
  </si>
  <si>
    <t>"Stromy č. 22, 84, 52, 26" 4</t>
  </si>
  <si>
    <t>112151115</t>
  </si>
  <si>
    <t>Pokácení stromu směrové v celku s odřezáním kmene a s odvětvením průměru kmene přes 500 do 600 mm</t>
  </si>
  <si>
    <t>534590708</t>
  </si>
  <si>
    <t>"Stromy č. 85, 57, 24, 55" 4</t>
  </si>
  <si>
    <t>112151116</t>
  </si>
  <si>
    <t>Pokácení stromu směrové v celku s odřezáním kmene a s odvětvením průměru kmene přes 600 do 700 mm</t>
  </si>
  <si>
    <t>2016335797</t>
  </si>
  <si>
    <t>"Strom č. 58" 1</t>
  </si>
  <si>
    <t>112151121</t>
  </si>
  <si>
    <t>Pokácení stromu směrové v celku s odřezáním kmene a s odvětvením průměru kmene přes 1100 do 1200 mm</t>
  </si>
  <si>
    <t>1012346415</t>
  </si>
  <si>
    <t>"Strom č. 54" 1</t>
  </si>
  <si>
    <t>112251101</t>
  </si>
  <si>
    <t>Odstranění pařezů strojně s jejich vykopáním, vytrháním nebo odstřelením průměru přes 100 do 300 mm</t>
  </si>
  <si>
    <t>43892513</t>
  </si>
  <si>
    <t>"Strom č. 53" 1</t>
  </si>
  <si>
    <t>112251102</t>
  </si>
  <si>
    <t>Odstranění pařezů strojně s jejich vykopáním, vytrháním nebo odstřelením průměru přes 300 do 500 mm</t>
  </si>
  <si>
    <t>1740805764</t>
  </si>
  <si>
    <t>"Strom č. 22, 24, 25" 3</t>
  </si>
  <si>
    <t>-4494982</t>
  </si>
  <si>
    <t>"Strom č.23, 86, 56, 84, 52, 85, 57, 55, 58, 54 - průměrná plocha 0,7 m2" 10*0,7</t>
  </si>
  <si>
    <t>1289677034</t>
  </si>
  <si>
    <t>-2000022845</t>
  </si>
  <si>
    <t>174251201</t>
  </si>
  <si>
    <t>Zásyp jam po pařezech strojně výkopkem z horniny získané při dobývání pařezů s hrubým urovnáním povrchu zasypávky průměru pařezu přes 100 do 300 mm</t>
  </si>
  <si>
    <t>-1340090153</t>
  </si>
  <si>
    <t>174251202</t>
  </si>
  <si>
    <t>Zásyp jam po pařezech strojně výkopkem z horniny získané při dobývání pařezů s hrubým urovnáním povrchu zasypávky průměru pařezu přes 300 do 500 mm</t>
  </si>
  <si>
    <t>-1656058071</t>
  </si>
  <si>
    <t>-1875601762</t>
  </si>
  <si>
    <t>1610659687</t>
  </si>
  <si>
    <t>"Zásyp po vytržených pařezech v hrázi a Zásyp po odfrézování" (4+10)*0,7</t>
  </si>
  <si>
    <t>18046-14XT-KJ_3_5 - VRN</t>
  </si>
  <si>
    <t>-36105252</t>
  </si>
  <si>
    <t>763909672</t>
  </si>
  <si>
    <t>-174877610</t>
  </si>
  <si>
    <t>-545917040</t>
  </si>
  <si>
    <t>106053238</t>
  </si>
  <si>
    <t>305868303</t>
  </si>
  <si>
    <t>-133473166</t>
  </si>
  <si>
    <t>-2121789258</t>
  </si>
  <si>
    <t>1000586895</t>
  </si>
  <si>
    <t>-527782776</t>
  </si>
  <si>
    <t>744366386</t>
  </si>
  <si>
    <t>1372472584</t>
  </si>
  <si>
    <t>221108616</t>
  </si>
  <si>
    <t>-144169348</t>
  </si>
  <si>
    <t>1223060483</t>
  </si>
  <si>
    <t>-1978394197</t>
  </si>
  <si>
    <t>-347888393</t>
  </si>
  <si>
    <t>1233176030</t>
  </si>
  <si>
    <t>624501854</t>
  </si>
  <si>
    <t>1713714296</t>
  </si>
  <si>
    <t>-809994596</t>
  </si>
  <si>
    <t>1058848445</t>
  </si>
  <si>
    <t>-1354094618</t>
  </si>
  <si>
    <t>52166553</t>
  </si>
  <si>
    <t>1194264539</t>
  </si>
  <si>
    <t>388201238</t>
  </si>
  <si>
    <t>1414878117</t>
  </si>
  <si>
    <t>SEZNAM FIGUR</t>
  </si>
  <si>
    <t>Výměra</t>
  </si>
  <si>
    <t xml:space="preserve"> 18046-14XT-KJ_2/ 18046-14XT-KJ_2_1</t>
  </si>
  <si>
    <t>Použití figury:</t>
  </si>
  <si>
    <t>Čištění otevřených koryt vodotečí šíře dna do 5 m hl do 2,5 m v hornině třídy těžitelnosti I skupiny 3 strojně</t>
  </si>
  <si>
    <t>Čištění otevřených koryt vodotečí šíře dna do 5 m hl do 2,5 m v hornině třídy těžitelnosti II skupiny 4 strojně</t>
  </si>
  <si>
    <t xml:space="preserve">Likvidace přebytků sedimentu v souladu se zk. O odpadech č 185/2001 Sb. v platném znění. </t>
  </si>
  <si>
    <t>Odstranění travin z celkové plochy přes 500 m2 strojně</t>
  </si>
  <si>
    <t xml:space="preserve"> 18046-14XT-KJ_2/ 18046-14XT-KJ_2_2</t>
  </si>
  <si>
    <t>Rozebrání dlažeb z lomového kamene nebo betonových tvárnic na sucho</t>
  </si>
  <si>
    <t>Zához z lomového kamene záhozového hmotnost kamenů do 500 kg bez výplně - BEZ MATERIÁLU</t>
  </si>
  <si>
    <t>Příplatek za urovnání líce záhozu z lomového kamene záhozového do 500 kg</t>
  </si>
  <si>
    <t xml:space="preserve"> 18046-14XT-KJ_2/ 18046-14XT-KJ_2_3</t>
  </si>
  <si>
    <t>Asfaltový beton vrstva obrusná ACO 11 (ABS) tř. I tl 50 mm š přes 3 m z nemodifikovaného asfaltu</t>
  </si>
  <si>
    <t>Emulzní mikrokoberec jednovrstvý jemnězrnný EMK 0/5 - JV</t>
  </si>
  <si>
    <t>Čištění vozovek splachováním vodou</t>
  </si>
  <si>
    <t>Čištění vozovek metením strojně podkladu nebo krytu štěrkového</t>
  </si>
  <si>
    <t>Geobuňky pro stabilizaci podkladu z PE tl 200 mm do 30 buněk/m2</t>
  </si>
  <si>
    <t>Zhutnění podloží z hornin soudržných nebo nesoudržných pod násypy</t>
  </si>
  <si>
    <t>Zásyp geobuněk pro stabilizaci podkladu tl do 200 mm</t>
  </si>
  <si>
    <t>Geotextilie pro ochranu, separaci a filtraci netkaná měrná hmotnost do 800 g/m2</t>
  </si>
  <si>
    <t>Uložení sypanin z horniny třídy těžitelnosti I a II, skupiny 1 až 4 do hrází nádrží se zhutněním 100 % PS C s příměsí jílu do 50 %</t>
  </si>
  <si>
    <t>Vyrovnání povrchu dosavadních krytů asfaltovým betonem ACO (AB) tl do 40 mm</t>
  </si>
  <si>
    <t>Odkopávky a prokopávky nezapažené v hornině třídy těžitelnosti I, skupiny 3 objem do 100 m3 strojně</t>
  </si>
  <si>
    <t>Odkopávky a prokopávky nezapažené v hornině třídy těžitelnosti II, skupiny 4 objem do 100 m3 strojně</t>
  </si>
  <si>
    <t>Řezání stávajícího živičného krytu hl do 100 mm</t>
  </si>
  <si>
    <t>Styčná spára napojení nového živičného povrchu na stávající za tepla š 15 mm hl 25 mm bez prořezání</t>
  </si>
  <si>
    <t>Svahování násypů</t>
  </si>
  <si>
    <t>Založení lučního trávníku výsevem plochy do 1000 m2 v rovině a ve svahu do 1:5</t>
  </si>
  <si>
    <t xml:space="preserve"> 18046-14XT-KJ_2/ 18046-14XT-KJ_2_4</t>
  </si>
  <si>
    <t>Odstranění pařezů na svahu do 1:2 odfrézováním do hloubky 0,2 m</t>
  </si>
  <si>
    <t>Odstranění vyfrézované dřevní hmoty hloubky do 0,2 m na svahu do 1:2</t>
  </si>
  <si>
    <t>Zásyp jam po vyfrézovaných pařezech hloubky do 0,2 m na svahu do 1:2</t>
  </si>
  <si>
    <t xml:space="preserve"> 18046-14XT-KJ_3/ 18046-14XT-KJ_3_1</t>
  </si>
  <si>
    <t xml:space="preserve"> 18046-14XT-KJ_3/ 18046-14XT-KJ_3_2</t>
  </si>
  <si>
    <t xml:space="preserve">Rovnanina z lomového kamene upraveného, tříděného  jakékoliv tloušťky rovnaniny s vyklínováním spár a dutin úlomky kamene - BEZ MATERIÁLU</t>
  </si>
  <si>
    <t xml:space="preserve"> 18046-14XT-KJ_3/ 18046-14XT-KJ_3_3</t>
  </si>
  <si>
    <t xml:space="preserve"> 18046-14XT-KJ_3/ 18046-14XT-KJ_3_4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</si>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</sst>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center"/>
    </xf>
    <xf numFmtId="0" fontId="42" fillId="0" borderId="0" xfId="1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4215133" TargetMode="External" /><Relationship Id="rId2" Type="http://schemas.openxmlformats.org/officeDocument/2006/relationships/hyperlink" Target="https://podminky.urs.cz/item/CS_URS_2023_01/184501121" TargetMode="External" /><Relationship Id="rId3" Type="http://schemas.openxmlformats.org/officeDocument/2006/relationships/hyperlink" Target="https://podminky.urs.cz/item/CS_URS_2023_01/184911421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18046-14XT-KJ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Morava, Hanušovice, pomístní opravy toku a hráze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Hanušovice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25. 5. 2020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s.p.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Regioprojekt Brno,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Kozák Jan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ROUND(AS55+AS61,2)</f>
        <v>0</v>
      </c>
      <c r="AT54" s="108">
        <f>ROUND(SUM(AV54:AW54),2)</f>
        <v>0</v>
      </c>
      <c r="AU54" s="109">
        <f>ROUND(AU55+AU61,5)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ROUND(AZ55+AZ61,2)</f>
        <v>0</v>
      </c>
      <c r="BA54" s="108">
        <f>ROUND(BA55+BA61,2)</f>
        <v>0</v>
      </c>
      <c r="BB54" s="108">
        <f>ROUND(BB55+BB61,2)</f>
        <v>0</v>
      </c>
      <c r="BC54" s="108">
        <f>ROUND(BC55+BC61,2)</f>
        <v>0</v>
      </c>
      <c r="BD54" s="110">
        <f>ROUND(BD55+BD61,2)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37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ROUND(SUM(AG56:AG60),2)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ROUND(SUM(AS56:AS60),2)</f>
        <v>0</v>
      </c>
      <c r="AT55" s="122">
        <f>ROUND(SUM(AV55:AW55),2)</f>
        <v>0</v>
      </c>
      <c r="AU55" s="123">
        <f>ROUND(SUM(AU56:AU60),5)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ROUND(SUM(AZ56:AZ60),2)</f>
        <v>0</v>
      </c>
      <c r="BA55" s="122">
        <f>ROUND(SUM(BA56:BA60),2)</f>
        <v>0</v>
      </c>
      <c r="BB55" s="122">
        <f>ROUND(SUM(BB56:BB60),2)</f>
        <v>0</v>
      </c>
      <c r="BC55" s="122">
        <f>ROUND(SUM(BC56:BC60),2)</f>
        <v>0</v>
      </c>
      <c r="BD55" s="124">
        <f>ROUND(SUM(BD56:BD60),2)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35.2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'18046-14XT-KJ_2_1 - SO 01...'!J32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'18046-14XT-KJ_2_1 - SO 01...'!P88</f>
        <v>0</v>
      </c>
      <c r="AV56" s="132">
        <f>'18046-14XT-KJ_2_1 - SO 01...'!J35</f>
        <v>0</v>
      </c>
      <c r="AW56" s="132">
        <f>'18046-14XT-KJ_2_1 - SO 01...'!J36</f>
        <v>0</v>
      </c>
      <c r="AX56" s="132">
        <f>'18046-14XT-KJ_2_1 - SO 01...'!J37</f>
        <v>0</v>
      </c>
      <c r="AY56" s="132">
        <f>'18046-14XT-KJ_2_1 - SO 01...'!J38</f>
        <v>0</v>
      </c>
      <c r="AZ56" s="132">
        <f>'18046-14XT-KJ_2_1 - SO 01...'!F35</f>
        <v>0</v>
      </c>
      <c r="BA56" s="132">
        <f>'18046-14XT-KJ_2_1 - SO 01...'!F36</f>
        <v>0</v>
      </c>
      <c r="BB56" s="132">
        <f>'18046-14XT-KJ_2_1 - SO 01...'!F37</f>
        <v>0</v>
      </c>
      <c r="BC56" s="132">
        <f>'18046-14XT-KJ_2_1 - SO 01...'!F38</f>
        <v>0</v>
      </c>
      <c r="BD56" s="134">
        <f>'18046-14XT-KJ_2_1 - SO 01...'!F39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35.2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'18046-14XT-KJ_2_2 - SO 03...'!J32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'18046-14XT-KJ_2_2 - SO 03...'!P89</f>
        <v>0</v>
      </c>
      <c r="AV57" s="132">
        <f>'18046-14XT-KJ_2_2 - SO 03...'!J35</f>
        <v>0</v>
      </c>
      <c r="AW57" s="132">
        <f>'18046-14XT-KJ_2_2 - SO 03...'!J36</f>
        <v>0</v>
      </c>
      <c r="AX57" s="132">
        <f>'18046-14XT-KJ_2_2 - SO 03...'!J37</f>
        <v>0</v>
      </c>
      <c r="AY57" s="132">
        <f>'18046-14XT-KJ_2_2 - SO 03...'!J38</f>
        <v>0</v>
      </c>
      <c r="AZ57" s="132">
        <f>'18046-14XT-KJ_2_2 - SO 03...'!F35</f>
        <v>0</v>
      </c>
      <c r="BA57" s="132">
        <f>'18046-14XT-KJ_2_2 - SO 03...'!F36</f>
        <v>0</v>
      </c>
      <c r="BB57" s="132">
        <f>'18046-14XT-KJ_2_2 - SO 03...'!F37</f>
        <v>0</v>
      </c>
      <c r="BC57" s="132">
        <f>'18046-14XT-KJ_2_2 - SO 03...'!F38</f>
        <v>0</v>
      </c>
      <c r="BD57" s="134">
        <f>'18046-14XT-KJ_2_2 - SO 03...'!F39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35.2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'18046-14XT-KJ_2_3 - SO 04...'!J32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'18046-14XT-KJ_2_3 - SO 04...'!P91</f>
        <v>0</v>
      </c>
      <c r="AV58" s="132">
        <f>'18046-14XT-KJ_2_3 - SO 04...'!J35</f>
        <v>0</v>
      </c>
      <c r="AW58" s="132">
        <f>'18046-14XT-KJ_2_3 - SO 04...'!J36</f>
        <v>0</v>
      </c>
      <c r="AX58" s="132">
        <f>'18046-14XT-KJ_2_3 - SO 04...'!J37</f>
        <v>0</v>
      </c>
      <c r="AY58" s="132">
        <f>'18046-14XT-KJ_2_3 - SO 04...'!J38</f>
        <v>0</v>
      </c>
      <c r="AZ58" s="132">
        <f>'18046-14XT-KJ_2_3 - SO 04...'!F35</f>
        <v>0</v>
      </c>
      <c r="BA58" s="132">
        <f>'18046-14XT-KJ_2_3 - SO 04...'!F36</f>
        <v>0</v>
      </c>
      <c r="BB58" s="132">
        <f>'18046-14XT-KJ_2_3 - SO 04...'!F37</f>
        <v>0</v>
      </c>
      <c r="BC58" s="132">
        <f>'18046-14XT-KJ_2_3 - SO 04...'!F38</f>
        <v>0</v>
      </c>
      <c r="BD58" s="134">
        <f>'18046-14XT-KJ_2_3 - SO 04...'!F39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4" customFormat="1" ht="35.25" customHeight="1">
      <c r="A59" s="126" t="s">
        <v>82</v>
      </c>
      <c r="B59" s="65"/>
      <c r="C59" s="127"/>
      <c r="D59" s="127"/>
      <c r="E59" s="128" t="s">
        <v>93</v>
      </c>
      <c r="F59" s="128"/>
      <c r="G59" s="128"/>
      <c r="H59" s="128"/>
      <c r="I59" s="128"/>
      <c r="J59" s="127"/>
      <c r="K59" s="128" t="s">
        <v>94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'18046-14XT-KJ_2_4 - SO 05...'!J32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85</v>
      </c>
      <c r="AR59" s="67"/>
      <c r="AS59" s="131">
        <v>0</v>
      </c>
      <c r="AT59" s="132">
        <f>ROUND(SUM(AV59:AW59),2)</f>
        <v>0</v>
      </c>
      <c r="AU59" s="133">
        <f>'18046-14XT-KJ_2_4 - SO 05...'!P89</f>
        <v>0</v>
      </c>
      <c r="AV59" s="132">
        <f>'18046-14XT-KJ_2_4 - SO 05...'!J35</f>
        <v>0</v>
      </c>
      <c r="AW59" s="132">
        <f>'18046-14XT-KJ_2_4 - SO 05...'!J36</f>
        <v>0</v>
      </c>
      <c r="AX59" s="132">
        <f>'18046-14XT-KJ_2_4 - SO 05...'!J37</f>
        <v>0</v>
      </c>
      <c r="AY59" s="132">
        <f>'18046-14XT-KJ_2_4 - SO 05...'!J38</f>
        <v>0</v>
      </c>
      <c r="AZ59" s="132">
        <f>'18046-14XT-KJ_2_4 - SO 05...'!F35</f>
        <v>0</v>
      </c>
      <c r="BA59" s="132">
        <f>'18046-14XT-KJ_2_4 - SO 05...'!F36</f>
        <v>0</v>
      </c>
      <c r="BB59" s="132">
        <f>'18046-14XT-KJ_2_4 - SO 05...'!F37</f>
        <v>0</v>
      </c>
      <c r="BC59" s="132">
        <f>'18046-14XT-KJ_2_4 - SO 05...'!F38</f>
        <v>0</v>
      </c>
      <c r="BD59" s="134">
        <f>'18046-14XT-KJ_2_4 - SO 05...'!F39</f>
        <v>0</v>
      </c>
      <c r="BE59" s="4"/>
      <c r="BT59" s="135" t="s">
        <v>81</v>
      </c>
      <c r="BV59" s="135" t="s">
        <v>74</v>
      </c>
      <c r="BW59" s="135" t="s">
        <v>95</v>
      </c>
      <c r="BX59" s="135" t="s">
        <v>80</v>
      </c>
      <c r="CL59" s="135" t="s">
        <v>19</v>
      </c>
    </row>
    <row r="60" s="4" customFormat="1" ht="35.25" customHeight="1">
      <c r="A60" s="126" t="s">
        <v>82</v>
      </c>
      <c r="B60" s="65"/>
      <c r="C60" s="127"/>
      <c r="D60" s="127"/>
      <c r="E60" s="128" t="s">
        <v>96</v>
      </c>
      <c r="F60" s="128"/>
      <c r="G60" s="128"/>
      <c r="H60" s="128"/>
      <c r="I60" s="128"/>
      <c r="J60" s="127"/>
      <c r="K60" s="128" t="s">
        <v>97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'18046-14XT-KJ_2_5 - VRN'!J32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'18046-14XT-KJ_2_5 - VRN'!P92</f>
        <v>0</v>
      </c>
      <c r="AV60" s="132">
        <f>'18046-14XT-KJ_2_5 - VRN'!J35</f>
        <v>0</v>
      </c>
      <c r="AW60" s="132">
        <f>'18046-14XT-KJ_2_5 - VRN'!J36</f>
        <v>0</v>
      </c>
      <c r="AX60" s="132">
        <f>'18046-14XT-KJ_2_5 - VRN'!J37</f>
        <v>0</v>
      </c>
      <c r="AY60" s="132">
        <f>'18046-14XT-KJ_2_5 - VRN'!J38</f>
        <v>0</v>
      </c>
      <c r="AZ60" s="132">
        <f>'18046-14XT-KJ_2_5 - VRN'!F35</f>
        <v>0</v>
      </c>
      <c r="BA60" s="132">
        <f>'18046-14XT-KJ_2_5 - VRN'!F36</f>
        <v>0</v>
      </c>
      <c r="BB60" s="132">
        <f>'18046-14XT-KJ_2_5 - VRN'!F37</f>
        <v>0</v>
      </c>
      <c r="BC60" s="132">
        <f>'18046-14XT-KJ_2_5 - VRN'!F38</f>
        <v>0</v>
      </c>
      <c r="BD60" s="134">
        <f>'18046-14XT-KJ_2_5 - VRN'!F39</f>
        <v>0</v>
      </c>
      <c r="BE60" s="4"/>
      <c r="BT60" s="135" t="s">
        <v>81</v>
      </c>
      <c r="BV60" s="135" t="s">
        <v>74</v>
      </c>
      <c r="BW60" s="135" t="s">
        <v>98</v>
      </c>
      <c r="BX60" s="135" t="s">
        <v>80</v>
      </c>
      <c r="CL60" s="135" t="s">
        <v>19</v>
      </c>
    </row>
    <row r="61" s="7" customFormat="1" ht="37.5" customHeight="1">
      <c r="A61" s="7"/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ROUND(SUM(AG62:AG66),2)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78</v>
      </c>
      <c r="AR61" s="120"/>
      <c r="AS61" s="121">
        <f>ROUND(SUM(AS62:AS66),2)</f>
        <v>0</v>
      </c>
      <c r="AT61" s="122">
        <f>ROUND(SUM(AV61:AW61),2)</f>
        <v>0</v>
      </c>
      <c r="AU61" s="123">
        <f>ROUND(SUM(AU62:AU66),5)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ROUND(SUM(AZ62:AZ66),2)</f>
        <v>0</v>
      </c>
      <c r="BA61" s="122">
        <f>ROUND(SUM(BA62:BA66),2)</f>
        <v>0</v>
      </c>
      <c r="BB61" s="122">
        <f>ROUND(SUM(BB62:BB66),2)</f>
        <v>0</v>
      </c>
      <c r="BC61" s="122">
        <f>ROUND(SUM(BC62:BC66),2)</f>
        <v>0</v>
      </c>
      <c r="BD61" s="124">
        <f>ROUND(SUM(BD62:BD66),2)</f>
        <v>0</v>
      </c>
      <c r="BE61" s="7"/>
      <c r="BS61" s="125" t="s">
        <v>71</v>
      </c>
      <c r="BT61" s="125" t="s">
        <v>79</v>
      </c>
      <c r="BU61" s="125" t="s">
        <v>73</v>
      </c>
      <c r="BV61" s="125" t="s">
        <v>74</v>
      </c>
      <c r="BW61" s="125" t="s">
        <v>101</v>
      </c>
      <c r="BX61" s="125" t="s">
        <v>5</v>
      </c>
      <c r="CL61" s="125" t="s">
        <v>19</v>
      </c>
      <c r="CM61" s="125" t="s">
        <v>81</v>
      </c>
    </row>
    <row r="62" s="4" customFormat="1" ht="35.25" customHeight="1">
      <c r="A62" s="126" t="s">
        <v>82</v>
      </c>
      <c r="B62" s="65"/>
      <c r="C62" s="127"/>
      <c r="D62" s="127"/>
      <c r="E62" s="128" t="s">
        <v>102</v>
      </c>
      <c r="F62" s="128"/>
      <c r="G62" s="128"/>
      <c r="H62" s="128"/>
      <c r="I62" s="128"/>
      <c r="J62" s="127"/>
      <c r="K62" s="128" t="s">
        <v>84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'18046-14XT-KJ_3_1 - SO 01...'!J32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85</v>
      </c>
      <c r="AR62" s="67"/>
      <c r="AS62" s="131">
        <v>0</v>
      </c>
      <c r="AT62" s="132">
        <f>ROUND(SUM(AV62:AW62),2)</f>
        <v>0</v>
      </c>
      <c r="AU62" s="133">
        <f>'18046-14XT-KJ_3_1 - SO 01...'!P88</f>
        <v>0</v>
      </c>
      <c r="AV62" s="132">
        <f>'18046-14XT-KJ_3_1 - SO 01...'!J35</f>
        <v>0</v>
      </c>
      <c r="AW62" s="132">
        <f>'18046-14XT-KJ_3_1 - SO 01...'!J36</f>
        <v>0</v>
      </c>
      <c r="AX62" s="132">
        <f>'18046-14XT-KJ_3_1 - SO 01...'!J37</f>
        <v>0</v>
      </c>
      <c r="AY62" s="132">
        <f>'18046-14XT-KJ_3_1 - SO 01...'!J38</f>
        <v>0</v>
      </c>
      <c r="AZ62" s="132">
        <f>'18046-14XT-KJ_3_1 - SO 01...'!F35</f>
        <v>0</v>
      </c>
      <c r="BA62" s="132">
        <f>'18046-14XT-KJ_3_1 - SO 01...'!F36</f>
        <v>0</v>
      </c>
      <c r="BB62" s="132">
        <f>'18046-14XT-KJ_3_1 - SO 01...'!F37</f>
        <v>0</v>
      </c>
      <c r="BC62" s="132">
        <f>'18046-14XT-KJ_3_1 - SO 01...'!F38</f>
        <v>0</v>
      </c>
      <c r="BD62" s="134">
        <f>'18046-14XT-KJ_3_1 - SO 01...'!F39</f>
        <v>0</v>
      </c>
      <c r="BE62" s="4"/>
      <c r="BT62" s="135" t="s">
        <v>81</v>
      </c>
      <c r="BV62" s="135" t="s">
        <v>74</v>
      </c>
      <c r="BW62" s="135" t="s">
        <v>103</v>
      </c>
      <c r="BX62" s="135" t="s">
        <v>101</v>
      </c>
      <c r="CL62" s="135" t="s">
        <v>19</v>
      </c>
    </row>
    <row r="63" s="4" customFormat="1" ht="35.25" customHeight="1">
      <c r="A63" s="126" t="s">
        <v>82</v>
      </c>
      <c r="B63" s="65"/>
      <c r="C63" s="127"/>
      <c r="D63" s="127"/>
      <c r="E63" s="128" t="s">
        <v>104</v>
      </c>
      <c r="F63" s="128"/>
      <c r="G63" s="128"/>
      <c r="H63" s="128"/>
      <c r="I63" s="128"/>
      <c r="J63" s="127"/>
      <c r="K63" s="128" t="s">
        <v>88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'18046-14XT-KJ_3_2 - SO 03...'!J32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'18046-14XT-KJ_3_2 - SO 03...'!P89</f>
        <v>0</v>
      </c>
      <c r="AV63" s="132">
        <f>'18046-14XT-KJ_3_2 - SO 03...'!J35</f>
        <v>0</v>
      </c>
      <c r="AW63" s="132">
        <f>'18046-14XT-KJ_3_2 - SO 03...'!J36</f>
        <v>0</v>
      </c>
      <c r="AX63" s="132">
        <f>'18046-14XT-KJ_3_2 - SO 03...'!J37</f>
        <v>0</v>
      </c>
      <c r="AY63" s="132">
        <f>'18046-14XT-KJ_3_2 - SO 03...'!J38</f>
        <v>0</v>
      </c>
      <c r="AZ63" s="132">
        <f>'18046-14XT-KJ_3_2 - SO 03...'!F35</f>
        <v>0</v>
      </c>
      <c r="BA63" s="132">
        <f>'18046-14XT-KJ_3_2 - SO 03...'!F36</f>
        <v>0</v>
      </c>
      <c r="BB63" s="132">
        <f>'18046-14XT-KJ_3_2 - SO 03...'!F37</f>
        <v>0</v>
      </c>
      <c r="BC63" s="132">
        <f>'18046-14XT-KJ_3_2 - SO 03...'!F38</f>
        <v>0</v>
      </c>
      <c r="BD63" s="134">
        <f>'18046-14XT-KJ_3_2 - SO 03...'!F39</f>
        <v>0</v>
      </c>
      <c r="BE63" s="4"/>
      <c r="BT63" s="135" t="s">
        <v>81</v>
      </c>
      <c r="BV63" s="135" t="s">
        <v>74</v>
      </c>
      <c r="BW63" s="135" t="s">
        <v>105</v>
      </c>
      <c r="BX63" s="135" t="s">
        <v>101</v>
      </c>
      <c r="CL63" s="135" t="s">
        <v>19</v>
      </c>
    </row>
    <row r="64" s="4" customFormat="1" ht="35.25" customHeight="1">
      <c r="A64" s="126" t="s">
        <v>82</v>
      </c>
      <c r="B64" s="65"/>
      <c r="C64" s="127"/>
      <c r="D64" s="127"/>
      <c r="E64" s="128" t="s">
        <v>106</v>
      </c>
      <c r="F64" s="128"/>
      <c r="G64" s="128"/>
      <c r="H64" s="128"/>
      <c r="I64" s="128"/>
      <c r="J64" s="127"/>
      <c r="K64" s="128" t="s">
        <v>91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'18046-14XT-KJ_3_3 - SO 04...'!J32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85</v>
      </c>
      <c r="AR64" s="67"/>
      <c r="AS64" s="131">
        <v>0</v>
      </c>
      <c r="AT64" s="132">
        <f>ROUND(SUM(AV64:AW64),2)</f>
        <v>0</v>
      </c>
      <c r="AU64" s="133">
        <f>'18046-14XT-KJ_3_3 - SO 04...'!P91</f>
        <v>0</v>
      </c>
      <c r="AV64" s="132">
        <f>'18046-14XT-KJ_3_3 - SO 04...'!J35</f>
        <v>0</v>
      </c>
      <c r="AW64" s="132">
        <f>'18046-14XT-KJ_3_3 - SO 04...'!J36</f>
        <v>0</v>
      </c>
      <c r="AX64" s="132">
        <f>'18046-14XT-KJ_3_3 - SO 04...'!J37</f>
        <v>0</v>
      </c>
      <c r="AY64" s="132">
        <f>'18046-14XT-KJ_3_3 - SO 04...'!J38</f>
        <v>0</v>
      </c>
      <c r="AZ64" s="132">
        <f>'18046-14XT-KJ_3_3 - SO 04...'!F35</f>
        <v>0</v>
      </c>
      <c r="BA64" s="132">
        <f>'18046-14XT-KJ_3_3 - SO 04...'!F36</f>
        <v>0</v>
      </c>
      <c r="BB64" s="132">
        <f>'18046-14XT-KJ_3_3 - SO 04...'!F37</f>
        <v>0</v>
      </c>
      <c r="BC64" s="132">
        <f>'18046-14XT-KJ_3_3 - SO 04...'!F38</f>
        <v>0</v>
      </c>
      <c r="BD64" s="134">
        <f>'18046-14XT-KJ_3_3 - SO 04...'!F39</f>
        <v>0</v>
      </c>
      <c r="BE64" s="4"/>
      <c r="BT64" s="135" t="s">
        <v>81</v>
      </c>
      <c r="BV64" s="135" t="s">
        <v>74</v>
      </c>
      <c r="BW64" s="135" t="s">
        <v>107</v>
      </c>
      <c r="BX64" s="135" t="s">
        <v>101</v>
      </c>
      <c r="CL64" s="135" t="s">
        <v>19</v>
      </c>
    </row>
    <row r="65" s="4" customFormat="1" ht="35.25" customHeight="1">
      <c r="A65" s="126" t="s">
        <v>82</v>
      </c>
      <c r="B65" s="65"/>
      <c r="C65" s="127"/>
      <c r="D65" s="127"/>
      <c r="E65" s="128" t="s">
        <v>108</v>
      </c>
      <c r="F65" s="128"/>
      <c r="G65" s="128"/>
      <c r="H65" s="128"/>
      <c r="I65" s="128"/>
      <c r="J65" s="127"/>
      <c r="K65" s="128" t="s">
        <v>109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'18046-14XT-KJ_3_4 - SO 05...'!J32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85</v>
      </c>
      <c r="AR65" s="67"/>
      <c r="AS65" s="131">
        <v>0</v>
      </c>
      <c r="AT65" s="132">
        <f>ROUND(SUM(AV65:AW65),2)</f>
        <v>0</v>
      </c>
      <c r="AU65" s="133">
        <f>'18046-14XT-KJ_3_4 - SO 05...'!P87</f>
        <v>0</v>
      </c>
      <c r="AV65" s="132">
        <f>'18046-14XT-KJ_3_4 - SO 05...'!J35</f>
        <v>0</v>
      </c>
      <c r="AW65" s="132">
        <f>'18046-14XT-KJ_3_4 - SO 05...'!J36</f>
        <v>0</v>
      </c>
      <c r="AX65" s="132">
        <f>'18046-14XT-KJ_3_4 - SO 05...'!J37</f>
        <v>0</v>
      </c>
      <c r="AY65" s="132">
        <f>'18046-14XT-KJ_3_4 - SO 05...'!J38</f>
        <v>0</v>
      </c>
      <c r="AZ65" s="132">
        <f>'18046-14XT-KJ_3_4 - SO 05...'!F35</f>
        <v>0</v>
      </c>
      <c r="BA65" s="132">
        <f>'18046-14XT-KJ_3_4 - SO 05...'!F36</f>
        <v>0</v>
      </c>
      <c r="BB65" s="132">
        <f>'18046-14XT-KJ_3_4 - SO 05...'!F37</f>
        <v>0</v>
      </c>
      <c r="BC65" s="132">
        <f>'18046-14XT-KJ_3_4 - SO 05...'!F38</f>
        <v>0</v>
      </c>
      <c r="BD65" s="134">
        <f>'18046-14XT-KJ_3_4 - SO 05...'!F39</f>
        <v>0</v>
      </c>
      <c r="BE65" s="4"/>
      <c r="BT65" s="135" t="s">
        <v>81</v>
      </c>
      <c r="BV65" s="135" t="s">
        <v>74</v>
      </c>
      <c r="BW65" s="135" t="s">
        <v>110</v>
      </c>
      <c r="BX65" s="135" t="s">
        <v>101</v>
      </c>
      <c r="CL65" s="135" t="s">
        <v>19</v>
      </c>
    </row>
    <row r="66" s="4" customFormat="1" ht="35.25" customHeight="1">
      <c r="A66" s="126" t="s">
        <v>82</v>
      </c>
      <c r="B66" s="65"/>
      <c r="C66" s="127"/>
      <c r="D66" s="127"/>
      <c r="E66" s="128" t="s">
        <v>111</v>
      </c>
      <c r="F66" s="128"/>
      <c r="G66" s="128"/>
      <c r="H66" s="128"/>
      <c r="I66" s="128"/>
      <c r="J66" s="127"/>
      <c r="K66" s="128" t="s">
        <v>97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'18046-14XT-KJ_3_5 - VRN'!J32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85</v>
      </c>
      <c r="AR66" s="67"/>
      <c r="AS66" s="136">
        <v>0</v>
      </c>
      <c r="AT66" s="137">
        <f>ROUND(SUM(AV66:AW66),2)</f>
        <v>0</v>
      </c>
      <c r="AU66" s="138">
        <f>'18046-14XT-KJ_3_5 - VRN'!P92</f>
        <v>0</v>
      </c>
      <c r="AV66" s="137">
        <f>'18046-14XT-KJ_3_5 - VRN'!J35</f>
        <v>0</v>
      </c>
      <c r="AW66" s="137">
        <f>'18046-14XT-KJ_3_5 - VRN'!J36</f>
        <v>0</v>
      </c>
      <c r="AX66" s="137">
        <f>'18046-14XT-KJ_3_5 - VRN'!J37</f>
        <v>0</v>
      </c>
      <c r="AY66" s="137">
        <f>'18046-14XT-KJ_3_5 - VRN'!J38</f>
        <v>0</v>
      </c>
      <c r="AZ66" s="137">
        <f>'18046-14XT-KJ_3_5 - VRN'!F35</f>
        <v>0</v>
      </c>
      <c r="BA66" s="137">
        <f>'18046-14XT-KJ_3_5 - VRN'!F36</f>
        <v>0</v>
      </c>
      <c r="BB66" s="137">
        <f>'18046-14XT-KJ_3_5 - VRN'!F37</f>
        <v>0</v>
      </c>
      <c r="BC66" s="137">
        <f>'18046-14XT-KJ_3_5 - VRN'!F38</f>
        <v>0</v>
      </c>
      <c r="BD66" s="139">
        <f>'18046-14XT-KJ_3_5 - VRN'!F39</f>
        <v>0</v>
      </c>
      <c r="BE66" s="4"/>
      <c r="BT66" s="135" t="s">
        <v>81</v>
      </c>
      <c r="BV66" s="135" t="s">
        <v>74</v>
      </c>
      <c r="BW66" s="135" t="s">
        <v>112</v>
      </c>
      <c r="BX66" s="135" t="s">
        <v>101</v>
      </c>
      <c r="CL66" s="135" t="s">
        <v>19</v>
      </c>
    </row>
    <row r="67" s="2" customFormat="1" ht="30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</sheetData>
  <sheetProtection sheet="1" formatColumns="0" formatRows="0" objects="1" scenarios="1" spinCount="100000" saltValue="w8dD4rZ321G10SqUpLfGiS6n45d5cIIBolnL2DQsQ0IyJBGTfbYKbzxVk49zf64n1lHmywqIHjlOGeKNiDQ7zw==" hashValue="QK7TiAhZHXzoOUG+12w/Gz6GK9cmMe2w6W0uuNB2AmPb6pGI+IHY81omtaOoDCoQTT6DApqLHTHak0/YWYnvDg==" algorithmName="SHA-512" password="CC35"/>
  <mergeCells count="86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18046-14XT-KJ_2_1 - SO 01...'!C2" display="/"/>
    <hyperlink ref="A57" location="'18046-14XT-KJ_2_2 - SO 03...'!C2" display="/"/>
    <hyperlink ref="A58" location="'18046-14XT-KJ_2_3 - SO 04...'!C2" display="/"/>
    <hyperlink ref="A59" location="'18046-14XT-KJ_2_4 - SO 05...'!C2" display="/"/>
    <hyperlink ref="A60" location="'18046-14XT-KJ_2_5 - VRN'!C2" display="/"/>
    <hyperlink ref="A62" location="'18046-14XT-KJ_3_1 - SO 01...'!C2" display="/"/>
    <hyperlink ref="A63" location="'18046-14XT-KJ_3_2 - SO 03...'!C2" display="/"/>
    <hyperlink ref="A64" location="'18046-14XT-KJ_3_3 - SO 04...'!C2" display="/"/>
    <hyperlink ref="A65" location="'18046-14XT-KJ_3_4 - SO 05...'!C2" display="/"/>
    <hyperlink ref="A66" location="'18046-14XT-KJ_3_5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  <c r="AZ2" s="140" t="s">
        <v>713</v>
      </c>
      <c r="BA2" s="140" t="s">
        <v>19</v>
      </c>
      <c r="BB2" s="140" t="s">
        <v>19</v>
      </c>
      <c r="BC2" s="140" t="s">
        <v>263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607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714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ROUND((SUM(BE87:BE137)),  2)</f>
        <v>0</v>
      </c>
      <c r="G35" s="40"/>
      <c r="H35" s="40"/>
      <c r="I35" s="160">
        <v>0.20999999999999999</v>
      </c>
      <c r="J35" s="159">
        <f>ROUND(((SUM(BE87:BE137))*I35),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ROUND((SUM(BF87:BF137)),  2)</f>
        <v>0</v>
      </c>
      <c r="G36" s="40"/>
      <c r="H36" s="40"/>
      <c r="I36" s="160">
        <v>0.14999999999999999</v>
      </c>
      <c r="J36" s="159">
        <f>ROUND(((SUM(BF87:BF137))*I36),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ROUND((SUM(BG87:BG137)),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ROUND((SUM(BH87:BH137)),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ROUND((SUM(BI87:BI137)),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607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18046-14XT-KJ_3_4 - SO 05 - Kácení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J89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130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Morava, Hanušovice, pomístní opravy toku a hráze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118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2" t="s">
        <v>607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120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18046-14XT-KJ_3_4 - SO 05 - Kácení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Hanušovice</v>
      </c>
      <c r="G81" s="42"/>
      <c r="H81" s="42"/>
      <c r="I81" s="34" t="s">
        <v>23</v>
      </c>
      <c r="J81" s="74" t="str">
        <f>IF(J14="","",J14)</f>
        <v>25. 5. 2020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E17</f>
        <v>Povodí Moravy, s.p.</v>
      </c>
      <c r="G83" s="42"/>
      <c r="H83" s="42"/>
      <c r="I83" s="34" t="s">
        <v>31</v>
      </c>
      <c r="J83" s="38" t="str">
        <f>E23</f>
        <v>Regioprojekt Brno,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Kozák Jan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131</v>
      </c>
      <c r="D86" s="191" t="s">
        <v>57</v>
      </c>
      <c r="E86" s="191" t="s">
        <v>53</v>
      </c>
      <c r="F86" s="191" t="s">
        <v>54</v>
      </c>
      <c r="G86" s="191" t="s">
        <v>132</v>
      </c>
      <c r="H86" s="191" t="s">
        <v>133</v>
      </c>
      <c r="I86" s="191" t="s">
        <v>134</v>
      </c>
      <c r="J86" s="192" t="s">
        <v>125</v>
      </c>
      <c r="K86" s="193" t="s">
        <v>135</v>
      </c>
      <c r="L86" s="194"/>
      <c r="M86" s="94" t="s">
        <v>19</v>
      </c>
      <c r="N86" s="95" t="s">
        <v>42</v>
      </c>
      <c r="O86" s="95" t="s">
        <v>136</v>
      </c>
      <c r="P86" s="95" t="s">
        <v>137</v>
      </c>
      <c r="Q86" s="95" t="s">
        <v>138</v>
      </c>
      <c r="R86" s="95" t="s">
        <v>139</v>
      </c>
      <c r="S86" s="95" t="s">
        <v>140</v>
      </c>
      <c r="T86" s="96" t="s">
        <v>141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1" t="s">
        <v>142</v>
      </c>
      <c r="D87" s="42"/>
      <c r="E87" s="42"/>
      <c r="F87" s="42"/>
      <c r="G87" s="42"/>
      <c r="H87" s="42"/>
      <c r="I87" s="42"/>
      <c r="J87" s="195">
        <f>BK87</f>
        <v>0</v>
      </c>
      <c r="K87" s="42"/>
      <c r="L87" s="46"/>
      <c r="M87" s="97"/>
      <c r="N87" s="196"/>
      <c r="O87" s="98"/>
      <c r="P87" s="197">
        <f>P88</f>
        <v>0</v>
      </c>
      <c r="Q87" s="98"/>
      <c r="R87" s="197">
        <f>R88</f>
        <v>0</v>
      </c>
      <c r="S87" s="98"/>
      <c r="T87" s="19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126</v>
      </c>
      <c r="BK87" s="199">
        <f>BK88</f>
        <v>0</v>
      </c>
    </row>
    <row r="88" s="12" customFormat="1" ht="25.92" customHeight="1">
      <c r="A88" s="12"/>
      <c r="B88" s="200"/>
      <c r="C88" s="201"/>
      <c r="D88" s="202" t="s">
        <v>71</v>
      </c>
      <c r="E88" s="203" t="s">
        <v>143</v>
      </c>
      <c r="F88" s="203" t="s">
        <v>144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79</v>
      </c>
      <c r="AT88" s="212" t="s">
        <v>71</v>
      </c>
      <c r="AU88" s="212" t="s">
        <v>72</v>
      </c>
      <c r="AY88" s="211" t="s">
        <v>145</v>
      </c>
      <c r="BK88" s="213">
        <f>BK89</f>
        <v>0</v>
      </c>
    </row>
    <row r="89" s="12" customFormat="1" ht="22.8" customHeight="1">
      <c r="A89" s="12"/>
      <c r="B89" s="200"/>
      <c r="C89" s="201"/>
      <c r="D89" s="202" t="s">
        <v>71</v>
      </c>
      <c r="E89" s="214" t="s">
        <v>79</v>
      </c>
      <c r="F89" s="214" t="s">
        <v>146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SUM(P90:P137)</f>
        <v>0</v>
      </c>
      <c r="Q89" s="208"/>
      <c r="R89" s="209">
        <f>SUM(R90:R137)</f>
        <v>0</v>
      </c>
      <c r="S89" s="208"/>
      <c r="T89" s="210">
        <f>SUM(T90:T137)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71</v>
      </c>
      <c r="AU89" s="212" t="s">
        <v>79</v>
      </c>
      <c r="AY89" s="211" t="s">
        <v>145</v>
      </c>
      <c r="BK89" s="213">
        <f>SUM(BK90:BK137)</f>
        <v>0</v>
      </c>
    </row>
    <row r="90" s="2" customFormat="1" ht="24.15" customHeight="1">
      <c r="A90" s="40"/>
      <c r="B90" s="41"/>
      <c r="C90" s="216" t="s">
        <v>79</v>
      </c>
      <c r="D90" s="216" t="s">
        <v>147</v>
      </c>
      <c r="E90" s="217" t="s">
        <v>404</v>
      </c>
      <c r="F90" s="218" t="s">
        <v>405</v>
      </c>
      <c r="G90" s="219" t="s">
        <v>150</v>
      </c>
      <c r="H90" s="220">
        <v>50</v>
      </c>
      <c r="I90" s="221"/>
      <c r="J90" s="222">
        <f>ROUND(I90*H90,2)</f>
        <v>0</v>
      </c>
      <c r="K90" s="223"/>
      <c r="L90" s="46"/>
      <c r="M90" s="224" t="s">
        <v>19</v>
      </c>
      <c r="N90" s="225" t="s">
        <v>43</v>
      </c>
      <c r="O90" s="86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8" t="s">
        <v>151</v>
      </c>
      <c r="AT90" s="228" t="s">
        <v>147</v>
      </c>
      <c r="AU90" s="228" t="s">
        <v>81</v>
      </c>
      <c r="AY90" s="19" t="s">
        <v>145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9" t="s">
        <v>79</v>
      </c>
      <c r="BK90" s="229">
        <f>ROUND(I90*H90,2)</f>
        <v>0</v>
      </c>
      <c r="BL90" s="19" t="s">
        <v>151</v>
      </c>
      <c r="BM90" s="228" t="s">
        <v>715</v>
      </c>
    </row>
    <row r="91" s="13" customFormat="1">
      <c r="A91" s="13"/>
      <c r="B91" s="230"/>
      <c r="C91" s="231"/>
      <c r="D91" s="232" t="s">
        <v>153</v>
      </c>
      <c r="E91" s="233" t="s">
        <v>19</v>
      </c>
      <c r="F91" s="234" t="s">
        <v>716</v>
      </c>
      <c r="G91" s="231"/>
      <c r="H91" s="235">
        <v>50</v>
      </c>
      <c r="I91" s="236"/>
      <c r="J91" s="231"/>
      <c r="K91" s="231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153</v>
      </c>
      <c r="AU91" s="241" t="s">
        <v>81</v>
      </c>
      <c r="AV91" s="13" t="s">
        <v>81</v>
      </c>
      <c r="AW91" s="13" t="s">
        <v>33</v>
      </c>
      <c r="AX91" s="13" t="s">
        <v>72</v>
      </c>
      <c r="AY91" s="241" t="s">
        <v>145</v>
      </c>
    </row>
    <row r="92" s="14" customFormat="1">
      <c r="A92" s="14"/>
      <c r="B92" s="242"/>
      <c r="C92" s="243"/>
      <c r="D92" s="232" t="s">
        <v>153</v>
      </c>
      <c r="E92" s="244" t="s">
        <v>19</v>
      </c>
      <c r="F92" s="245" t="s">
        <v>155</v>
      </c>
      <c r="G92" s="243"/>
      <c r="H92" s="246">
        <v>50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2" t="s">
        <v>153</v>
      </c>
      <c r="AU92" s="252" t="s">
        <v>81</v>
      </c>
      <c r="AV92" s="14" t="s">
        <v>151</v>
      </c>
      <c r="AW92" s="14" t="s">
        <v>33</v>
      </c>
      <c r="AX92" s="14" t="s">
        <v>79</v>
      </c>
      <c r="AY92" s="252" t="s">
        <v>145</v>
      </c>
    </row>
    <row r="93" s="2" customFormat="1" ht="21.75" customHeight="1">
      <c r="A93" s="40"/>
      <c r="B93" s="41"/>
      <c r="C93" s="216" t="s">
        <v>81</v>
      </c>
      <c r="D93" s="216" t="s">
        <v>147</v>
      </c>
      <c r="E93" s="217" t="s">
        <v>408</v>
      </c>
      <c r="F93" s="218" t="s">
        <v>409</v>
      </c>
      <c r="G93" s="219" t="s">
        <v>410</v>
      </c>
      <c r="H93" s="220">
        <v>1</v>
      </c>
      <c r="I93" s="221"/>
      <c r="J93" s="222">
        <f>ROUND(I93*H93,2)</f>
        <v>0</v>
      </c>
      <c r="K93" s="223"/>
      <c r="L93" s="46"/>
      <c r="M93" s="224" t="s">
        <v>19</v>
      </c>
      <c r="N93" s="225" t="s">
        <v>43</v>
      </c>
      <c r="O93" s="86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8" t="s">
        <v>151</v>
      </c>
      <c r="AT93" s="228" t="s">
        <v>147</v>
      </c>
      <c r="AU93" s="228" t="s">
        <v>81</v>
      </c>
      <c r="AY93" s="19" t="s">
        <v>145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9" t="s">
        <v>79</v>
      </c>
      <c r="BK93" s="229">
        <f>ROUND(I93*H93,2)</f>
        <v>0</v>
      </c>
      <c r="BL93" s="19" t="s">
        <v>151</v>
      </c>
      <c r="BM93" s="228" t="s">
        <v>717</v>
      </c>
    </row>
    <row r="94" s="13" customFormat="1">
      <c r="A94" s="13"/>
      <c r="B94" s="230"/>
      <c r="C94" s="231"/>
      <c r="D94" s="232" t="s">
        <v>153</v>
      </c>
      <c r="E94" s="233" t="s">
        <v>19</v>
      </c>
      <c r="F94" s="234" t="s">
        <v>718</v>
      </c>
      <c r="G94" s="231"/>
      <c r="H94" s="235">
        <v>1</v>
      </c>
      <c r="I94" s="236"/>
      <c r="J94" s="231"/>
      <c r="K94" s="231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153</v>
      </c>
      <c r="AU94" s="241" t="s">
        <v>81</v>
      </c>
      <c r="AV94" s="13" t="s">
        <v>81</v>
      </c>
      <c r="AW94" s="13" t="s">
        <v>33</v>
      </c>
      <c r="AX94" s="13" t="s">
        <v>72</v>
      </c>
      <c r="AY94" s="241" t="s">
        <v>145</v>
      </c>
    </row>
    <row r="95" s="14" customFormat="1">
      <c r="A95" s="14"/>
      <c r="B95" s="242"/>
      <c r="C95" s="243"/>
      <c r="D95" s="232" t="s">
        <v>153</v>
      </c>
      <c r="E95" s="244" t="s">
        <v>19</v>
      </c>
      <c r="F95" s="245" t="s">
        <v>155</v>
      </c>
      <c r="G95" s="243"/>
      <c r="H95" s="246">
        <v>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153</v>
      </c>
      <c r="AU95" s="252" t="s">
        <v>81</v>
      </c>
      <c r="AV95" s="14" t="s">
        <v>151</v>
      </c>
      <c r="AW95" s="14" t="s">
        <v>33</v>
      </c>
      <c r="AX95" s="14" t="s">
        <v>79</v>
      </c>
      <c r="AY95" s="252" t="s">
        <v>145</v>
      </c>
    </row>
    <row r="96" s="2" customFormat="1" ht="21.75" customHeight="1">
      <c r="A96" s="40"/>
      <c r="B96" s="41"/>
      <c r="C96" s="216" t="s">
        <v>163</v>
      </c>
      <c r="D96" s="216" t="s">
        <v>147</v>
      </c>
      <c r="E96" s="217" t="s">
        <v>413</v>
      </c>
      <c r="F96" s="218" t="s">
        <v>414</v>
      </c>
      <c r="G96" s="219" t="s">
        <v>410</v>
      </c>
      <c r="H96" s="220">
        <v>6</v>
      </c>
      <c r="I96" s="221"/>
      <c r="J96" s="222">
        <f>ROUND(I96*H96,2)</f>
        <v>0</v>
      </c>
      <c r="K96" s="223"/>
      <c r="L96" s="46"/>
      <c r="M96" s="224" t="s">
        <v>19</v>
      </c>
      <c r="N96" s="225" t="s">
        <v>43</v>
      </c>
      <c r="O96" s="86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8" t="s">
        <v>151</v>
      </c>
      <c r="AT96" s="228" t="s">
        <v>147</v>
      </c>
      <c r="AU96" s="228" t="s">
        <v>81</v>
      </c>
      <c r="AY96" s="19" t="s">
        <v>145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9" t="s">
        <v>79</v>
      </c>
      <c r="BK96" s="229">
        <f>ROUND(I96*H96,2)</f>
        <v>0</v>
      </c>
      <c r="BL96" s="19" t="s">
        <v>151</v>
      </c>
      <c r="BM96" s="228" t="s">
        <v>719</v>
      </c>
    </row>
    <row r="97" s="13" customFormat="1">
      <c r="A97" s="13"/>
      <c r="B97" s="230"/>
      <c r="C97" s="231"/>
      <c r="D97" s="232" t="s">
        <v>153</v>
      </c>
      <c r="E97" s="233" t="s">
        <v>19</v>
      </c>
      <c r="F97" s="234" t="s">
        <v>720</v>
      </c>
      <c r="G97" s="231"/>
      <c r="H97" s="235">
        <v>6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153</v>
      </c>
      <c r="AU97" s="241" t="s">
        <v>81</v>
      </c>
      <c r="AV97" s="13" t="s">
        <v>81</v>
      </c>
      <c r="AW97" s="13" t="s">
        <v>33</v>
      </c>
      <c r="AX97" s="13" t="s">
        <v>72</v>
      </c>
      <c r="AY97" s="241" t="s">
        <v>145</v>
      </c>
    </row>
    <row r="98" s="14" customFormat="1">
      <c r="A98" s="14"/>
      <c r="B98" s="242"/>
      <c r="C98" s="243"/>
      <c r="D98" s="232" t="s">
        <v>153</v>
      </c>
      <c r="E98" s="244" t="s">
        <v>19</v>
      </c>
      <c r="F98" s="245" t="s">
        <v>155</v>
      </c>
      <c r="G98" s="243"/>
      <c r="H98" s="246">
        <v>6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153</v>
      </c>
      <c r="AU98" s="252" t="s">
        <v>81</v>
      </c>
      <c r="AV98" s="14" t="s">
        <v>151</v>
      </c>
      <c r="AW98" s="14" t="s">
        <v>33</v>
      </c>
      <c r="AX98" s="14" t="s">
        <v>79</v>
      </c>
      <c r="AY98" s="252" t="s">
        <v>145</v>
      </c>
    </row>
    <row r="99" s="2" customFormat="1" ht="21.75" customHeight="1">
      <c r="A99" s="40"/>
      <c r="B99" s="41"/>
      <c r="C99" s="216" t="s">
        <v>151</v>
      </c>
      <c r="D99" s="216" t="s">
        <v>147</v>
      </c>
      <c r="E99" s="217" t="s">
        <v>721</v>
      </c>
      <c r="F99" s="218" t="s">
        <v>722</v>
      </c>
      <c r="G99" s="219" t="s">
        <v>410</v>
      </c>
      <c r="H99" s="220">
        <v>4</v>
      </c>
      <c r="I99" s="221"/>
      <c r="J99" s="222">
        <f>ROUND(I99*H99,2)</f>
        <v>0</v>
      </c>
      <c r="K99" s="223"/>
      <c r="L99" s="46"/>
      <c r="M99" s="224" t="s">
        <v>19</v>
      </c>
      <c r="N99" s="225" t="s">
        <v>43</v>
      </c>
      <c r="O99" s="86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8" t="s">
        <v>151</v>
      </c>
      <c r="AT99" s="228" t="s">
        <v>147</v>
      </c>
      <c r="AU99" s="228" t="s">
        <v>81</v>
      </c>
      <c r="AY99" s="19" t="s">
        <v>145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79</v>
      </c>
      <c r="BK99" s="229">
        <f>ROUND(I99*H99,2)</f>
        <v>0</v>
      </c>
      <c r="BL99" s="19" t="s">
        <v>151</v>
      </c>
      <c r="BM99" s="228" t="s">
        <v>723</v>
      </c>
    </row>
    <row r="100" s="13" customFormat="1">
      <c r="A100" s="13"/>
      <c r="B100" s="230"/>
      <c r="C100" s="231"/>
      <c r="D100" s="232" t="s">
        <v>153</v>
      </c>
      <c r="E100" s="233" t="s">
        <v>19</v>
      </c>
      <c r="F100" s="234" t="s">
        <v>724</v>
      </c>
      <c r="G100" s="231"/>
      <c r="H100" s="235">
        <v>4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153</v>
      </c>
      <c r="AU100" s="241" t="s">
        <v>81</v>
      </c>
      <c r="AV100" s="13" t="s">
        <v>81</v>
      </c>
      <c r="AW100" s="13" t="s">
        <v>33</v>
      </c>
      <c r="AX100" s="13" t="s">
        <v>72</v>
      </c>
      <c r="AY100" s="241" t="s">
        <v>145</v>
      </c>
    </row>
    <row r="101" s="14" customFormat="1">
      <c r="A101" s="14"/>
      <c r="B101" s="242"/>
      <c r="C101" s="243"/>
      <c r="D101" s="232" t="s">
        <v>153</v>
      </c>
      <c r="E101" s="244" t="s">
        <v>19</v>
      </c>
      <c r="F101" s="245" t="s">
        <v>155</v>
      </c>
      <c r="G101" s="243"/>
      <c r="H101" s="246">
        <v>4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153</v>
      </c>
      <c r="AU101" s="252" t="s">
        <v>81</v>
      </c>
      <c r="AV101" s="14" t="s">
        <v>151</v>
      </c>
      <c r="AW101" s="14" t="s">
        <v>33</v>
      </c>
      <c r="AX101" s="14" t="s">
        <v>79</v>
      </c>
      <c r="AY101" s="252" t="s">
        <v>145</v>
      </c>
    </row>
    <row r="102" s="2" customFormat="1" ht="21.75" customHeight="1">
      <c r="A102" s="40"/>
      <c r="B102" s="41"/>
      <c r="C102" s="216" t="s">
        <v>176</v>
      </c>
      <c r="D102" s="216" t="s">
        <v>147</v>
      </c>
      <c r="E102" s="217" t="s">
        <v>725</v>
      </c>
      <c r="F102" s="218" t="s">
        <v>726</v>
      </c>
      <c r="G102" s="219" t="s">
        <v>410</v>
      </c>
      <c r="H102" s="220">
        <v>4</v>
      </c>
      <c r="I102" s="221"/>
      <c r="J102" s="222">
        <f>ROUND(I102*H102,2)</f>
        <v>0</v>
      </c>
      <c r="K102" s="223"/>
      <c r="L102" s="46"/>
      <c r="M102" s="224" t="s">
        <v>19</v>
      </c>
      <c r="N102" s="225" t="s">
        <v>43</v>
      </c>
      <c r="O102" s="86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8" t="s">
        <v>151</v>
      </c>
      <c r="AT102" s="228" t="s">
        <v>147</v>
      </c>
      <c r="AU102" s="228" t="s">
        <v>81</v>
      </c>
      <c r="AY102" s="19" t="s">
        <v>145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79</v>
      </c>
      <c r="BK102" s="229">
        <f>ROUND(I102*H102,2)</f>
        <v>0</v>
      </c>
      <c r="BL102" s="19" t="s">
        <v>151</v>
      </c>
      <c r="BM102" s="228" t="s">
        <v>727</v>
      </c>
    </row>
    <row r="103" s="13" customFormat="1">
      <c r="A103" s="13"/>
      <c r="B103" s="230"/>
      <c r="C103" s="231"/>
      <c r="D103" s="232" t="s">
        <v>153</v>
      </c>
      <c r="E103" s="233" t="s">
        <v>19</v>
      </c>
      <c r="F103" s="234" t="s">
        <v>728</v>
      </c>
      <c r="G103" s="231"/>
      <c r="H103" s="235">
        <v>4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153</v>
      </c>
      <c r="AU103" s="241" t="s">
        <v>81</v>
      </c>
      <c r="AV103" s="13" t="s">
        <v>81</v>
      </c>
      <c r="AW103" s="13" t="s">
        <v>33</v>
      </c>
      <c r="AX103" s="13" t="s">
        <v>72</v>
      </c>
      <c r="AY103" s="241" t="s">
        <v>145</v>
      </c>
    </row>
    <row r="104" s="14" customFormat="1">
      <c r="A104" s="14"/>
      <c r="B104" s="242"/>
      <c r="C104" s="243"/>
      <c r="D104" s="232" t="s">
        <v>153</v>
      </c>
      <c r="E104" s="244" t="s">
        <v>19</v>
      </c>
      <c r="F104" s="245" t="s">
        <v>155</v>
      </c>
      <c r="G104" s="243"/>
      <c r="H104" s="246">
        <v>4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153</v>
      </c>
      <c r="AU104" s="252" t="s">
        <v>81</v>
      </c>
      <c r="AV104" s="14" t="s">
        <v>151</v>
      </c>
      <c r="AW104" s="14" t="s">
        <v>33</v>
      </c>
      <c r="AX104" s="14" t="s">
        <v>79</v>
      </c>
      <c r="AY104" s="252" t="s">
        <v>145</v>
      </c>
    </row>
    <row r="105" s="2" customFormat="1" ht="21.75" customHeight="1">
      <c r="A105" s="40"/>
      <c r="B105" s="41"/>
      <c r="C105" s="216" t="s">
        <v>212</v>
      </c>
      <c r="D105" s="216" t="s">
        <v>147</v>
      </c>
      <c r="E105" s="217" t="s">
        <v>729</v>
      </c>
      <c r="F105" s="218" t="s">
        <v>730</v>
      </c>
      <c r="G105" s="219" t="s">
        <v>410</v>
      </c>
      <c r="H105" s="220">
        <v>1</v>
      </c>
      <c r="I105" s="221"/>
      <c r="J105" s="222">
        <f>ROUND(I105*H105,2)</f>
        <v>0</v>
      </c>
      <c r="K105" s="223"/>
      <c r="L105" s="46"/>
      <c r="M105" s="224" t="s">
        <v>19</v>
      </c>
      <c r="N105" s="225" t="s">
        <v>43</v>
      </c>
      <c r="O105" s="86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8" t="s">
        <v>151</v>
      </c>
      <c r="AT105" s="228" t="s">
        <v>147</v>
      </c>
      <c r="AU105" s="228" t="s">
        <v>81</v>
      </c>
      <c r="AY105" s="19" t="s">
        <v>145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79</v>
      </c>
      <c r="BK105" s="229">
        <f>ROUND(I105*H105,2)</f>
        <v>0</v>
      </c>
      <c r="BL105" s="19" t="s">
        <v>151</v>
      </c>
      <c r="BM105" s="228" t="s">
        <v>731</v>
      </c>
    </row>
    <row r="106" s="13" customFormat="1">
      <c r="A106" s="13"/>
      <c r="B106" s="230"/>
      <c r="C106" s="231"/>
      <c r="D106" s="232" t="s">
        <v>153</v>
      </c>
      <c r="E106" s="233" t="s">
        <v>19</v>
      </c>
      <c r="F106" s="234" t="s">
        <v>732</v>
      </c>
      <c r="G106" s="231"/>
      <c r="H106" s="235">
        <v>1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153</v>
      </c>
      <c r="AU106" s="241" t="s">
        <v>81</v>
      </c>
      <c r="AV106" s="13" t="s">
        <v>81</v>
      </c>
      <c r="AW106" s="13" t="s">
        <v>33</v>
      </c>
      <c r="AX106" s="13" t="s">
        <v>72</v>
      </c>
      <c r="AY106" s="241" t="s">
        <v>145</v>
      </c>
    </row>
    <row r="107" s="14" customFormat="1">
      <c r="A107" s="14"/>
      <c r="B107" s="242"/>
      <c r="C107" s="243"/>
      <c r="D107" s="232" t="s">
        <v>153</v>
      </c>
      <c r="E107" s="244" t="s">
        <v>19</v>
      </c>
      <c r="F107" s="245" t="s">
        <v>155</v>
      </c>
      <c r="G107" s="243"/>
      <c r="H107" s="246">
        <v>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153</v>
      </c>
      <c r="AU107" s="252" t="s">
        <v>81</v>
      </c>
      <c r="AV107" s="14" t="s">
        <v>151</v>
      </c>
      <c r="AW107" s="14" t="s">
        <v>33</v>
      </c>
      <c r="AX107" s="14" t="s">
        <v>79</v>
      </c>
      <c r="AY107" s="252" t="s">
        <v>145</v>
      </c>
    </row>
    <row r="108" s="2" customFormat="1" ht="21.75" customHeight="1">
      <c r="A108" s="40"/>
      <c r="B108" s="41"/>
      <c r="C108" s="216" t="s">
        <v>263</v>
      </c>
      <c r="D108" s="216" t="s">
        <v>147</v>
      </c>
      <c r="E108" s="217" t="s">
        <v>733</v>
      </c>
      <c r="F108" s="218" t="s">
        <v>734</v>
      </c>
      <c r="G108" s="219" t="s">
        <v>410</v>
      </c>
      <c r="H108" s="220">
        <v>1</v>
      </c>
      <c r="I108" s="221"/>
      <c r="J108" s="222">
        <f>ROUND(I108*H108,2)</f>
        <v>0</v>
      </c>
      <c r="K108" s="223"/>
      <c r="L108" s="46"/>
      <c r="M108" s="224" t="s">
        <v>19</v>
      </c>
      <c r="N108" s="225" t="s">
        <v>43</v>
      </c>
      <c r="O108" s="86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8" t="s">
        <v>151</v>
      </c>
      <c r="AT108" s="228" t="s">
        <v>147</v>
      </c>
      <c r="AU108" s="228" t="s">
        <v>81</v>
      </c>
      <c r="AY108" s="19" t="s">
        <v>145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9" t="s">
        <v>79</v>
      </c>
      <c r="BK108" s="229">
        <f>ROUND(I108*H108,2)</f>
        <v>0</v>
      </c>
      <c r="BL108" s="19" t="s">
        <v>151</v>
      </c>
      <c r="BM108" s="228" t="s">
        <v>735</v>
      </c>
    </row>
    <row r="109" s="13" customFormat="1">
      <c r="A109" s="13"/>
      <c r="B109" s="230"/>
      <c r="C109" s="231"/>
      <c r="D109" s="232" t="s">
        <v>153</v>
      </c>
      <c r="E109" s="233" t="s">
        <v>19</v>
      </c>
      <c r="F109" s="234" t="s">
        <v>736</v>
      </c>
      <c r="G109" s="231"/>
      <c r="H109" s="235">
        <v>1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153</v>
      </c>
      <c r="AU109" s="241" t="s">
        <v>81</v>
      </c>
      <c r="AV109" s="13" t="s">
        <v>81</v>
      </c>
      <c r="AW109" s="13" t="s">
        <v>33</v>
      </c>
      <c r="AX109" s="13" t="s">
        <v>72</v>
      </c>
      <c r="AY109" s="241" t="s">
        <v>145</v>
      </c>
    </row>
    <row r="110" s="14" customFormat="1">
      <c r="A110" s="14"/>
      <c r="B110" s="242"/>
      <c r="C110" s="243"/>
      <c r="D110" s="232" t="s">
        <v>153</v>
      </c>
      <c r="E110" s="244" t="s">
        <v>19</v>
      </c>
      <c r="F110" s="245" t="s">
        <v>155</v>
      </c>
      <c r="G110" s="243"/>
      <c r="H110" s="246">
        <v>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153</v>
      </c>
      <c r="AU110" s="252" t="s">
        <v>81</v>
      </c>
      <c r="AV110" s="14" t="s">
        <v>151</v>
      </c>
      <c r="AW110" s="14" t="s">
        <v>33</v>
      </c>
      <c r="AX110" s="14" t="s">
        <v>79</v>
      </c>
      <c r="AY110" s="252" t="s">
        <v>145</v>
      </c>
    </row>
    <row r="111" s="2" customFormat="1" ht="21.75" customHeight="1">
      <c r="A111" s="40"/>
      <c r="B111" s="41"/>
      <c r="C111" s="216" t="s">
        <v>269</v>
      </c>
      <c r="D111" s="216" t="s">
        <v>147</v>
      </c>
      <c r="E111" s="217" t="s">
        <v>737</v>
      </c>
      <c r="F111" s="218" t="s">
        <v>738</v>
      </c>
      <c r="G111" s="219" t="s">
        <v>410</v>
      </c>
      <c r="H111" s="220">
        <v>1</v>
      </c>
      <c r="I111" s="221"/>
      <c r="J111" s="222">
        <f>ROUND(I111*H111,2)</f>
        <v>0</v>
      </c>
      <c r="K111" s="223"/>
      <c r="L111" s="46"/>
      <c r="M111" s="224" t="s">
        <v>19</v>
      </c>
      <c r="N111" s="225" t="s">
        <v>43</v>
      </c>
      <c r="O111" s="86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8" t="s">
        <v>151</v>
      </c>
      <c r="AT111" s="228" t="s">
        <v>147</v>
      </c>
      <c r="AU111" s="228" t="s">
        <v>81</v>
      </c>
      <c r="AY111" s="19" t="s">
        <v>145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79</v>
      </c>
      <c r="BK111" s="229">
        <f>ROUND(I111*H111,2)</f>
        <v>0</v>
      </c>
      <c r="BL111" s="19" t="s">
        <v>151</v>
      </c>
      <c r="BM111" s="228" t="s">
        <v>739</v>
      </c>
    </row>
    <row r="112" s="13" customFormat="1">
      <c r="A112" s="13"/>
      <c r="B112" s="230"/>
      <c r="C112" s="231"/>
      <c r="D112" s="232" t="s">
        <v>153</v>
      </c>
      <c r="E112" s="233" t="s">
        <v>19</v>
      </c>
      <c r="F112" s="234" t="s">
        <v>740</v>
      </c>
      <c r="G112" s="231"/>
      <c r="H112" s="235">
        <v>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153</v>
      </c>
      <c r="AU112" s="241" t="s">
        <v>81</v>
      </c>
      <c r="AV112" s="13" t="s">
        <v>81</v>
      </c>
      <c r="AW112" s="13" t="s">
        <v>33</v>
      </c>
      <c r="AX112" s="13" t="s">
        <v>72</v>
      </c>
      <c r="AY112" s="241" t="s">
        <v>145</v>
      </c>
    </row>
    <row r="113" s="14" customFormat="1">
      <c r="A113" s="14"/>
      <c r="B113" s="242"/>
      <c r="C113" s="243"/>
      <c r="D113" s="232" t="s">
        <v>153</v>
      </c>
      <c r="E113" s="244" t="s">
        <v>19</v>
      </c>
      <c r="F113" s="245" t="s">
        <v>155</v>
      </c>
      <c r="G113" s="243"/>
      <c r="H113" s="246">
        <v>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153</v>
      </c>
      <c r="AU113" s="252" t="s">
        <v>81</v>
      </c>
      <c r="AV113" s="14" t="s">
        <v>151</v>
      </c>
      <c r="AW113" s="14" t="s">
        <v>33</v>
      </c>
      <c r="AX113" s="14" t="s">
        <v>79</v>
      </c>
      <c r="AY113" s="252" t="s">
        <v>145</v>
      </c>
    </row>
    <row r="114" s="2" customFormat="1" ht="21.75" customHeight="1">
      <c r="A114" s="40"/>
      <c r="B114" s="41"/>
      <c r="C114" s="216" t="s">
        <v>273</v>
      </c>
      <c r="D114" s="216" t="s">
        <v>147</v>
      </c>
      <c r="E114" s="217" t="s">
        <v>741</v>
      </c>
      <c r="F114" s="218" t="s">
        <v>742</v>
      </c>
      <c r="G114" s="219" t="s">
        <v>410</v>
      </c>
      <c r="H114" s="220">
        <v>3</v>
      </c>
      <c r="I114" s="221"/>
      <c r="J114" s="222">
        <f>ROUND(I114*H114,2)</f>
        <v>0</v>
      </c>
      <c r="K114" s="223"/>
      <c r="L114" s="46"/>
      <c r="M114" s="224" t="s">
        <v>19</v>
      </c>
      <c r="N114" s="225" t="s">
        <v>43</v>
      </c>
      <c r="O114" s="86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8" t="s">
        <v>151</v>
      </c>
      <c r="AT114" s="228" t="s">
        <v>147</v>
      </c>
      <c r="AU114" s="228" t="s">
        <v>81</v>
      </c>
      <c r="AY114" s="19" t="s">
        <v>145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79</v>
      </c>
      <c r="BK114" s="229">
        <f>ROUND(I114*H114,2)</f>
        <v>0</v>
      </c>
      <c r="BL114" s="19" t="s">
        <v>151</v>
      </c>
      <c r="BM114" s="228" t="s">
        <v>743</v>
      </c>
    </row>
    <row r="115" s="13" customFormat="1">
      <c r="A115" s="13"/>
      <c r="B115" s="230"/>
      <c r="C115" s="231"/>
      <c r="D115" s="232" t="s">
        <v>153</v>
      </c>
      <c r="E115" s="233" t="s">
        <v>19</v>
      </c>
      <c r="F115" s="234" t="s">
        <v>744</v>
      </c>
      <c r="G115" s="231"/>
      <c r="H115" s="235">
        <v>3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153</v>
      </c>
      <c r="AU115" s="241" t="s">
        <v>81</v>
      </c>
      <c r="AV115" s="13" t="s">
        <v>81</v>
      </c>
      <c r="AW115" s="13" t="s">
        <v>33</v>
      </c>
      <c r="AX115" s="13" t="s">
        <v>72</v>
      </c>
      <c r="AY115" s="241" t="s">
        <v>145</v>
      </c>
    </row>
    <row r="116" s="14" customFormat="1">
      <c r="A116" s="14"/>
      <c r="B116" s="242"/>
      <c r="C116" s="243"/>
      <c r="D116" s="232" t="s">
        <v>153</v>
      </c>
      <c r="E116" s="244" t="s">
        <v>19</v>
      </c>
      <c r="F116" s="245" t="s">
        <v>155</v>
      </c>
      <c r="G116" s="243"/>
      <c r="H116" s="246">
        <v>3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153</v>
      </c>
      <c r="AU116" s="252" t="s">
        <v>81</v>
      </c>
      <c r="AV116" s="14" t="s">
        <v>151</v>
      </c>
      <c r="AW116" s="14" t="s">
        <v>33</v>
      </c>
      <c r="AX116" s="14" t="s">
        <v>79</v>
      </c>
      <c r="AY116" s="252" t="s">
        <v>145</v>
      </c>
    </row>
    <row r="117" s="2" customFormat="1" ht="16.5" customHeight="1">
      <c r="A117" s="40"/>
      <c r="B117" s="41"/>
      <c r="C117" s="216" t="s">
        <v>282</v>
      </c>
      <c r="D117" s="216" t="s">
        <v>147</v>
      </c>
      <c r="E117" s="217" t="s">
        <v>417</v>
      </c>
      <c r="F117" s="218" t="s">
        <v>418</v>
      </c>
      <c r="G117" s="219" t="s">
        <v>150</v>
      </c>
      <c r="H117" s="220">
        <v>7</v>
      </c>
      <c r="I117" s="221"/>
      <c r="J117" s="222">
        <f>ROUND(I117*H117,2)</f>
        <v>0</v>
      </c>
      <c r="K117" s="223"/>
      <c r="L117" s="46"/>
      <c r="M117" s="224" t="s">
        <v>19</v>
      </c>
      <c r="N117" s="225" t="s">
        <v>43</v>
      </c>
      <c r="O117" s="86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8" t="s">
        <v>151</v>
      </c>
      <c r="AT117" s="228" t="s">
        <v>147</v>
      </c>
      <c r="AU117" s="228" t="s">
        <v>81</v>
      </c>
      <c r="AY117" s="19" t="s">
        <v>145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79</v>
      </c>
      <c r="BK117" s="229">
        <f>ROUND(I117*H117,2)</f>
        <v>0</v>
      </c>
      <c r="BL117" s="19" t="s">
        <v>151</v>
      </c>
      <c r="BM117" s="228" t="s">
        <v>745</v>
      </c>
    </row>
    <row r="118" s="13" customFormat="1">
      <c r="A118" s="13"/>
      <c r="B118" s="230"/>
      <c r="C118" s="231"/>
      <c r="D118" s="232" t="s">
        <v>153</v>
      </c>
      <c r="E118" s="233" t="s">
        <v>19</v>
      </c>
      <c r="F118" s="234" t="s">
        <v>746</v>
      </c>
      <c r="G118" s="231"/>
      <c r="H118" s="235">
        <v>7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153</v>
      </c>
      <c r="AU118" s="241" t="s">
        <v>81</v>
      </c>
      <c r="AV118" s="13" t="s">
        <v>81</v>
      </c>
      <c r="AW118" s="13" t="s">
        <v>33</v>
      </c>
      <c r="AX118" s="13" t="s">
        <v>72</v>
      </c>
      <c r="AY118" s="241" t="s">
        <v>145</v>
      </c>
    </row>
    <row r="119" s="14" customFormat="1">
      <c r="A119" s="14"/>
      <c r="B119" s="242"/>
      <c r="C119" s="243"/>
      <c r="D119" s="232" t="s">
        <v>153</v>
      </c>
      <c r="E119" s="244" t="s">
        <v>713</v>
      </c>
      <c r="F119" s="245" t="s">
        <v>155</v>
      </c>
      <c r="G119" s="243"/>
      <c r="H119" s="246">
        <v>7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153</v>
      </c>
      <c r="AU119" s="252" t="s">
        <v>81</v>
      </c>
      <c r="AV119" s="14" t="s">
        <v>151</v>
      </c>
      <c r="AW119" s="14" t="s">
        <v>33</v>
      </c>
      <c r="AX119" s="14" t="s">
        <v>79</v>
      </c>
      <c r="AY119" s="252" t="s">
        <v>145</v>
      </c>
    </row>
    <row r="120" s="2" customFormat="1" ht="16.5" customHeight="1">
      <c r="A120" s="40"/>
      <c r="B120" s="41"/>
      <c r="C120" s="216" t="s">
        <v>287</v>
      </c>
      <c r="D120" s="216" t="s">
        <v>147</v>
      </c>
      <c r="E120" s="217" t="s">
        <v>421</v>
      </c>
      <c r="F120" s="218" t="s">
        <v>422</v>
      </c>
      <c r="G120" s="219" t="s">
        <v>150</v>
      </c>
      <c r="H120" s="220">
        <v>7</v>
      </c>
      <c r="I120" s="221"/>
      <c r="J120" s="222">
        <f>ROUND(I120*H120,2)</f>
        <v>0</v>
      </c>
      <c r="K120" s="223"/>
      <c r="L120" s="46"/>
      <c r="M120" s="224" t="s">
        <v>19</v>
      </c>
      <c r="N120" s="225" t="s">
        <v>43</v>
      </c>
      <c r="O120" s="86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8" t="s">
        <v>151</v>
      </c>
      <c r="AT120" s="228" t="s">
        <v>147</v>
      </c>
      <c r="AU120" s="228" t="s">
        <v>81</v>
      </c>
      <c r="AY120" s="19" t="s">
        <v>145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79</v>
      </c>
      <c r="BK120" s="229">
        <f>ROUND(I120*H120,2)</f>
        <v>0</v>
      </c>
      <c r="BL120" s="19" t="s">
        <v>151</v>
      </c>
      <c r="BM120" s="228" t="s">
        <v>747</v>
      </c>
    </row>
    <row r="121" s="13" customFormat="1">
      <c r="A121" s="13"/>
      <c r="B121" s="230"/>
      <c r="C121" s="231"/>
      <c r="D121" s="232" t="s">
        <v>153</v>
      </c>
      <c r="E121" s="233" t="s">
        <v>19</v>
      </c>
      <c r="F121" s="234" t="s">
        <v>713</v>
      </c>
      <c r="G121" s="231"/>
      <c r="H121" s="235">
        <v>7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153</v>
      </c>
      <c r="AU121" s="241" t="s">
        <v>81</v>
      </c>
      <c r="AV121" s="13" t="s">
        <v>81</v>
      </c>
      <c r="AW121" s="13" t="s">
        <v>33</v>
      </c>
      <c r="AX121" s="13" t="s">
        <v>72</v>
      </c>
      <c r="AY121" s="241" t="s">
        <v>145</v>
      </c>
    </row>
    <row r="122" s="14" customFormat="1">
      <c r="A122" s="14"/>
      <c r="B122" s="242"/>
      <c r="C122" s="243"/>
      <c r="D122" s="232" t="s">
        <v>153</v>
      </c>
      <c r="E122" s="244" t="s">
        <v>19</v>
      </c>
      <c r="F122" s="245" t="s">
        <v>155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153</v>
      </c>
      <c r="AU122" s="252" t="s">
        <v>81</v>
      </c>
      <c r="AV122" s="14" t="s">
        <v>151</v>
      </c>
      <c r="AW122" s="14" t="s">
        <v>33</v>
      </c>
      <c r="AX122" s="14" t="s">
        <v>79</v>
      </c>
      <c r="AY122" s="252" t="s">
        <v>145</v>
      </c>
    </row>
    <row r="123" s="2" customFormat="1" ht="16.5" customHeight="1">
      <c r="A123" s="40"/>
      <c r="B123" s="41"/>
      <c r="C123" s="216" t="s">
        <v>231</v>
      </c>
      <c r="D123" s="216" t="s">
        <v>147</v>
      </c>
      <c r="E123" s="217" t="s">
        <v>424</v>
      </c>
      <c r="F123" s="218" t="s">
        <v>425</v>
      </c>
      <c r="G123" s="219" t="s">
        <v>150</v>
      </c>
      <c r="H123" s="220">
        <v>7</v>
      </c>
      <c r="I123" s="221"/>
      <c r="J123" s="222">
        <f>ROUND(I123*H123,2)</f>
        <v>0</v>
      </c>
      <c r="K123" s="223"/>
      <c r="L123" s="46"/>
      <c r="M123" s="224" t="s">
        <v>19</v>
      </c>
      <c r="N123" s="225" t="s">
        <v>43</v>
      </c>
      <c r="O123" s="86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8" t="s">
        <v>151</v>
      </c>
      <c r="AT123" s="228" t="s">
        <v>147</v>
      </c>
      <c r="AU123" s="228" t="s">
        <v>81</v>
      </c>
      <c r="AY123" s="19" t="s">
        <v>145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79</v>
      </c>
      <c r="BK123" s="229">
        <f>ROUND(I123*H123,2)</f>
        <v>0</v>
      </c>
      <c r="BL123" s="19" t="s">
        <v>151</v>
      </c>
      <c r="BM123" s="228" t="s">
        <v>748</v>
      </c>
    </row>
    <row r="124" s="13" customFormat="1">
      <c r="A124" s="13"/>
      <c r="B124" s="230"/>
      <c r="C124" s="231"/>
      <c r="D124" s="232" t="s">
        <v>153</v>
      </c>
      <c r="E124" s="233" t="s">
        <v>19</v>
      </c>
      <c r="F124" s="234" t="s">
        <v>713</v>
      </c>
      <c r="G124" s="231"/>
      <c r="H124" s="235">
        <v>7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153</v>
      </c>
      <c r="AU124" s="241" t="s">
        <v>81</v>
      </c>
      <c r="AV124" s="13" t="s">
        <v>81</v>
      </c>
      <c r="AW124" s="13" t="s">
        <v>33</v>
      </c>
      <c r="AX124" s="13" t="s">
        <v>72</v>
      </c>
      <c r="AY124" s="241" t="s">
        <v>145</v>
      </c>
    </row>
    <row r="125" s="14" customFormat="1">
      <c r="A125" s="14"/>
      <c r="B125" s="242"/>
      <c r="C125" s="243"/>
      <c r="D125" s="232" t="s">
        <v>153</v>
      </c>
      <c r="E125" s="244" t="s">
        <v>19</v>
      </c>
      <c r="F125" s="245" t="s">
        <v>155</v>
      </c>
      <c r="G125" s="243"/>
      <c r="H125" s="246">
        <v>7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153</v>
      </c>
      <c r="AU125" s="252" t="s">
        <v>81</v>
      </c>
      <c r="AV125" s="14" t="s">
        <v>151</v>
      </c>
      <c r="AW125" s="14" t="s">
        <v>33</v>
      </c>
      <c r="AX125" s="14" t="s">
        <v>79</v>
      </c>
      <c r="AY125" s="252" t="s">
        <v>145</v>
      </c>
    </row>
    <row r="126" s="2" customFormat="1" ht="24.15" customHeight="1">
      <c r="A126" s="40"/>
      <c r="B126" s="41"/>
      <c r="C126" s="216" t="s">
        <v>298</v>
      </c>
      <c r="D126" s="216" t="s">
        <v>147</v>
      </c>
      <c r="E126" s="217" t="s">
        <v>749</v>
      </c>
      <c r="F126" s="218" t="s">
        <v>750</v>
      </c>
      <c r="G126" s="219" t="s">
        <v>410</v>
      </c>
      <c r="H126" s="220">
        <v>1</v>
      </c>
      <c r="I126" s="221"/>
      <c r="J126" s="222">
        <f>ROUND(I126*H126,2)</f>
        <v>0</v>
      </c>
      <c r="K126" s="223"/>
      <c r="L126" s="46"/>
      <c r="M126" s="224" t="s">
        <v>19</v>
      </c>
      <c r="N126" s="225" t="s">
        <v>43</v>
      </c>
      <c r="O126" s="86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8" t="s">
        <v>151</v>
      </c>
      <c r="AT126" s="228" t="s">
        <v>147</v>
      </c>
      <c r="AU126" s="228" t="s">
        <v>81</v>
      </c>
      <c r="AY126" s="19" t="s">
        <v>145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79</v>
      </c>
      <c r="BK126" s="229">
        <f>ROUND(I126*H126,2)</f>
        <v>0</v>
      </c>
      <c r="BL126" s="19" t="s">
        <v>151</v>
      </c>
      <c r="BM126" s="228" t="s">
        <v>751</v>
      </c>
    </row>
    <row r="127" s="13" customFormat="1">
      <c r="A127" s="13"/>
      <c r="B127" s="230"/>
      <c r="C127" s="231"/>
      <c r="D127" s="232" t="s">
        <v>153</v>
      </c>
      <c r="E127" s="233" t="s">
        <v>19</v>
      </c>
      <c r="F127" s="234" t="s">
        <v>79</v>
      </c>
      <c r="G127" s="231"/>
      <c r="H127" s="235">
        <v>1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153</v>
      </c>
      <c r="AU127" s="241" t="s">
        <v>81</v>
      </c>
      <c r="AV127" s="13" t="s">
        <v>81</v>
      </c>
      <c r="AW127" s="13" t="s">
        <v>33</v>
      </c>
      <c r="AX127" s="13" t="s">
        <v>72</v>
      </c>
      <c r="AY127" s="241" t="s">
        <v>145</v>
      </c>
    </row>
    <row r="128" s="14" customFormat="1">
      <c r="A128" s="14"/>
      <c r="B128" s="242"/>
      <c r="C128" s="243"/>
      <c r="D128" s="232" t="s">
        <v>153</v>
      </c>
      <c r="E128" s="244" t="s">
        <v>19</v>
      </c>
      <c r="F128" s="245" t="s">
        <v>155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153</v>
      </c>
      <c r="AU128" s="252" t="s">
        <v>81</v>
      </c>
      <c r="AV128" s="14" t="s">
        <v>151</v>
      </c>
      <c r="AW128" s="14" t="s">
        <v>33</v>
      </c>
      <c r="AX128" s="14" t="s">
        <v>79</v>
      </c>
      <c r="AY128" s="252" t="s">
        <v>145</v>
      </c>
    </row>
    <row r="129" s="2" customFormat="1" ht="24.15" customHeight="1">
      <c r="A129" s="40"/>
      <c r="B129" s="41"/>
      <c r="C129" s="216" t="s">
        <v>305</v>
      </c>
      <c r="D129" s="216" t="s">
        <v>147</v>
      </c>
      <c r="E129" s="217" t="s">
        <v>752</v>
      </c>
      <c r="F129" s="218" t="s">
        <v>753</v>
      </c>
      <c r="G129" s="219" t="s">
        <v>410</v>
      </c>
      <c r="H129" s="220">
        <v>3</v>
      </c>
      <c r="I129" s="221"/>
      <c r="J129" s="222">
        <f>ROUND(I129*H129,2)</f>
        <v>0</v>
      </c>
      <c r="K129" s="223"/>
      <c r="L129" s="46"/>
      <c r="M129" s="224" t="s">
        <v>19</v>
      </c>
      <c r="N129" s="225" t="s">
        <v>43</v>
      </c>
      <c r="O129" s="86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8" t="s">
        <v>151</v>
      </c>
      <c r="AT129" s="228" t="s">
        <v>147</v>
      </c>
      <c r="AU129" s="228" t="s">
        <v>81</v>
      </c>
      <c r="AY129" s="19" t="s">
        <v>145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79</v>
      </c>
      <c r="BK129" s="229">
        <f>ROUND(I129*H129,2)</f>
        <v>0</v>
      </c>
      <c r="BL129" s="19" t="s">
        <v>151</v>
      </c>
      <c r="BM129" s="228" t="s">
        <v>754</v>
      </c>
    </row>
    <row r="130" s="13" customFormat="1">
      <c r="A130" s="13"/>
      <c r="B130" s="230"/>
      <c r="C130" s="231"/>
      <c r="D130" s="232" t="s">
        <v>153</v>
      </c>
      <c r="E130" s="233" t="s">
        <v>19</v>
      </c>
      <c r="F130" s="234" t="s">
        <v>163</v>
      </c>
      <c r="G130" s="231"/>
      <c r="H130" s="235">
        <v>3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153</v>
      </c>
      <c r="AU130" s="241" t="s">
        <v>81</v>
      </c>
      <c r="AV130" s="13" t="s">
        <v>81</v>
      </c>
      <c r="AW130" s="13" t="s">
        <v>33</v>
      </c>
      <c r="AX130" s="13" t="s">
        <v>72</v>
      </c>
      <c r="AY130" s="241" t="s">
        <v>145</v>
      </c>
    </row>
    <row r="131" s="14" customFormat="1">
      <c r="A131" s="14"/>
      <c r="B131" s="242"/>
      <c r="C131" s="243"/>
      <c r="D131" s="232" t="s">
        <v>153</v>
      </c>
      <c r="E131" s="244" t="s">
        <v>19</v>
      </c>
      <c r="F131" s="245" t="s">
        <v>155</v>
      </c>
      <c r="G131" s="243"/>
      <c r="H131" s="246">
        <v>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153</v>
      </c>
      <c r="AU131" s="252" t="s">
        <v>81</v>
      </c>
      <c r="AV131" s="14" t="s">
        <v>151</v>
      </c>
      <c r="AW131" s="14" t="s">
        <v>33</v>
      </c>
      <c r="AX131" s="14" t="s">
        <v>79</v>
      </c>
      <c r="AY131" s="252" t="s">
        <v>145</v>
      </c>
    </row>
    <row r="132" s="2" customFormat="1" ht="21.75" customHeight="1">
      <c r="A132" s="40"/>
      <c r="B132" s="41"/>
      <c r="C132" s="216" t="s">
        <v>8</v>
      </c>
      <c r="D132" s="216" t="s">
        <v>147</v>
      </c>
      <c r="E132" s="217" t="s">
        <v>427</v>
      </c>
      <c r="F132" s="218" t="s">
        <v>428</v>
      </c>
      <c r="G132" s="219" t="s">
        <v>429</v>
      </c>
      <c r="H132" s="220">
        <v>1</v>
      </c>
      <c r="I132" s="221"/>
      <c r="J132" s="222">
        <f>ROUND(I132*H132,2)</f>
        <v>0</v>
      </c>
      <c r="K132" s="223"/>
      <c r="L132" s="46"/>
      <c r="M132" s="224" t="s">
        <v>19</v>
      </c>
      <c r="N132" s="225" t="s">
        <v>43</v>
      </c>
      <c r="O132" s="86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8" t="s">
        <v>151</v>
      </c>
      <c r="AT132" s="228" t="s">
        <v>147</v>
      </c>
      <c r="AU132" s="228" t="s">
        <v>81</v>
      </c>
      <c r="AY132" s="19" t="s">
        <v>145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9" t="s">
        <v>79</v>
      </c>
      <c r="BK132" s="229">
        <f>ROUND(I132*H132,2)</f>
        <v>0</v>
      </c>
      <c r="BL132" s="19" t="s">
        <v>151</v>
      </c>
      <c r="BM132" s="228" t="s">
        <v>755</v>
      </c>
    </row>
    <row r="133" s="2" customFormat="1">
      <c r="A133" s="40"/>
      <c r="B133" s="41"/>
      <c r="C133" s="42"/>
      <c r="D133" s="232" t="s">
        <v>171</v>
      </c>
      <c r="E133" s="42"/>
      <c r="F133" s="253" t="s">
        <v>431</v>
      </c>
      <c r="G133" s="42"/>
      <c r="H133" s="42"/>
      <c r="I133" s="254"/>
      <c r="J133" s="42"/>
      <c r="K133" s="42"/>
      <c r="L133" s="46"/>
      <c r="M133" s="255"/>
      <c r="N133" s="25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171</v>
      </c>
      <c r="AU133" s="19" t="s">
        <v>81</v>
      </c>
    </row>
    <row r="134" s="2" customFormat="1" ht="16.5" customHeight="1">
      <c r="A134" s="40"/>
      <c r="B134" s="41"/>
      <c r="C134" s="216" t="s">
        <v>315</v>
      </c>
      <c r="D134" s="216" t="s">
        <v>147</v>
      </c>
      <c r="E134" s="217" t="s">
        <v>293</v>
      </c>
      <c r="F134" s="218" t="s">
        <v>294</v>
      </c>
      <c r="G134" s="219" t="s">
        <v>158</v>
      </c>
      <c r="H134" s="220">
        <v>9.8000000000000007</v>
      </c>
      <c r="I134" s="221"/>
      <c r="J134" s="222">
        <f>ROUND(I134*H134,2)</f>
        <v>0</v>
      </c>
      <c r="K134" s="223"/>
      <c r="L134" s="46"/>
      <c r="M134" s="224" t="s">
        <v>19</v>
      </c>
      <c r="N134" s="225" t="s">
        <v>43</v>
      </c>
      <c r="O134" s="86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8" t="s">
        <v>151</v>
      </c>
      <c r="AT134" s="228" t="s">
        <v>147</v>
      </c>
      <c r="AU134" s="228" t="s">
        <v>81</v>
      </c>
      <c r="AY134" s="19" t="s">
        <v>145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9" t="s">
        <v>79</v>
      </c>
      <c r="BK134" s="229">
        <f>ROUND(I134*H134,2)</f>
        <v>0</v>
      </c>
      <c r="BL134" s="19" t="s">
        <v>151</v>
      </c>
      <c r="BM134" s="228" t="s">
        <v>756</v>
      </c>
    </row>
    <row r="135" s="2" customFormat="1">
      <c r="A135" s="40"/>
      <c r="B135" s="41"/>
      <c r="C135" s="42"/>
      <c r="D135" s="232" t="s">
        <v>171</v>
      </c>
      <c r="E135" s="42"/>
      <c r="F135" s="253" t="s">
        <v>433</v>
      </c>
      <c r="G135" s="42"/>
      <c r="H135" s="42"/>
      <c r="I135" s="254"/>
      <c r="J135" s="42"/>
      <c r="K135" s="42"/>
      <c r="L135" s="46"/>
      <c r="M135" s="255"/>
      <c r="N135" s="25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81</v>
      </c>
    </row>
    <row r="136" s="13" customFormat="1">
      <c r="A136" s="13"/>
      <c r="B136" s="230"/>
      <c r="C136" s="231"/>
      <c r="D136" s="232" t="s">
        <v>153</v>
      </c>
      <c r="E136" s="233" t="s">
        <v>19</v>
      </c>
      <c r="F136" s="234" t="s">
        <v>757</v>
      </c>
      <c r="G136" s="231"/>
      <c r="H136" s="235">
        <v>9.8000000000000007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153</v>
      </c>
      <c r="AU136" s="241" t="s">
        <v>81</v>
      </c>
      <c r="AV136" s="13" t="s">
        <v>81</v>
      </c>
      <c r="AW136" s="13" t="s">
        <v>33</v>
      </c>
      <c r="AX136" s="13" t="s">
        <v>72</v>
      </c>
      <c r="AY136" s="241" t="s">
        <v>145</v>
      </c>
    </row>
    <row r="137" s="14" customFormat="1">
      <c r="A137" s="14"/>
      <c r="B137" s="242"/>
      <c r="C137" s="243"/>
      <c r="D137" s="232" t="s">
        <v>153</v>
      </c>
      <c r="E137" s="244" t="s">
        <v>19</v>
      </c>
      <c r="F137" s="245" t="s">
        <v>155</v>
      </c>
      <c r="G137" s="243"/>
      <c r="H137" s="246">
        <v>9.8000000000000007</v>
      </c>
      <c r="I137" s="247"/>
      <c r="J137" s="243"/>
      <c r="K137" s="243"/>
      <c r="L137" s="248"/>
      <c r="M137" s="300"/>
      <c r="N137" s="301"/>
      <c r="O137" s="301"/>
      <c r="P137" s="301"/>
      <c r="Q137" s="301"/>
      <c r="R137" s="301"/>
      <c r="S137" s="301"/>
      <c r="T137" s="3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153</v>
      </c>
      <c r="AU137" s="252" t="s">
        <v>81</v>
      </c>
      <c r="AV137" s="14" t="s">
        <v>151</v>
      </c>
      <c r="AW137" s="14" t="s">
        <v>33</v>
      </c>
      <c r="AX137" s="14" t="s">
        <v>79</v>
      </c>
      <c r="AY137" s="252" t="s">
        <v>145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D7zBfSZT/kIYeiWSbzyNEZauyQmkXcytasln/vvqbGfQmBqD48UoERTLkzLA1+JCYV+WPLH8x7AbDlC7H15piw==" hashValue="/F7lgK5eMacB1jnr9L/w3fcZSdhq8OX0jrHvoz8XGubrEDTyXakpxfC1eFEfd73vBVEaz/2PSDTv+CrSpcJ2fA==" algorithmName="SHA-512" password="CC35"/>
  <autoFilter ref="C86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607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758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ROUND((SUM(BE92:BE144)),  2)</f>
        <v>0</v>
      </c>
      <c r="G35" s="40"/>
      <c r="H35" s="40"/>
      <c r="I35" s="160">
        <v>0.20999999999999999</v>
      </c>
      <c r="J35" s="159">
        <f>ROUND(((SUM(BE92:BE144))*I35),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ROUND((SUM(BF92:BF144)),  2)</f>
        <v>0</v>
      </c>
      <c r="G36" s="40"/>
      <c r="H36" s="40"/>
      <c r="I36" s="160">
        <v>0.14999999999999999</v>
      </c>
      <c r="J36" s="159">
        <f>ROUND(((SUM(BF92:BF144))*I36),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ROUND((SUM(BG92:BG144)),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ROUND((SUM(BH92:BH144)),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ROUND((SUM(BI92:BI144)),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607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18046-14XT-KJ_3_5 - VRN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495</v>
      </c>
      <c r="E65" s="180"/>
      <c r="F65" s="180"/>
      <c r="G65" s="180"/>
      <c r="H65" s="180"/>
      <c r="I65" s="180"/>
      <c r="J65" s="181">
        <f>J94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7"/>
      <c r="D66" s="184" t="s">
        <v>496</v>
      </c>
      <c r="E66" s="185"/>
      <c r="F66" s="185"/>
      <c r="G66" s="185"/>
      <c r="H66" s="185"/>
      <c r="I66" s="185"/>
      <c r="J66" s="186">
        <f>J95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7"/>
      <c r="D67" s="184" t="s">
        <v>497</v>
      </c>
      <c r="E67" s="185"/>
      <c r="F67" s="185"/>
      <c r="G67" s="185"/>
      <c r="H67" s="185"/>
      <c r="I67" s="185"/>
      <c r="J67" s="186">
        <f>J96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7"/>
      <c r="D68" s="184" t="s">
        <v>498</v>
      </c>
      <c r="E68" s="185"/>
      <c r="F68" s="185"/>
      <c r="G68" s="185"/>
      <c r="H68" s="185"/>
      <c r="I68" s="185"/>
      <c r="J68" s="186">
        <f>J101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7"/>
      <c r="D69" s="184" t="s">
        <v>499</v>
      </c>
      <c r="E69" s="185"/>
      <c r="F69" s="185"/>
      <c r="G69" s="185"/>
      <c r="H69" s="185"/>
      <c r="I69" s="185"/>
      <c r="J69" s="186">
        <f>J105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500</v>
      </c>
      <c r="E70" s="180"/>
      <c r="F70" s="180"/>
      <c r="G70" s="180"/>
      <c r="H70" s="180"/>
      <c r="I70" s="180"/>
      <c r="J70" s="181">
        <f>J109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130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Morava, Hanušovice, pomístní opravy toku a hráze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607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120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18046-14XT-KJ_3_5 - VRN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Hanušovice</v>
      </c>
      <c r="G86" s="42"/>
      <c r="H86" s="42"/>
      <c r="I86" s="34" t="s">
        <v>23</v>
      </c>
      <c r="J86" s="74" t="str">
        <f>IF(J14="","",J14)</f>
        <v>25. 5. 2020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E17</f>
        <v>Povodí Moravy, s.p.</v>
      </c>
      <c r="G88" s="42"/>
      <c r="H88" s="42"/>
      <c r="I88" s="34" t="s">
        <v>31</v>
      </c>
      <c r="J88" s="38" t="str">
        <f>E23</f>
        <v>Regioprojekt Brno,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>Kozák Jan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131</v>
      </c>
      <c r="D91" s="191" t="s">
        <v>57</v>
      </c>
      <c r="E91" s="191" t="s">
        <v>53</v>
      </c>
      <c r="F91" s="191" t="s">
        <v>54</v>
      </c>
      <c r="G91" s="191" t="s">
        <v>132</v>
      </c>
      <c r="H91" s="191" t="s">
        <v>133</v>
      </c>
      <c r="I91" s="191" t="s">
        <v>134</v>
      </c>
      <c r="J91" s="192" t="s">
        <v>125</v>
      </c>
      <c r="K91" s="193" t="s">
        <v>135</v>
      </c>
      <c r="L91" s="194"/>
      <c r="M91" s="94" t="s">
        <v>19</v>
      </c>
      <c r="N91" s="95" t="s">
        <v>42</v>
      </c>
      <c r="O91" s="95" t="s">
        <v>136</v>
      </c>
      <c r="P91" s="95" t="s">
        <v>137</v>
      </c>
      <c r="Q91" s="95" t="s">
        <v>138</v>
      </c>
      <c r="R91" s="95" t="s">
        <v>139</v>
      </c>
      <c r="S91" s="95" t="s">
        <v>140</v>
      </c>
      <c r="T91" s="96" t="s">
        <v>141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142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P93+P94+P109</f>
        <v>0</v>
      </c>
      <c r="Q92" s="98"/>
      <c r="R92" s="197">
        <f>R93+R94+R109</f>
        <v>0</v>
      </c>
      <c r="S92" s="98"/>
      <c r="T92" s="198">
        <f>T93+T94+T109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126</v>
      </c>
      <c r="BK92" s="199">
        <f>BK93+BK94+BK109</f>
        <v>0</v>
      </c>
    </row>
    <row r="93" s="12" customFormat="1" ht="25.92" customHeight="1">
      <c r="A93" s="12"/>
      <c r="B93" s="200"/>
      <c r="C93" s="201"/>
      <c r="D93" s="202" t="s">
        <v>71</v>
      </c>
      <c r="E93" s="203" t="s">
        <v>143</v>
      </c>
      <c r="F93" s="203" t="s">
        <v>144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v>0</v>
      </c>
      <c r="Q93" s="208"/>
      <c r="R93" s="209">
        <v>0</v>
      </c>
      <c r="S93" s="208"/>
      <c r="T93" s="210"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79</v>
      </c>
      <c r="AT93" s="212" t="s">
        <v>71</v>
      </c>
      <c r="AU93" s="212" t="s">
        <v>72</v>
      </c>
      <c r="AY93" s="211" t="s">
        <v>145</v>
      </c>
      <c r="BK93" s="213"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436</v>
      </c>
      <c r="F94" s="203" t="s">
        <v>436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79</v>
      </c>
      <c r="AT94" s="212" t="s">
        <v>71</v>
      </c>
      <c r="AU94" s="212" t="s">
        <v>72</v>
      </c>
      <c r="AY94" s="211" t="s">
        <v>145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501</v>
      </c>
      <c r="F95" s="214" t="s">
        <v>502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P96+P101+P105</f>
        <v>0</v>
      </c>
      <c r="Q95" s="208"/>
      <c r="R95" s="209">
        <f>R96+R101+R105</f>
        <v>0</v>
      </c>
      <c r="S95" s="208"/>
      <c r="T95" s="210">
        <f>T96+T101+T105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79</v>
      </c>
      <c r="AT95" s="212" t="s">
        <v>71</v>
      </c>
      <c r="AU95" s="212" t="s">
        <v>79</v>
      </c>
      <c r="AY95" s="211" t="s">
        <v>145</v>
      </c>
      <c r="BK95" s="213">
        <f>BK96+BK101+BK105</f>
        <v>0</v>
      </c>
    </row>
    <row r="96" s="12" customFormat="1" ht="20.88" customHeight="1">
      <c r="A96" s="12"/>
      <c r="B96" s="200"/>
      <c r="C96" s="201"/>
      <c r="D96" s="202" t="s">
        <v>71</v>
      </c>
      <c r="E96" s="214" t="s">
        <v>503</v>
      </c>
      <c r="F96" s="214" t="s">
        <v>504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SUM(P97:P100)</f>
        <v>0</v>
      </c>
      <c r="Q96" s="208"/>
      <c r="R96" s="209">
        <f>SUM(R97:R100)</f>
        <v>0</v>
      </c>
      <c r="S96" s="208"/>
      <c r="T96" s="21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79</v>
      </c>
      <c r="AT96" s="212" t="s">
        <v>71</v>
      </c>
      <c r="AU96" s="212" t="s">
        <v>81</v>
      </c>
      <c r="AY96" s="211" t="s">
        <v>145</v>
      </c>
      <c r="BK96" s="213">
        <f>SUM(BK97:BK100)</f>
        <v>0</v>
      </c>
    </row>
    <row r="97" s="2" customFormat="1" ht="16.5" customHeight="1">
      <c r="A97" s="40"/>
      <c r="B97" s="41"/>
      <c r="C97" s="216" t="s">
        <v>79</v>
      </c>
      <c r="D97" s="216" t="s">
        <v>147</v>
      </c>
      <c r="E97" s="217" t="s">
        <v>505</v>
      </c>
      <c r="F97" s="218" t="s">
        <v>506</v>
      </c>
      <c r="G97" s="219" t="s">
        <v>410</v>
      </c>
      <c r="H97" s="220">
        <v>3</v>
      </c>
      <c r="I97" s="221"/>
      <c r="J97" s="222">
        <f>ROUND(I97*H97,2)</f>
        <v>0</v>
      </c>
      <c r="K97" s="223"/>
      <c r="L97" s="46"/>
      <c r="M97" s="224" t="s">
        <v>19</v>
      </c>
      <c r="N97" s="225" t="s">
        <v>43</v>
      </c>
      <c r="O97" s="86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8" t="s">
        <v>151</v>
      </c>
      <c r="AT97" s="228" t="s">
        <v>147</v>
      </c>
      <c r="AU97" s="228" t="s">
        <v>163</v>
      </c>
      <c r="AY97" s="19" t="s">
        <v>145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9" t="s">
        <v>79</v>
      </c>
      <c r="BK97" s="229">
        <f>ROUND(I97*H97,2)</f>
        <v>0</v>
      </c>
      <c r="BL97" s="19" t="s">
        <v>151</v>
      </c>
      <c r="BM97" s="228" t="s">
        <v>759</v>
      </c>
    </row>
    <row r="98" s="2" customFormat="1" ht="16.5" customHeight="1">
      <c r="A98" s="40"/>
      <c r="B98" s="41"/>
      <c r="C98" s="216" t="s">
        <v>81</v>
      </c>
      <c r="D98" s="216" t="s">
        <v>147</v>
      </c>
      <c r="E98" s="217" t="s">
        <v>508</v>
      </c>
      <c r="F98" s="218" t="s">
        <v>509</v>
      </c>
      <c r="G98" s="219" t="s">
        <v>410</v>
      </c>
      <c r="H98" s="220">
        <v>6</v>
      </c>
      <c r="I98" s="221"/>
      <c r="J98" s="222">
        <f>ROUND(I98*H98,2)</f>
        <v>0</v>
      </c>
      <c r="K98" s="223"/>
      <c r="L98" s="46"/>
      <c r="M98" s="224" t="s">
        <v>19</v>
      </c>
      <c r="N98" s="225" t="s">
        <v>43</v>
      </c>
      <c r="O98" s="86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8" t="s">
        <v>151</v>
      </c>
      <c r="AT98" s="228" t="s">
        <v>147</v>
      </c>
      <c r="AU98" s="228" t="s">
        <v>163</v>
      </c>
      <c r="AY98" s="19" t="s">
        <v>145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9" t="s">
        <v>79</v>
      </c>
      <c r="BK98" s="229">
        <f>ROUND(I98*H98,2)</f>
        <v>0</v>
      </c>
      <c r="BL98" s="19" t="s">
        <v>151</v>
      </c>
      <c r="BM98" s="228" t="s">
        <v>760</v>
      </c>
    </row>
    <row r="99" s="2" customFormat="1" ht="16.5" customHeight="1">
      <c r="A99" s="40"/>
      <c r="B99" s="41"/>
      <c r="C99" s="216" t="s">
        <v>163</v>
      </c>
      <c r="D99" s="216" t="s">
        <v>147</v>
      </c>
      <c r="E99" s="217" t="s">
        <v>511</v>
      </c>
      <c r="F99" s="218" t="s">
        <v>512</v>
      </c>
      <c r="G99" s="219" t="s">
        <v>410</v>
      </c>
      <c r="H99" s="220">
        <v>2</v>
      </c>
      <c r="I99" s="221"/>
      <c r="J99" s="222">
        <f>ROUND(I99*H99,2)</f>
        <v>0</v>
      </c>
      <c r="K99" s="223"/>
      <c r="L99" s="46"/>
      <c r="M99" s="224" t="s">
        <v>19</v>
      </c>
      <c r="N99" s="225" t="s">
        <v>43</v>
      </c>
      <c r="O99" s="86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8" t="s">
        <v>151</v>
      </c>
      <c r="AT99" s="228" t="s">
        <v>147</v>
      </c>
      <c r="AU99" s="228" t="s">
        <v>163</v>
      </c>
      <c r="AY99" s="19" t="s">
        <v>145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79</v>
      </c>
      <c r="BK99" s="229">
        <f>ROUND(I99*H99,2)</f>
        <v>0</v>
      </c>
      <c r="BL99" s="19" t="s">
        <v>151</v>
      </c>
      <c r="BM99" s="228" t="s">
        <v>761</v>
      </c>
    </row>
    <row r="100" s="2" customFormat="1">
      <c r="A100" s="40"/>
      <c r="B100" s="41"/>
      <c r="C100" s="42"/>
      <c r="D100" s="232" t="s">
        <v>171</v>
      </c>
      <c r="E100" s="42"/>
      <c r="F100" s="253" t="s">
        <v>514</v>
      </c>
      <c r="G100" s="42"/>
      <c r="H100" s="42"/>
      <c r="I100" s="254"/>
      <c r="J100" s="42"/>
      <c r="K100" s="42"/>
      <c r="L100" s="46"/>
      <c r="M100" s="255"/>
      <c r="N100" s="25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171</v>
      </c>
      <c r="AU100" s="19" t="s">
        <v>163</v>
      </c>
    </row>
    <row r="101" s="12" customFormat="1" ht="20.88" customHeight="1">
      <c r="A101" s="12"/>
      <c r="B101" s="200"/>
      <c r="C101" s="201"/>
      <c r="D101" s="202" t="s">
        <v>71</v>
      </c>
      <c r="E101" s="214" t="s">
        <v>515</v>
      </c>
      <c r="F101" s="214" t="s">
        <v>516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SUM(P102:P104)</f>
        <v>0</v>
      </c>
      <c r="Q101" s="208"/>
      <c r="R101" s="209">
        <f>SUM(R102:R104)</f>
        <v>0</v>
      </c>
      <c r="S101" s="208"/>
      <c r="T101" s="210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79</v>
      </c>
      <c r="AT101" s="212" t="s">
        <v>71</v>
      </c>
      <c r="AU101" s="212" t="s">
        <v>81</v>
      </c>
      <c r="AY101" s="211" t="s">
        <v>145</v>
      </c>
      <c r="BK101" s="213">
        <f>SUM(BK102:BK104)</f>
        <v>0</v>
      </c>
    </row>
    <row r="102" s="2" customFormat="1" ht="16.5" customHeight="1">
      <c r="A102" s="40"/>
      <c r="B102" s="41"/>
      <c r="C102" s="216" t="s">
        <v>151</v>
      </c>
      <c r="D102" s="216" t="s">
        <v>147</v>
      </c>
      <c r="E102" s="217" t="s">
        <v>517</v>
      </c>
      <c r="F102" s="218" t="s">
        <v>518</v>
      </c>
      <c r="G102" s="219" t="s">
        <v>410</v>
      </c>
      <c r="H102" s="220">
        <v>6</v>
      </c>
      <c r="I102" s="221"/>
      <c r="J102" s="222">
        <f>ROUND(I102*H102,2)</f>
        <v>0</v>
      </c>
      <c r="K102" s="223"/>
      <c r="L102" s="46"/>
      <c r="M102" s="224" t="s">
        <v>19</v>
      </c>
      <c r="N102" s="225" t="s">
        <v>43</v>
      </c>
      <c r="O102" s="86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8" t="s">
        <v>151</v>
      </c>
      <c r="AT102" s="228" t="s">
        <v>147</v>
      </c>
      <c r="AU102" s="228" t="s">
        <v>163</v>
      </c>
      <c r="AY102" s="19" t="s">
        <v>145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79</v>
      </c>
      <c r="BK102" s="229">
        <f>ROUND(I102*H102,2)</f>
        <v>0</v>
      </c>
      <c r="BL102" s="19" t="s">
        <v>151</v>
      </c>
      <c r="BM102" s="228" t="s">
        <v>762</v>
      </c>
    </row>
    <row r="103" s="2" customFormat="1">
      <c r="A103" s="40"/>
      <c r="B103" s="41"/>
      <c r="C103" s="42"/>
      <c r="D103" s="232" t="s">
        <v>171</v>
      </c>
      <c r="E103" s="42"/>
      <c r="F103" s="253" t="s">
        <v>520</v>
      </c>
      <c r="G103" s="42"/>
      <c r="H103" s="42"/>
      <c r="I103" s="254"/>
      <c r="J103" s="42"/>
      <c r="K103" s="42"/>
      <c r="L103" s="46"/>
      <c r="M103" s="255"/>
      <c r="N103" s="25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163</v>
      </c>
    </row>
    <row r="104" s="2" customFormat="1" ht="16.5" customHeight="1">
      <c r="A104" s="40"/>
      <c r="B104" s="41"/>
      <c r="C104" s="216" t="s">
        <v>176</v>
      </c>
      <c r="D104" s="216" t="s">
        <v>147</v>
      </c>
      <c r="E104" s="217" t="s">
        <v>521</v>
      </c>
      <c r="F104" s="218" t="s">
        <v>509</v>
      </c>
      <c r="G104" s="219" t="s">
        <v>410</v>
      </c>
      <c r="H104" s="220">
        <v>6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163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763</v>
      </c>
    </row>
    <row r="105" s="12" customFormat="1" ht="20.88" customHeight="1">
      <c r="A105" s="12"/>
      <c r="B105" s="200"/>
      <c r="C105" s="201"/>
      <c r="D105" s="202" t="s">
        <v>71</v>
      </c>
      <c r="E105" s="214" t="s">
        <v>523</v>
      </c>
      <c r="F105" s="214" t="s">
        <v>524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SUM(P106:P108)</f>
        <v>0</v>
      </c>
      <c r="Q105" s="208"/>
      <c r="R105" s="209">
        <f>SUM(R106:R108)</f>
        <v>0</v>
      </c>
      <c r="S105" s="208"/>
      <c r="T105" s="210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79</v>
      </c>
      <c r="AT105" s="212" t="s">
        <v>71</v>
      </c>
      <c r="AU105" s="212" t="s">
        <v>81</v>
      </c>
      <c r="AY105" s="211" t="s">
        <v>145</v>
      </c>
      <c r="BK105" s="213">
        <f>SUM(BK106:BK108)</f>
        <v>0</v>
      </c>
    </row>
    <row r="106" s="2" customFormat="1" ht="16.5" customHeight="1">
      <c r="A106" s="40"/>
      <c r="B106" s="41"/>
      <c r="C106" s="216" t="s">
        <v>212</v>
      </c>
      <c r="D106" s="216" t="s">
        <v>147</v>
      </c>
      <c r="E106" s="217" t="s">
        <v>525</v>
      </c>
      <c r="F106" s="218" t="s">
        <v>518</v>
      </c>
      <c r="G106" s="219" t="s">
        <v>410</v>
      </c>
      <c r="H106" s="220">
        <v>6</v>
      </c>
      <c r="I106" s="221"/>
      <c r="J106" s="222">
        <f>ROUND(I106*H106,2)</f>
        <v>0</v>
      </c>
      <c r="K106" s="223"/>
      <c r="L106" s="46"/>
      <c r="M106" s="224" t="s">
        <v>19</v>
      </c>
      <c r="N106" s="225" t="s">
        <v>43</v>
      </c>
      <c r="O106" s="86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8" t="s">
        <v>151</v>
      </c>
      <c r="AT106" s="228" t="s">
        <v>147</v>
      </c>
      <c r="AU106" s="228" t="s">
        <v>163</v>
      </c>
      <c r="AY106" s="19" t="s">
        <v>145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79</v>
      </c>
      <c r="BK106" s="229">
        <f>ROUND(I106*H106,2)</f>
        <v>0</v>
      </c>
      <c r="BL106" s="19" t="s">
        <v>151</v>
      </c>
      <c r="BM106" s="228" t="s">
        <v>764</v>
      </c>
    </row>
    <row r="107" s="2" customFormat="1">
      <c r="A107" s="40"/>
      <c r="B107" s="41"/>
      <c r="C107" s="42"/>
      <c r="D107" s="232" t="s">
        <v>171</v>
      </c>
      <c r="E107" s="42"/>
      <c r="F107" s="253" t="s">
        <v>520</v>
      </c>
      <c r="G107" s="42"/>
      <c r="H107" s="42"/>
      <c r="I107" s="254"/>
      <c r="J107" s="42"/>
      <c r="K107" s="42"/>
      <c r="L107" s="46"/>
      <c r="M107" s="255"/>
      <c r="N107" s="25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171</v>
      </c>
      <c r="AU107" s="19" t="s">
        <v>163</v>
      </c>
    </row>
    <row r="108" s="2" customFormat="1" ht="16.5" customHeight="1">
      <c r="A108" s="40"/>
      <c r="B108" s="41"/>
      <c r="C108" s="216" t="s">
        <v>263</v>
      </c>
      <c r="D108" s="216" t="s">
        <v>147</v>
      </c>
      <c r="E108" s="217" t="s">
        <v>527</v>
      </c>
      <c r="F108" s="218" t="s">
        <v>509</v>
      </c>
      <c r="G108" s="219" t="s">
        <v>410</v>
      </c>
      <c r="H108" s="220">
        <v>6</v>
      </c>
      <c r="I108" s="221"/>
      <c r="J108" s="222">
        <f>ROUND(I108*H108,2)</f>
        <v>0</v>
      </c>
      <c r="K108" s="223"/>
      <c r="L108" s="46"/>
      <c r="M108" s="224" t="s">
        <v>19</v>
      </c>
      <c r="N108" s="225" t="s">
        <v>43</v>
      </c>
      <c r="O108" s="86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8" t="s">
        <v>151</v>
      </c>
      <c r="AT108" s="228" t="s">
        <v>147</v>
      </c>
      <c r="AU108" s="228" t="s">
        <v>163</v>
      </c>
      <c r="AY108" s="19" t="s">
        <v>145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9" t="s">
        <v>79</v>
      </c>
      <c r="BK108" s="229">
        <f>ROUND(I108*H108,2)</f>
        <v>0</v>
      </c>
      <c r="BL108" s="19" t="s">
        <v>151</v>
      </c>
      <c r="BM108" s="228" t="s">
        <v>765</v>
      </c>
    </row>
    <row r="109" s="12" customFormat="1" ht="25.92" customHeight="1">
      <c r="A109" s="12"/>
      <c r="B109" s="200"/>
      <c r="C109" s="201"/>
      <c r="D109" s="202" t="s">
        <v>71</v>
      </c>
      <c r="E109" s="203" t="s">
        <v>97</v>
      </c>
      <c r="F109" s="203" t="s">
        <v>529</v>
      </c>
      <c r="G109" s="201"/>
      <c r="H109" s="201"/>
      <c r="I109" s="204"/>
      <c r="J109" s="205">
        <f>BK109</f>
        <v>0</v>
      </c>
      <c r="K109" s="201"/>
      <c r="L109" s="206"/>
      <c r="M109" s="207"/>
      <c r="N109" s="208"/>
      <c r="O109" s="208"/>
      <c r="P109" s="209">
        <f>SUM(P110:P144)</f>
        <v>0</v>
      </c>
      <c r="Q109" s="208"/>
      <c r="R109" s="209">
        <f>SUM(R110:R144)</f>
        <v>0</v>
      </c>
      <c r="S109" s="208"/>
      <c r="T109" s="210">
        <f>SUM(T110:T144)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176</v>
      </c>
      <c r="AT109" s="212" t="s">
        <v>71</v>
      </c>
      <c r="AU109" s="212" t="s">
        <v>72</v>
      </c>
      <c r="AY109" s="211" t="s">
        <v>145</v>
      </c>
      <c r="BK109" s="213">
        <f>SUM(BK110:BK144)</f>
        <v>0</v>
      </c>
    </row>
    <row r="110" s="2" customFormat="1" ht="16.5" customHeight="1">
      <c r="A110" s="40"/>
      <c r="B110" s="41"/>
      <c r="C110" s="216" t="s">
        <v>269</v>
      </c>
      <c r="D110" s="216" t="s">
        <v>147</v>
      </c>
      <c r="E110" s="217" t="s">
        <v>530</v>
      </c>
      <c r="F110" s="218" t="s">
        <v>531</v>
      </c>
      <c r="G110" s="219" t="s">
        <v>429</v>
      </c>
      <c r="H110" s="220">
        <v>1</v>
      </c>
      <c r="I110" s="221"/>
      <c r="J110" s="222">
        <f>ROUND(I110*H110,2)</f>
        <v>0</v>
      </c>
      <c r="K110" s="223"/>
      <c r="L110" s="46"/>
      <c r="M110" s="224" t="s">
        <v>19</v>
      </c>
      <c r="N110" s="225" t="s">
        <v>43</v>
      </c>
      <c r="O110" s="86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8" t="s">
        <v>151</v>
      </c>
      <c r="AT110" s="228" t="s">
        <v>147</v>
      </c>
      <c r="AU110" s="228" t="s">
        <v>79</v>
      </c>
      <c r="AY110" s="19" t="s">
        <v>145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79</v>
      </c>
      <c r="BK110" s="229">
        <f>ROUND(I110*H110,2)</f>
        <v>0</v>
      </c>
      <c r="BL110" s="19" t="s">
        <v>151</v>
      </c>
      <c r="BM110" s="228" t="s">
        <v>766</v>
      </c>
    </row>
    <row r="111" s="2" customFormat="1">
      <c r="A111" s="40"/>
      <c r="B111" s="41"/>
      <c r="C111" s="42"/>
      <c r="D111" s="232" t="s">
        <v>171</v>
      </c>
      <c r="E111" s="42"/>
      <c r="F111" s="253" t="s">
        <v>533</v>
      </c>
      <c r="G111" s="42"/>
      <c r="H111" s="42"/>
      <c r="I111" s="254"/>
      <c r="J111" s="42"/>
      <c r="K111" s="42"/>
      <c r="L111" s="46"/>
      <c r="M111" s="255"/>
      <c r="N111" s="25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79</v>
      </c>
    </row>
    <row r="112" s="2" customFormat="1" ht="16.5" customHeight="1">
      <c r="A112" s="40"/>
      <c r="B112" s="41"/>
      <c r="C112" s="216" t="s">
        <v>273</v>
      </c>
      <c r="D112" s="216" t="s">
        <v>147</v>
      </c>
      <c r="E112" s="217" t="s">
        <v>534</v>
      </c>
      <c r="F112" s="218" t="s">
        <v>535</v>
      </c>
      <c r="G112" s="219" t="s">
        <v>429</v>
      </c>
      <c r="H112" s="220">
        <v>1</v>
      </c>
      <c r="I112" s="221"/>
      <c r="J112" s="222">
        <f>ROUND(I112*H112,2)</f>
        <v>0</v>
      </c>
      <c r="K112" s="223"/>
      <c r="L112" s="46"/>
      <c r="M112" s="224" t="s">
        <v>19</v>
      </c>
      <c r="N112" s="225" t="s">
        <v>43</v>
      </c>
      <c r="O112" s="86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8" t="s">
        <v>151</v>
      </c>
      <c r="AT112" s="228" t="s">
        <v>147</v>
      </c>
      <c r="AU112" s="228" t="s">
        <v>79</v>
      </c>
      <c r="AY112" s="19" t="s">
        <v>145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79</v>
      </c>
      <c r="BK112" s="229">
        <f>ROUND(I112*H112,2)</f>
        <v>0</v>
      </c>
      <c r="BL112" s="19" t="s">
        <v>151</v>
      </c>
      <c r="BM112" s="228" t="s">
        <v>767</v>
      </c>
    </row>
    <row r="113" s="2" customFormat="1">
      <c r="A113" s="40"/>
      <c r="B113" s="41"/>
      <c r="C113" s="42"/>
      <c r="D113" s="232" t="s">
        <v>171</v>
      </c>
      <c r="E113" s="42"/>
      <c r="F113" s="253" t="s">
        <v>537</v>
      </c>
      <c r="G113" s="42"/>
      <c r="H113" s="42"/>
      <c r="I113" s="254"/>
      <c r="J113" s="42"/>
      <c r="K113" s="42"/>
      <c r="L113" s="46"/>
      <c r="M113" s="255"/>
      <c r="N113" s="25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171</v>
      </c>
      <c r="AU113" s="19" t="s">
        <v>79</v>
      </c>
    </row>
    <row r="114" s="2" customFormat="1" ht="21.75" customHeight="1">
      <c r="A114" s="40"/>
      <c r="B114" s="41"/>
      <c r="C114" s="216" t="s">
        <v>282</v>
      </c>
      <c r="D114" s="216" t="s">
        <v>147</v>
      </c>
      <c r="E114" s="217" t="s">
        <v>538</v>
      </c>
      <c r="F114" s="218" t="s">
        <v>539</v>
      </c>
      <c r="G114" s="219" t="s">
        <v>429</v>
      </c>
      <c r="H114" s="220">
        <v>1</v>
      </c>
      <c r="I114" s="221"/>
      <c r="J114" s="222">
        <f>ROUND(I114*H114,2)</f>
        <v>0</v>
      </c>
      <c r="K114" s="223"/>
      <c r="L114" s="46"/>
      <c r="M114" s="224" t="s">
        <v>19</v>
      </c>
      <c r="N114" s="225" t="s">
        <v>43</v>
      </c>
      <c r="O114" s="86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8" t="s">
        <v>151</v>
      </c>
      <c r="AT114" s="228" t="s">
        <v>147</v>
      </c>
      <c r="AU114" s="228" t="s">
        <v>79</v>
      </c>
      <c r="AY114" s="19" t="s">
        <v>145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79</v>
      </c>
      <c r="BK114" s="229">
        <f>ROUND(I114*H114,2)</f>
        <v>0</v>
      </c>
      <c r="BL114" s="19" t="s">
        <v>151</v>
      </c>
      <c r="BM114" s="228" t="s">
        <v>768</v>
      </c>
    </row>
    <row r="115" s="2" customFormat="1">
      <c r="A115" s="40"/>
      <c r="B115" s="41"/>
      <c r="C115" s="42"/>
      <c r="D115" s="232" t="s">
        <v>171</v>
      </c>
      <c r="E115" s="42"/>
      <c r="F115" s="253" t="s">
        <v>541</v>
      </c>
      <c r="G115" s="42"/>
      <c r="H115" s="42"/>
      <c r="I115" s="254"/>
      <c r="J115" s="42"/>
      <c r="K115" s="42"/>
      <c r="L115" s="46"/>
      <c r="M115" s="255"/>
      <c r="N115" s="25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171</v>
      </c>
      <c r="AU115" s="19" t="s">
        <v>79</v>
      </c>
    </row>
    <row r="116" s="2" customFormat="1" ht="24.15" customHeight="1">
      <c r="A116" s="40"/>
      <c r="B116" s="41"/>
      <c r="C116" s="216" t="s">
        <v>287</v>
      </c>
      <c r="D116" s="216" t="s">
        <v>147</v>
      </c>
      <c r="E116" s="217" t="s">
        <v>542</v>
      </c>
      <c r="F116" s="218" t="s">
        <v>543</v>
      </c>
      <c r="G116" s="219" t="s">
        <v>429</v>
      </c>
      <c r="H116" s="220">
        <v>1</v>
      </c>
      <c r="I116" s="221"/>
      <c r="J116" s="222">
        <f>ROUND(I116*H116,2)</f>
        <v>0</v>
      </c>
      <c r="K116" s="223"/>
      <c r="L116" s="46"/>
      <c r="M116" s="224" t="s">
        <v>19</v>
      </c>
      <c r="N116" s="225" t="s">
        <v>43</v>
      </c>
      <c r="O116" s="86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8" t="s">
        <v>151</v>
      </c>
      <c r="AT116" s="228" t="s">
        <v>147</v>
      </c>
      <c r="AU116" s="228" t="s">
        <v>79</v>
      </c>
      <c r="AY116" s="19" t="s">
        <v>145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79</v>
      </c>
      <c r="BK116" s="229">
        <f>ROUND(I116*H116,2)</f>
        <v>0</v>
      </c>
      <c r="BL116" s="19" t="s">
        <v>151</v>
      </c>
      <c r="BM116" s="228" t="s">
        <v>769</v>
      </c>
    </row>
    <row r="117" s="2" customFormat="1">
      <c r="A117" s="40"/>
      <c r="B117" s="41"/>
      <c r="C117" s="42"/>
      <c r="D117" s="232" t="s">
        <v>171</v>
      </c>
      <c r="E117" s="42"/>
      <c r="F117" s="253" t="s">
        <v>545</v>
      </c>
      <c r="G117" s="42"/>
      <c r="H117" s="42"/>
      <c r="I117" s="254"/>
      <c r="J117" s="42"/>
      <c r="K117" s="42"/>
      <c r="L117" s="46"/>
      <c r="M117" s="255"/>
      <c r="N117" s="25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79</v>
      </c>
    </row>
    <row r="118" s="2" customFormat="1" ht="24.15" customHeight="1">
      <c r="A118" s="40"/>
      <c r="B118" s="41"/>
      <c r="C118" s="216" t="s">
        <v>231</v>
      </c>
      <c r="D118" s="216" t="s">
        <v>147</v>
      </c>
      <c r="E118" s="217" t="s">
        <v>546</v>
      </c>
      <c r="F118" s="218" t="s">
        <v>547</v>
      </c>
      <c r="G118" s="219" t="s">
        <v>429</v>
      </c>
      <c r="H118" s="220">
        <v>1</v>
      </c>
      <c r="I118" s="221"/>
      <c r="J118" s="222">
        <f>ROUND(I118*H118,2)</f>
        <v>0</v>
      </c>
      <c r="K118" s="223"/>
      <c r="L118" s="46"/>
      <c r="M118" s="224" t="s">
        <v>19</v>
      </c>
      <c r="N118" s="225" t="s">
        <v>43</v>
      </c>
      <c r="O118" s="86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8" t="s">
        <v>151</v>
      </c>
      <c r="AT118" s="228" t="s">
        <v>147</v>
      </c>
      <c r="AU118" s="228" t="s">
        <v>79</v>
      </c>
      <c r="AY118" s="19" t="s">
        <v>145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79</v>
      </c>
      <c r="BK118" s="229">
        <f>ROUND(I118*H118,2)</f>
        <v>0</v>
      </c>
      <c r="BL118" s="19" t="s">
        <v>151</v>
      </c>
      <c r="BM118" s="228" t="s">
        <v>770</v>
      </c>
    </row>
    <row r="119" s="2" customFormat="1" ht="16.5" customHeight="1">
      <c r="A119" s="40"/>
      <c r="B119" s="41"/>
      <c r="C119" s="216" t="s">
        <v>298</v>
      </c>
      <c r="D119" s="216" t="s">
        <v>147</v>
      </c>
      <c r="E119" s="217" t="s">
        <v>549</v>
      </c>
      <c r="F119" s="218" t="s">
        <v>550</v>
      </c>
      <c r="G119" s="219" t="s">
        <v>429</v>
      </c>
      <c r="H119" s="220">
        <v>1</v>
      </c>
      <c r="I119" s="221"/>
      <c r="J119" s="222">
        <f>ROUND(I119*H119,2)</f>
        <v>0</v>
      </c>
      <c r="K119" s="223"/>
      <c r="L119" s="46"/>
      <c r="M119" s="224" t="s">
        <v>19</v>
      </c>
      <c r="N119" s="225" t="s">
        <v>43</v>
      </c>
      <c r="O119" s="86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8" t="s">
        <v>151</v>
      </c>
      <c r="AT119" s="228" t="s">
        <v>147</v>
      </c>
      <c r="AU119" s="228" t="s">
        <v>79</v>
      </c>
      <c r="AY119" s="19" t="s">
        <v>145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79</v>
      </c>
      <c r="BK119" s="229">
        <f>ROUND(I119*H119,2)</f>
        <v>0</v>
      </c>
      <c r="BL119" s="19" t="s">
        <v>151</v>
      </c>
      <c r="BM119" s="228" t="s">
        <v>771</v>
      </c>
    </row>
    <row r="120" s="2" customFormat="1">
      <c r="A120" s="40"/>
      <c r="B120" s="41"/>
      <c r="C120" s="42"/>
      <c r="D120" s="232" t="s">
        <v>171</v>
      </c>
      <c r="E120" s="42"/>
      <c r="F120" s="253" t="s">
        <v>552</v>
      </c>
      <c r="G120" s="42"/>
      <c r="H120" s="42"/>
      <c r="I120" s="254"/>
      <c r="J120" s="42"/>
      <c r="K120" s="42"/>
      <c r="L120" s="46"/>
      <c r="M120" s="255"/>
      <c r="N120" s="25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79</v>
      </c>
    </row>
    <row r="121" s="2" customFormat="1" ht="16.5" customHeight="1">
      <c r="A121" s="40"/>
      <c r="B121" s="41"/>
      <c r="C121" s="216" t="s">
        <v>305</v>
      </c>
      <c r="D121" s="216" t="s">
        <v>147</v>
      </c>
      <c r="E121" s="217" t="s">
        <v>553</v>
      </c>
      <c r="F121" s="218" t="s">
        <v>554</v>
      </c>
      <c r="G121" s="219" t="s">
        <v>429</v>
      </c>
      <c r="H121" s="220">
        <v>1</v>
      </c>
      <c r="I121" s="221"/>
      <c r="J121" s="222">
        <f>ROUND(I121*H121,2)</f>
        <v>0</v>
      </c>
      <c r="K121" s="223"/>
      <c r="L121" s="46"/>
      <c r="M121" s="224" t="s">
        <v>19</v>
      </c>
      <c r="N121" s="225" t="s">
        <v>43</v>
      </c>
      <c r="O121" s="86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8" t="s">
        <v>151</v>
      </c>
      <c r="AT121" s="228" t="s">
        <v>147</v>
      </c>
      <c r="AU121" s="228" t="s">
        <v>79</v>
      </c>
      <c r="AY121" s="19" t="s">
        <v>145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9" t="s">
        <v>79</v>
      </c>
      <c r="BK121" s="229">
        <f>ROUND(I121*H121,2)</f>
        <v>0</v>
      </c>
      <c r="BL121" s="19" t="s">
        <v>151</v>
      </c>
      <c r="BM121" s="228" t="s">
        <v>772</v>
      </c>
    </row>
    <row r="122" s="2" customFormat="1">
      <c r="A122" s="40"/>
      <c r="B122" s="41"/>
      <c r="C122" s="42"/>
      <c r="D122" s="232" t="s">
        <v>171</v>
      </c>
      <c r="E122" s="42"/>
      <c r="F122" s="253" t="s">
        <v>556</v>
      </c>
      <c r="G122" s="42"/>
      <c r="H122" s="42"/>
      <c r="I122" s="254"/>
      <c r="J122" s="42"/>
      <c r="K122" s="42"/>
      <c r="L122" s="46"/>
      <c r="M122" s="255"/>
      <c r="N122" s="25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79</v>
      </c>
    </row>
    <row r="123" s="2" customFormat="1" ht="24.15" customHeight="1">
      <c r="A123" s="40"/>
      <c r="B123" s="41"/>
      <c r="C123" s="216" t="s">
        <v>8</v>
      </c>
      <c r="D123" s="216" t="s">
        <v>147</v>
      </c>
      <c r="E123" s="217" t="s">
        <v>557</v>
      </c>
      <c r="F123" s="218" t="s">
        <v>558</v>
      </c>
      <c r="G123" s="219" t="s">
        <v>429</v>
      </c>
      <c r="H123" s="220">
        <v>1</v>
      </c>
      <c r="I123" s="221"/>
      <c r="J123" s="222">
        <f>ROUND(I123*H123,2)</f>
        <v>0</v>
      </c>
      <c r="K123" s="223"/>
      <c r="L123" s="46"/>
      <c r="M123" s="224" t="s">
        <v>19</v>
      </c>
      <c r="N123" s="225" t="s">
        <v>43</v>
      </c>
      <c r="O123" s="86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8" t="s">
        <v>151</v>
      </c>
      <c r="AT123" s="228" t="s">
        <v>147</v>
      </c>
      <c r="AU123" s="228" t="s">
        <v>79</v>
      </c>
      <c r="AY123" s="19" t="s">
        <v>145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79</v>
      </c>
      <c r="BK123" s="229">
        <f>ROUND(I123*H123,2)</f>
        <v>0</v>
      </c>
      <c r="BL123" s="19" t="s">
        <v>151</v>
      </c>
      <c r="BM123" s="228" t="s">
        <v>773</v>
      </c>
    </row>
    <row r="124" s="2" customFormat="1">
      <c r="A124" s="40"/>
      <c r="B124" s="41"/>
      <c r="C124" s="42"/>
      <c r="D124" s="232" t="s">
        <v>171</v>
      </c>
      <c r="E124" s="42"/>
      <c r="F124" s="253" t="s">
        <v>560</v>
      </c>
      <c r="G124" s="42"/>
      <c r="H124" s="42"/>
      <c r="I124" s="254"/>
      <c r="J124" s="42"/>
      <c r="K124" s="42"/>
      <c r="L124" s="46"/>
      <c r="M124" s="255"/>
      <c r="N124" s="25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79</v>
      </c>
    </row>
    <row r="125" s="2" customFormat="1" ht="21.75" customHeight="1">
      <c r="A125" s="40"/>
      <c r="B125" s="41"/>
      <c r="C125" s="216" t="s">
        <v>315</v>
      </c>
      <c r="D125" s="216" t="s">
        <v>147</v>
      </c>
      <c r="E125" s="217" t="s">
        <v>561</v>
      </c>
      <c r="F125" s="218" t="s">
        <v>562</v>
      </c>
      <c r="G125" s="219" t="s">
        <v>429</v>
      </c>
      <c r="H125" s="220">
        <v>1</v>
      </c>
      <c r="I125" s="221"/>
      <c r="J125" s="222">
        <f>ROUND(I125*H125,2)</f>
        <v>0</v>
      </c>
      <c r="K125" s="223"/>
      <c r="L125" s="46"/>
      <c r="M125" s="224" t="s">
        <v>19</v>
      </c>
      <c r="N125" s="225" t="s">
        <v>43</v>
      </c>
      <c r="O125" s="86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8" t="s">
        <v>151</v>
      </c>
      <c r="AT125" s="228" t="s">
        <v>147</v>
      </c>
      <c r="AU125" s="228" t="s">
        <v>79</v>
      </c>
      <c r="AY125" s="19" t="s">
        <v>145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79</v>
      </c>
      <c r="BK125" s="229">
        <f>ROUND(I125*H125,2)</f>
        <v>0</v>
      </c>
      <c r="BL125" s="19" t="s">
        <v>151</v>
      </c>
      <c r="BM125" s="228" t="s">
        <v>774</v>
      </c>
    </row>
    <row r="126" s="2" customFormat="1">
      <c r="A126" s="40"/>
      <c r="B126" s="41"/>
      <c r="C126" s="42"/>
      <c r="D126" s="232" t="s">
        <v>171</v>
      </c>
      <c r="E126" s="42"/>
      <c r="F126" s="253" t="s">
        <v>564</v>
      </c>
      <c r="G126" s="42"/>
      <c r="H126" s="42"/>
      <c r="I126" s="254"/>
      <c r="J126" s="42"/>
      <c r="K126" s="42"/>
      <c r="L126" s="46"/>
      <c r="M126" s="255"/>
      <c r="N126" s="25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79</v>
      </c>
    </row>
    <row r="127" s="2" customFormat="1" ht="37.8" customHeight="1">
      <c r="A127" s="40"/>
      <c r="B127" s="41"/>
      <c r="C127" s="216" t="s">
        <v>321</v>
      </c>
      <c r="D127" s="216" t="s">
        <v>147</v>
      </c>
      <c r="E127" s="217" t="s">
        <v>565</v>
      </c>
      <c r="F127" s="218" t="s">
        <v>566</v>
      </c>
      <c r="G127" s="219" t="s">
        <v>429</v>
      </c>
      <c r="H127" s="220">
        <v>1</v>
      </c>
      <c r="I127" s="221"/>
      <c r="J127" s="222">
        <f>ROUND(I127*H127,2)</f>
        <v>0</v>
      </c>
      <c r="K127" s="223"/>
      <c r="L127" s="46"/>
      <c r="M127" s="224" t="s">
        <v>19</v>
      </c>
      <c r="N127" s="225" t="s">
        <v>43</v>
      </c>
      <c r="O127" s="86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8" t="s">
        <v>151</v>
      </c>
      <c r="AT127" s="228" t="s">
        <v>147</v>
      </c>
      <c r="AU127" s="228" t="s">
        <v>79</v>
      </c>
      <c r="AY127" s="19" t="s">
        <v>145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9" t="s">
        <v>79</v>
      </c>
      <c r="BK127" s="229">
        <f>ROUND(I127*H127,2)</f>
        <v>0</v>
      </c>
      <c r="BL127" s="19" t="s">
        <v>151</v>
      </c>
      <c r="BM127" s="228" t="s">
        <v>775</v>
      </c>
    </row>
    <row r="128" s="2" customFormat="1">
      <c r="A128" s="40"/>
      <c r="B128" s="41"/>
      <c r="C128" s="42"/>
      <c r="D128" s="232" t="s">
        <v>171</v>
      </c>
      <c r="E128" s="42"/>
      <c r="F128" s="253" t="s">
        <v>568</v>
      </c>
      <c r="G128" s="42"/>
      <c r="H128" s="42"/>
      <c r="I128" s="254"/>
      <c r="J128" s="42"/>
      <c r="K128" s="42"/>
      <c r="L128" s="46"/>
      <c r="M128" s="255"/>
      <c r="N128" s="25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171</v>
      </c>
      <c r="AU128" s="19" t="s">
        <v>79</v>
      </c>
    </row>
    <row r="129" s="2" customFormat="1" ht="24.15" customHeight="1">
      <c r="A129" s="40"/>
      <c r="B129" s="41"/>
      <c r="C129" s="216" t="s">
        <v>327</v>
      </c>
      <c r="D129" s="216" t="s">
        <v>147</v>
      </c>
      <c r="E129" s="217" t="s">
        <v>569</v>
      </c>
      <c r="F129" s="218" t="s">
        <v>570</v>
      </c>
      <c r="G129" s="219" t="s">
        <v>429</v>
      </c>
      <c r="H129" s="220">
        <v>1</v>
      </c>
      <c r="I129" s="221"/>
      <c r="J129" s="222">
        <f>ROUND(I129*H129,2)</f>
        <v>0</v>
      </c>
      <c r="K129" s="223"/>
      <c r="L129" s="46"/>
      <c r="M129" s="224" t="s">
        <v>19</v>
      </c>
      <c r="N129" s="225" t="s">
        <v>43</v>
      </c>
      <c r="O129" s="86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8" t="s">
        <v>151</v>
      </c>
      <c r="AT129" s="228" t="s">
        <v>147</v>
      </c>
      <c r="AU129" s="228" t="s">
        <v>79</v>
      </c>
      <c r="AY129" s="19" t="s">
        <v>145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79</v>
      </c>
      <c r="BK129" s="229">
        <f>ROUND(I129*H129,2)</f>
        <v>0</v>
      </c>
      <c r="BL129" s="19" t="s">
        <v>151</v>
      </c>
      <c r="BM129" s="228" t="s">
        <v>776</v>
      </c>
    </row>
    <row r="130" s="2" customFormat="1">
      <c r="A130" s="40"/>
      <c r="B130" s="41"/>
      <c r="C130" s="42"/>
      <c r="D130" s="232" t="s">
        <v>171</v>
      </c>
      <c r="E130" s="42"/>
      <c r="F130" s="253" t="s">
        <v>572</v>
      </c>
      <c r="G130" s="42"/>
      <c r="H130" s="42"/>
      <c r="I130" s="254"/>
      <c r="J130" s="42"/>
      <c r="K130" s="42"/>
      <c r="L130" s="46"/>
      <c r="M130" s="255"/>
      <c r="N130" s="25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171</v>
      </c>
      <c r="AU130" s="19" t="s">
        <v>79</v>
      </c>
    </row>
    <row r="131" s="2" customFormat="1" ht="16.5" customHeight="1">
      <c r="A131" s="40"/>
      <c r="B131" s="41"/>
      <c r="C131" s="216" t="s">
        <v>332</v>
      </c>
      <c r="D131" s="216" t="s">
        <v>147</v>
      </c>
      <c r="E131" s="217" t="s">
        <v>573</v>
      </c>
      <c r="F131" s="218" t="s">
        <v>574</v>
      </c>
      <c r="G131" s="219" t="s">
        <v>429</v>
      </c>
      <c r="H131" s="220">
        <v>1</v>
      </c>
      <c r="I131" s="221"/>
      <c r="J131" s="222">
        <f>ROUND(I131*H131,2)</f>
        <v>0</v>
      </c>
      <c r="K131" s="223"/>
      <c r="L131" s="46"/>
      <c r="M131" s="224" t="s">
        <v>19</v>
      </c>
      <c r="N131" s="225" t="s">
        <v>43</v>
      </c>
      <c r="O131" s="86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8" t="s">
        <v>151</v>
      </c>
      <c r="AT131" s="228" t="s">
        <v>147</v>
      </c>
      <c r="AU131" s="228" t="s">
        <v>79</v>
      </c>
      <c r="AY131" s="19" t="s">
        <v>145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79</v>
      </c>
      <c r="BK131" s="229">
        <f>ROUND(I131*H131,2)</f>
        <v>0</v>
      </c>
      <c r="BL131" s="19" t="s">
        <v>151</v>
      </c>
      <c r="BM131" s="228" t="s">
        <v>777</v>
      </c>
    </row>
    <row r="132" s="2" customFormat="1">
      <c r="A132" s="40"/>
      <c r="B132" s="41"/>
      <c r="C132" s="42"/>
      <c r="D132" s="232" t="s">
        <v>171</v>
      </c>
      <c r="E132" s="42"/>
      <c r="F132" s="253" t="s">
        <v>576</v>
      </c>
      <c r="G132" s="42"/>
      <c r="H132" s="42"/>
      <c r="I132" s="254"/>
      <c r="J132" s="42"/>
      <c r="K132" s="42"/>
      <c r="L132" s="46"/>
      <c r="M132" s="255"/>
      <c r="N132" s="25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79</v>
      </c>
    </row>
    <row r="133" s="2" customFormat="1" ht="24.15" customHeight="1">
      <c r="A133" s="40"/>
      <c r="B133" s="41"/>
      <c r="C133" s="216" t="s">
        <v>338</v>
      </c>
      <c r="D133" s="216" t="s">
        <v>147</v>
      </c>
      <c r="E133" s="217" t="s">
        <v>577</v>
      </c>
      <c r="F133" s="218" t="s">
        <v>578</v>
      </c>
      <c r="G133" s="219" t="s">
        <v>429</v>
      </c>
      <c r="H133" s="220">
        <v>1</v>
      </c>
      <c r="I133" s="221"/>
      <c r="J133" s="222">
        <f>ROUND(I133*H133,2)</f>
        <v>0</v>
      </c>
      <c r="K133" s="223"/>
      <c r="L133" s="46"/>
      <c r="M133" s="224" t="s">
        <v>19</v>
      </c>
      <c r="N133" s="225" t="s">
        <v>43</v>
      </c>
      <c r="O133" s="86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8" t="s">
        <v>151</v>
      </c>
      <c r="AT133" s="228" t="s">
        <v>147</v>
      </c>
      <c r="AU133" s="228" t="s">
        <v>79</v>
      </c>
      <c r="AY133" s="19" t="s">
        <v>145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79</v>
      </c>
      <c r="BK133" s="229">
        <f>ROUND(I133*H133,2)</f>
        <v>0</v>
      </c>
      <c r="BL133" s="19" t="s">
        <v>151</v>
      </c>
      <c r="BM133" s="228" t="s">
        <v>778</v>
      </c>
    </row>
    <row r="134" s="2" customFormat="1" ht="16.5" customHeight="1">
      <c r="A134" s="40"/>
      <c r="B134" s="41"/>
      <c r="C134" s="216" t="s">
        <v>7</v>
      </c>
      <c r="D134" s="216" t="s">
        <v>147</v>
      </c>
      <c r="E134" s="217" t="s">
        <v>580</v>
      </c>
      <c r="F134" s="218" t="s">
        <v>581</v>
      </c>
      <c r="G134" s="219" t="s">
        <v>429</v>
      </c>
      <c r="H134" s="220">
        <v>1</v>
      </c>
      <c r="I134" s="221"/>
      <c r="J134" s="222">
        <f>ROUND(I134*H134,2)</f>
        <v>0</v>
      </c>
      <c r="K134" s="223"/>
      <c r="L134" s="46"/>
      <c r="M134" s="224" t="s">
        <v>19</v>
      </c>
      <c r="N134" s="225" t="s">
        <v>43</v>
      </c>
      <c r="O134" s="86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8" t="s">
        <v>151</v>
      </c>
      <c r="AT134" s="228" t="s">
        <v>147</v>
      </c>
      <c r="AU134" s="228" t="s">
        <v>79</v>
      </c>
      <c r="AY134" s="19" t="s">
        <v>145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9" t="s">
        <v>79</v>
      </c>
      <c r="BK134" s="229">
        <f>ROUND(I134*H134,2)</f>
        <v>0</v>
      </c>
      <c r="BL134" s="19" t="s">
        <v>151</v>
      </c>
      <c r="BM134" s="228" t="s">
        <v>779</v>
      </c>
    </row>
    <row r="135" s="2" customFormat="1">
      <c r="A135" s="40"/>
      <c r="B135" s="41"/>
      <c r="C135" s="42"/>
      <c r="D135" s="232" t="s">
        <v>171</v>
      </c>
      <c r="E135" s="42"/>
      <c r="F135" s="253" t="s">
        <v>583</v>
      </c>
      <c r="G135" s="42"/>
      <c r="H135" s="42"/>
      <c r="I135" s="254"/>
      <c r="J135" s="42"/>
      <c r="K135" s="42"/>
      <c r="L135" s="46"/>
      <c r="M135" s="255"/>
      <c r="N135" s="25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79</v>
      </c>
    </row>
    <row r="136" s="2" customFormat="1" ht="16.5" customHeight="1">
      <c r="A136" s="40"/>
      <c r="B136" s="41"/>
      <c r="C136" s="216" t="s">
        <v>348</v>
      </c>
      <c r="D136" s="216" t="s">
        <v>147</v>
      </c>
      <c r="E136" s="217" t="s">
        <v>584</v>
      </c>
      <c r="F136" s="218" t="s">
        <v>585</v>
      </c>
      <c r="G136" s="219" t="s">
        <v>429</v>
      </c>
      <c r="H136" s="220">
        <v>1</v>
      </c>
      <c r="I136" s="221"/>
      <c r="J136" s="222">
        <f>ROUND(I136*H136,2)</f>
        <v>0</v>
      </c>
      <c r="K136" s="223"/>
      <c r="L136" s="46"/>
      <c r="M136" s="224" t="s">
        <v>19</v>
      </c>
      <c r="N136" s="225" t="s">
        <v>43</v>
      </c>
      <c r="O136" s="86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8" t="s">
        <v>151</v>
      </c>
      <c r="AT136" s="228" t="s">
        <v>147</v>
      </c>
      <c r="AU136" s="228" t="s">
        <v>79</v>
      </c>
      <c r="AY136" s="19" t="s">
        <v>145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9" t="s">
        <v>79</v>
      </c>
      <c r="BK136" s="229">
        <f>ROUND(I136*H136,2)</f>
        <v>0</v>
      </c>
      <c r="BL136" s="19" t="s">
        <v>151</v>
      </c>
      <c r="BM136" s="228" t="s">
        <v>780</v>
      </c>
    </row>
    <row r="137" s="2" customFormat="1" ht="16.5" customHeight="1">
      <c r="A137" s="40"/>
      <c r="B137" s="41"/>
      <c r="C137" s="216" t="s">
        <v>352</v>
      </c>
      <c r="D137" s="216" t="s">
        <v>147</v>
      </c>
      <c r="E137" s="217" t="s">
        <v>587</v>
      </c>
      <c r="F137" s="218" t="s">
        <v>588</v>
      </c>
      <c r="G137" s="219" t="s">
        <v>429</v>
      </c>
      <c r="H137" s="220">
        <v>1</v>
      </c>
      <c r="I137" s="221"/>
      <c r="J137" s="222">
        <f>ROUND(I137*H137,2)</f>
        <v>0</v>
      </c>
      <c r="K137" s="223"/>
      <c r="L137" s="46"/>
      <c r="M137" s="224" t="s">
        <v>19</v>
      </c>
      <c r="N137" s="225" t="s">
        <v>43</v>
      </c>
      <c r="O137" s="86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8" t="s">
        <v>151</v>
      </c>
      <c r="AT137" s="228" t="s">
        <v>147</v>
      </c>
      <c r="AU137" s="228" t="s">
        <v>79</v>
      </c>
      <c r="AY137" s="19" t="s">
        <v>145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79</v>
      </c>
      <c r="BK137" s="229">
        <f>ROUND(I137*H137,2)</f>
        <v>0</v>
      </c>
      <c r="BL137" s="19" t="s">
        <v>151</v>
      </c>
      <c r="BM137" s="228" t="s">
        <v>781</v>
      </c>
    </row>
    <row r="138" s="2" customFormat="1" ht="16.5" customHeight="1">
      <c r="A138" s="40"/>
      <c r="B138" s="41"/>
      <c r="C138" s="216" t="s">
        <v>357</v>
      </c>
      <c r="D138" s="216" t="s">
        <v>147</v>
      </c>
      <c r="E138" s="217" t="s">
        <v>590</v>
      </c>
      <c r="F138" s="218" t="s">
        <v>591</v>
      </c>
      <c r="G138" s="219" t="s">
        <v>429</v>
      </c>
      <c r="H138" s="220">
        <v>1</v>
      </c>
      <c r="I138" s="221"/>
      <c r="J138" s="222">
        <f>ROUND(I138*H138,2)</f>
        <v>0</v>
      </c>
      <c r="K138" s="223"/>
      <c r="L138" s="46"/>
      <c r="M138" s="224" t="s">
        <v>19</v>
      </c>
      <c r="N138" s="225" t="s">
        <v>43</v>
      </c>
      <c r="O138" s="86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8" t="s">
        <v>151</v>
      </c>
      <c r="AT138" s="228" t="s">
        <v>147</v>
      </c>
      <c r="AU138" s="228" t="s">
        <v>79</v>
      </c>
      <c r="AY138" s="19" t="s">
        <v>145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79</v>
      </c>
      <c r="BK138" s="229">
        <f>ROUND(I138*H138,2)</f>
        <v>0</v>
      </c>
      <c r="BL138" s="19" t="s">
        <v>151</v>
      </c>
      <c r="BM138" s="228" t="s">
        <v>782</v>
      </c>
    </row>
    <row r="139" s="2" customFormat="1">
      <c r="A139" s="40"/>
      <c r="B139" s="41"/>
      <c r="C139" s="42"/>
      <c r="D139" s="232" t="s">
        <v>171</v>
      </c>
      <c r="E139" s="42"/>
      <c r="F139" s="253" t="s">
        <v>593</v>
      </c>
      <c r="G139" s="42"/>
      <c r="H139" s="42"/>
      <c r="I139" s="254"/>
      <c r="J139" s="42"/>
      <c r="K139" s="42"/>
      <c r="L139" s="46"/>
      <c r="M139" s="255"/>
      <c r="N139" s="25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171</v>
      </c>
      <c r="AU139" s="19" t="s">
        <v>79</v>
      </c>
    </row>
    <row r="140" s="2" customFormat="1" ht="16.5" customHeight="1">
      <c r="A140" s="40"/>
      <c r="B140" s="41"/>
      <c r="C140" s="216" t="s">
        <v>362</v>
      </c>
      <c r="D140" s="216" t="s">
        <v>147</v>
      </c>
      <c r="E140" s="217" t="s">
        <v>594</v>
      </c>
      <c r="F140" s="218" t="s">
        <v>595</v>
      </c>
      <c r="G140" s="219" t="s">
        <v>429</v>
      </c>
      <c r="H140" s="220">
        <v>1</v>
      </c>
      <c r="I140" s="221"/>
      <c r="J140" s="222">
        <f>ROUND(I140*H140,2)</f>
        <v>0</v>
      </c>
      <c r="K140" s="223"/>
      <c r="L140" s="46"/>
      <c r="M140" s="224" t="s">
        <v>19</v>
      </c>
      <c r="N140" s="225" t="s">
        <v>43</v>
      </c>
      <c r="O140" s="86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8" t="s">
        <v>151</v>
      </c>
      <c r="AT140" s="228" t="s">
        <v>147</v>
      </c>
      <c r="AU140" s="228" t="s">
        <v>79</v>
      </c>
      <c r="AY140" s="19" t="s">
        <v>145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79</v>
      </c>
      <c r="BK140" s="229">
        <f>ROUND(I140*H140,2)</f>
        <v>0</v>
      </c>
      <c r="BL140" s="19" t="s">
        <v>151</v>
      </c>
      <c r="BM140" s="228" t="s">
        <v>783</v>
      </c>
    </row>
    <row r="141" s="2" customFormat="1">
      <c r="A141" s="40"/>
      <c r="B141" s="41"/>
      <c r="C141" s="42"/>
      <c r="D141" s="232" t="s">
        <v>171</v>
      </c>
      <c r="E141" s="42"/>
      <c r="F141" s="253" t="s">
        <v>597</v>
      </c>
      <c r="G141" s="42"/>
      <c r="H141" s="42"/>
      <c r="I141" s="254"/>
      <c r="J141" s="42"/>
      <c r="K141" s="42"/>
      <c r="L141" s="46"/>
      <c r="M141" s="255"/>
      <c r="N141" s="25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79</v>
      </c>
    </row>
    <row r="142" s="2" customFormat="1" ht="16.5" customHeight="1">
      <c r="A142" s="40"/>
      <c r="B142" s="41"/>
      <c r="C142" s="216" t="s">
        <v>367</v>
      </c>
      <c r="D142" s="216" t="s">
        <v>147</v>
      </c>
      <c r="E142" s="217" t="s">
        <v>598</v>
      </c>
      <c r="F142" s="218" t="s">
        <v>599</v>
      </c>
      <c r="G142" s="219" t="s">
        <v>429</v>
      </c>
      <c r="H142" s="220">
        <v>1</v>
      </c>
      <c r="I142" s="221"/>
      <c r="J142" s="222">
        <f>ROUND(I142*H142,2)</f>
        <v>0</v>
      </c>
      <c r="K142" s="223"/>
      <c r="L142" s="46"/>
      <c r="M142" s="224" t="s">
        <v>19</v>
      </c>
      <c r="N142" s="225" t="s">
        <v>43</v>
      </c>
      <c r="O142" s="86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8" t="s">
        <v>151</v>
      </c>
      <c r="AT142" s="228" t="s">
        <v>147</v>
      </c>
      <c r="AU142" s="228" t="s">
        <v>79</v>
      </c>
      <c r="AY142" s="19" t="s">
        <v>145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9" t="s">
        <v>79</v>
      </c>
      <c r="BK142" s="229">
        <f>ROUND(I142*H142,2)</f>
        <v>0</v>
      </c>
      <c r="BL142" s="19" t="s">
        <v>151</v>
      </c>
      <c r="BM142" s="228" t="s">
        <v>784</v>
      </c>
    </row>
    <row r="143" s="2" customFormat="1">
      <c r="A143" s="40"/>
      <c r="B143" s="41"/>
      <c r="C143" s="42"/>
      <c r="D143" s="232" t="s">
        <v>171</v>
      </c>
      <c r="E143" s="42"/>
      <c r="F143" s="253" t="s">
        <v>601</v>
      </c>
      <c r="G143" s="42"/>
      <c r="H143" s="42"/>
      <c r="I143" s="254"/>
      <c r="J143" s="42"/>
      <c r="K143" s="42"/>
      <c r="L143" s="46"/>
      <c r="M143" s="255"/>
      <c r="N143" s="25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171</v>
      </c>
      <c r="AU143" s="19" t="s">
        <v>79</v>
      </c>
    </row>
    <row r="144" s="2" customFormat="1" ht="16.5" customHeight="1">
      <c r="A144" s="40"/>
      <c r="B144" s="41"/>
      <c r="C144" s="216" t="s">
        <v>372</v>
      </c>
      <c r="D144" s="216" t="s">
        <v>147</v>
      </c>
      <c r="E144" s="217" t="s">
        <v>602</v>
      </c>
      <c r="F144" s="218" t="s">
        <v>603</v>
      </c>
      <c r="G144" s="219" t="s">
        <v>429</v>
      </c>
      <c r="H144" s="220">
        <v>1</v>
      </c>
      <c r="I144" s="221"/>
      <c r="J144" s="222">
        <f>ROUND(I144*H144,2)</f>
        <v>0</v>
      </c>
      <c r="K144" s="223"/>
      <c r="L144" s="46"/>
      <c r="M144" s="271" t="s">
        <v>19</v>
      </c>
      <c r="N144" s="272" t="s">
        <v>43</v>
      </c>
      <c r="O144" s="273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8" t="s">
        <v>151</v>
      </c>
      <c r="AT144" s="228" t="s">
        <v>147</v>
      </c>
      <c r="AU144" s="228" t="s">
        <v>79</v>
      </c>
      <c r="AY144" s="19" t="s">
        <v>145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79</v>
      </c>
      <c r="BK144" s="229">
        <f>ROUND(I144*H144,2)</f>
        <v>0</v>
      </c>
      <c r="BL144" s="19" t="s">
        <v>151</v>
      </c>
      <c r="BM144" s="228" t="s">
        <v>785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EoX3vmzeapfL/lId8x27Tmezqdsqf0WVBkGsKZLbv8HQi4WKJaqnvVGJs9CShRGZSXdgw+VyNSPmp6Lyfp6mNg==" hashValue="HGXPYVX4VVbsGcb69QsWbdgsrIyApiWBklbM+yT28IbztczBsZC09Bl832HlhhHwN1ahroGg1LVO7dHlRPbTZg==" algorithmName="SHA-512" password="CC35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786</v>
      </c>
      <c r="H4" s="22"/>
    </row>
    <row r="5" s="1" customFormat="1" ht="12" customHeight="1">
      <c r="B5" s="22"/>
      <c r="C5" s="303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304" t="s">
        <v>16</v>
      </c>
      <c r="D6" s="305" t="s">
        <v>17</v>
      </c>
      <c r="E6" s="1"/>
      <c r="F6" s="1"/>
      <c r="H6" s="22"/>
    </row>
    <row r="7" s="1" customFormat="1" ht="16.5" customHeight="1">
      <c r="B7" s="22"/>
      <c r="C7" s="145" t="s">
        <v>23</v>
      </c>
      <c r="D7" s="149" t="str">
        <f>'Rekapitulace stavby'!AN8</f>
        <v>25. 5. 2020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306"/>
      <c r="C9" s="307" t="s">
        <v>53</v>
      </c>
      <c r="D9" s="308" t="s">
        <v>54</v>
      </c>
      <c r="E9" s="308" t="s">
        <v>132</v>
      </c>
      <c r="F9" s="309" t="s">
        <v>787</v>
      </c>
      <c r="G9" s="188"/>
      <c r="H9" s="306"/>
    </row>
    <row r="10" s="2" customFormat="1">
      <c r="A10" s="40"/>
      <c r="B10" s="46"/>
      <c r="C10" s="310" t="s">
        <v>788</v>
      </c>
      <c r="D10" s="310" t="s">
        <v>84</v>
      </c>
      <c r="E10" s="40"/>
      <c r="F10" s="40"/>
      <c r="G10" s="40"/>
      <c r="H10" s="46"/>
    </row>
    <row r="11" s="2" customFormat="1" ht="16.8" customHeight="1">
      <c r="A11" s="40"/>
      <c r="B11" s="46"/>
      <c r="C11" s="311" t="s">
        <v>113</v>
      </c>
      <c r="D11" s="312" t="s">
        <v>19</v>
      </c>
      <c r="E11" s="313" t="s">
        <v>19</v>
      </c>
      <c r="F11" s="314">
        <v>92.799999999999997</v>
      </c>
      <c r="G11" s="40"/>
      <c r="H11" s="46"/>
    </row>
    <row r="12" s="2" customFormat="1" ht="16.8" customHeight="1">
      <c r="A12" s="40"/>
      <c r="B12" s="46"/>
      <c r="C12" s="315" t="s">
        <v>19</v>
      </c>
      <c r="D12" s="315" t="s">
        <v>160</v>
      </c>
      <c r="E12" s="19" t="s">
        <v>19</v>
      </c>
      <c r="F12" s="316">
        <v>14.800000000000001</v>
      </c>
      <c r="G12" s="40"/>
      <c r="H12" s="46"/>
    </row>
    <row r="13" s="2" customFormat="1" ht="16.8" customHeight="1">
      <c r="A13" s="40"/>
      <c r="B13" s="46"/>
      <c r="C13" s="315" t="s">
        <v>19</v>
      </c>
      <c r="D13" s="315" t="s">
        <v>161</v>
      </c>
      <c r="E13" s="19" t="s">
        <v>19</v>
      </c>
      <c r="F13" s="316">
        <v>78</v>
      </c>
      <c r="G13" s="40"/>
      <c r="H13" s="46"/>
    </row>
    <row r="14" s="2" customFormat="1" ht="16.8" customHeight="1">
      <c r="A14" s="40"/>
      <c r="B14" s="46"/>
      <c r="C14" s="315" t="s">
        <v>113</v>
      </c>
      <c r="D14" s="315" t="s">
        <v>155</v>
      </c>
      <c r="E14" s="19" t="s">
        <v>19</v>
      </c>
      <c r="F14" s="316">
        <v>92.799999999999997</v>
      </c>
      <c r="G14" s="40"/>
      <c r="H14" s="46"/>
    </row>
    <row r="15" s="2" customFormat="1" ht="16.8" customHeight="1">
      <c r="A15" s="40"/>
      <c r="B15" s="46"/>
      <c r="C15" s="317" t="s">
        <v>789</v>
      </c>
      <c r="D15" s="40"/>
      <c r="E15" s="40"/>
      <c r="F15" s="40"/>
      <c r="G15" s="40"/>
      <c r="H15" s="46"/>
    </row>
    <row r="16" s="2" customFormat="1" ht="16.8" customHeight="1">
      <c r="A16" s="40"/>
      <c r="B16" s="46"/>
      <c r="C16" s="315" t="s">
        <v>156</v>
      </c>
      <c r="D16" s="315" t="s">
        <v>790</v>
      </c>
      <c r="E16" s="19" t="s">
        <v>158</v>
      </c>
      <c r="F16" s="316">
        <v>46.399999999999999</v>
      </c>
      <c r="G16" s="40"/>
      <c r="H16" s="46"/>
    </row>
    <row r="17" s="2" customFormat="1" ht="16.8" customHeight="1">
      <c r="A17" s="40"/>
      <c r="B17" s="46"/>
      <c r="C17" s="315" t="s">
        <v>164</v>
      </c>
      <c r="D17" s="315" t="s">
        <v>791</v>
      </c>
      <c r="E17" s="19" t="s">
        <v>158</v>
      </c>
      <c r="F17" s="316">
        <v>46.399999999999999</v>
      </c>
      <c r="G17" s="40"/>
      <c r="H17" s="46"/>
    </row>
    <row r="18" s="2" customFormat="1" ht="16.8" customHeight="1">
      <c r="A18" s="40"/>
      <c r="B18" s="46"/>
      <c r="C18" s="315" t="s">
        <v>177</v>
      </c>
      <c r="D18" s="315" t="s">
        <v>792</v>
      </c>
      <c r="E18" s="19" t="s">
        <v>169</v>
      </c>
      <c r="F18" s="316">
        <v>167.03999999999999</v>
      </c>
      <c r="G18" s="40"/>
      <c r="H18" s="46"/>
    </row>
    <row r="19" s="2" customFormat="1" ht="16.8" customHeight="1">
      <c r="A19" s="40"/>
      <c r="B19" s="46"/>
      <c r="C19" s="311" t="s">
        <v>115</v>
      </c>
      <c r="D19" s="312" t="s">
        <v>19</v>
      </c>
      <c r="E19" s="313" t="s">
        <v>19</v>
      </c>
      <c r="F19" s="314">
        <v>200</v>
      </c>
      <c r="G19" s="40"/>
      <c r="H19" s="46"/>
    </row>
    <row r="20" s="2" customFormat="1" ht="16.8" customHeight="1">
      <c r="A20" s="40"/>
      <c r="B20" s="46"/>
      <c r="C20" s="315" t="s">
        <v>19</v>
      </c>
      <c r="D20" s="315" t="s">
        <v>154</v>
      </c>
      <c r="E20" s="19" t="s">
        <v>19</v>
      </c>
      <c r="F20" s="316">
        <v>200</v>
      </c>
      <c r="G20" s="40"/>
      <c r="H20" s="46"/>
    </row>
    <row r="21" s="2" customFormat="1" ht="16.8" customHeight="1">
      <c r="A21" s="40"/>
      <c r="B21" s="46"/>
      <c r="C21" s="315" t="s">
        <v>115</v>
      </c>
      <c r="D21" s="315" t="s">
        <v>155</v>
      </c>
      <c r="E21" s="19" t="s">
        <v>19</v>
      </c>
      <c r="F21" s="316">
        <v>200</v>
      </c>
      <c r="G21" s="40"/>
      <c r="H21" s="46"/>
    </row>
    <row r="22" s="2" customFormat="1" ht="16.8" customHeight="1">
      <c r="A22" s="40"/>
      <c r="B22" s="46"/>
      <c r="C22" s="317" t="s">
        <v>789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315" t="s">
        <v>148</v>
      </c>
      <c r="D23" s="315" t="s">
        <v>793</v>
      </c>
      <c r="E23" s="19" t="s">
        <v>150</v>
      </c>
      <c r="F23" s="316">
        <v>200</v>
      </c>
      <c r="G23" s="40"/>
      <c r="H23" s="46"/>
    </row>
    <row r="24" s="2" customFormat="1" ht="16.8" customHeight="1">
      <c r="A24" s="40"/>
      <c r="B24" s="46"/>
      <c r="C24" s="315" t="s">
        <v>167</v>
      </c>
      <c r="D24" s="315" t="s">
        <v>19</v>
      </c>
      <c r="E24" s="19" t="s">
        <v>169</v>
      </c>
      <c r="F24" s="316">
        <v>5</v>
      </c>
      <c r="G24" s="40"/>
      <c r="H24" s="46"/>
    </row>
    <row r="25" s="2" customFormat="1">
      <c r="A25" s="40"/>
      <c r="B25" s="46"/>
      <c r="C25" s="310" t="s">
        <v>794</v>
      </c>
      <c r="D25" s="310" t="s">
        <v>88</v>
      </c>
      <c r="E25" s="40"/>
      <c r="F25" s="40"/>
      <c r="G25" s="40"/>
      <c r="H25" s="46"/>
    </row>
    <row r="26" s="2" customFormat="1" ht="16.8" customHeight="1">
      <c r="A26" s="40"/>
      <c r="B26" s="46"/>
      <c r="C26" s="311" t="s">
        <v>186</v>
      </c>
      <c r="D26" s="312" t="s">
        <v>19</v>
      </c>
      <c r="E26" s="313" t="s">
        <v>19</v>
      </c>
      <c r="F26" s="314">
        <v>119.68000000000001</v>
      </c>
      <c r="G26" s="40"/>
      <c r="H26" s="46"/>
    </row>
    <row r="27" s="2" customFormat="1" ht="16.8" customHeight="1">
      <c r="A27" s="40"/>
      <c r="B27" s="46"/>
      <c r="C27" s="315" t="s">
        <v>19</v>
      </c>
      <c r="D27" s="315" t="s">
        <v>194</v>
      </c>
      <c r="E27" s="19" t="s">
        <v>19</v>
      </c>
      <c r="F27" s="316">
        <v>119.68000000000001</v>
      </c>
      <c r="G27" s="40"/>
      <c r="H27" s="46"/>
    </row>
    <row r="28" s="2" customFormat="1" ht="16.8" customHeight="1">
      <c r="A28" s="40"/>
      <c r="B28" s="46"/>
      <c r="C28" s="315" t="s">
        <v>186</v>
      </c>
      <c r="D28" s="315" t="s">
        <v>155</v>
      </c>
      <c r="E28" s="19" t="s">
        <v>19</v>
      </c>
      <c r="F28" s="316">
        <v>119.68000000000001</v>
      </c>
      <c r="G28" s="40"/>
      <c r="H28" s="46"/>
    </row>
    <row r="29" s="2" customFormat="1" ht="16.8" customHeight="1">
      <c r="A29" s="40"/>
      <c r="B29" s="46"/>
      <c r="C29" s="317" t="s">
        <v>789</v>
      </c>
      <c r="D29" s="40"/>
      <c r="E29" s="40"/>
      <c r="F29" s="40"/>
      <c r="G29" s="40"/>
      <c r="H29" s="46"/>
    </row>
    <row r="30" s="2" customFormat="1" ht="16.8" customHeight="1">
      <c r="A30" s="40"/>
      <c r="B30" s="46"/>
      <c r="C30" s="315" t="s">
        <v>190</v>
      </c>
      <c r="D30" s="315" t="s">
        <v>795</v>
      </c>
      <c r="E30" s="19" t="s">
        <v>158</v>
      </c>
      <c r="F30" s="316">
        <v>119.68000000000001</v>
      </c>
      <c r="G30" s="40"/>
      <c r="H30" s="46"/>
    </row>
    <row r="31" s="2" customFormat="1" ht="16.8" customHeight="1">
      <c r="A31" s="40"/>
      <c r="B31" s="46"/>
      <c r="C31" s="315" t="s">
        <v>208</v>
      </c>
      <c r="D31" s="315" t="s">
        <v>796</v>
      </c>
      <c r="E31" s="19" t="s">
        <v>158</v>
      </c>
      <c r="F31" s="316">
        <v>119.68000000000001</v>
      </c>
      <c r="G31" s="40"/>
      <c r="H31" s="46"/>
    </row>
    <row r="32" s="2" customFormat="1" ht="16.8" customHeight="1">
      <c r="A32" s="40"/>
      <c r="B32" s="46"/>
      <c r="C32" s="311" t="s">
        <v>184</v>
      </c>
      <c r="D32" s="312" t="s">
        <v>19</v>
      </c>
      <c r="E32" s="313" t="s">
        <v>19</v>
      </c>
      <c r="F32" s="314">
        <v>448.80000000000001</v>
      </c>
      <c r="G32" s="40"/>
      <c r="H32" s="46"/>
    </row>
    <row r="33" s="2" customFormat="1" ht="16.8" customHeight="1">
      <c r="A33" s="40"/>
      <c r="B33" s="46"/>
      <c r="C33" s="315" t="s">
        <v>19</v>
      </c>
      <c r="D33" s="315" t="s">
        <v>204</v>
      </c>
      <c r="E33" s="19" t="s">
        <v>19</v>
      </c>
      <c r="F33" s="316">
        <v>448.80000000000001</v>
      </c>
      <c r="G33" s="40"/>
      <c r="H33" s="46"/>
    </row>
    <row r="34" s="2" customFormat="1" ht="16.8" customHeight="1">
      <c r="A34" s="40"/>
      <c r="B34" s="46"/>
      <c r="C34" s="315" t="s">
        <v>184</v>
      </c>
      <c r="D34" s="315" t="s">
        <v>155</v>
      </c>
      <c r="E34" s="19" t="s">
        <v>19</v>
      </c>
      <c r="F34" s="316">
        <v>448.80000000000001</v>
      </c>
      <c r="G34" s="40"/>
      <c r="H34" s="46"/>
    </row>
    <row r="35" s="2" customFormat="1" ht="16.8" customHeight="1">
      <c r="A35" s="40"/>
      <c r="B35" s="46"/>
      <c r="C35" s="317" t="s">
        <v>789</v>
      </c>
      <c r="D35" s="40"/>
      <c r="E35" s="40"/>
      <c r="F35" s="40"/>
      <c r="G35" s="40"/>
      <c r="H35" s="46"/>
    </row>
    <row r="36" s="2" customFormat="1" ht="16.8" customHeight="1">
      <c r="A36" s="40"/>
      <c r="B36" s="46"/>
      <c r="C36" s="315" t="s">
        <v>200</v>
      </c>
      <c r="D36" s="315" t="s">
        <v>797</v>
      </c>
      <c r="E36" s="19" t="s">
        <v>150</v>
      </c>
      <c r="F36" s="316">
        <v>448.80000000000001</v>
      </c>
      <c r="G36" s="40"/>
      <c r="H36" s="46"/>
    </row>
    <row r="37" s="2" customFormat="1" ht="16.8" customHeight="1">
      <c r="A37" s="40"/>
      <c r="B37" s="46"/>
      <c r="C37" s="315" t="s">
        <v>205</v>
      </c>
      <c r="D37" s="315" t="s">
        <v>206</v>
      </c>
      <c r="E37" s="19" t="s">
        <v>150</v>
      </c>
      <c r="F37" s="316">
        <v>448.80000000000001</v>
      </c>
      <c r="G37" s="40"/>
      <c r="H37" s="46"/>
    </row>
    <row r="38" s="2" customFormat="1" ht="16.8" customHeight="1">
      <c r="A38" s="40"/>
      <c r="B38" s="46"/>
      <c r="C38" s="311" t="s">
        <v>199</v>
      </c>
      <c r="D38" s="312" t="s">
        <v>199</v>
      </c>
      <c r="E38" s="313" t="s">
        <v>19</v>
      </c>
      <c r="F38" s="314">
        <v>119.68000000000001</v>
      </c>
      <c r="G38" s="40"/>
      <c r="H38" s="46"/>
    </row>
    <row r="39" s="2" customFormat="1" ht="16.8" customHeight="1">
      <c r="A39" s="40"/>
      <c r="B39" s="46"/>
      <c r="C39" s="315" t="s">
        <v>19</v>
      </c>
      <c r="D39" s="315" t="s">
        <v>194</v>
      </c>
      <c r="E39" s="19" t="s">
        <v>19</v>
      </c>
      <c r="F39" s="316">
        <v>119.68000000000001</v>
      </c>
      <c r="G39" s="40"/>
      <c r="H39" s="46"/>
    </row>
    <row r="40" s="2" customFormat="1" ht="16.8" customHeight="1">
      <c r="A40" s="40"/>
      <c r="B40" s="46"/>
      <c r="C40" s="315" t="s">
        <v>199</v>
      </c>
      <c r="D40" s="315" t="s">
        <v>155</v>
      </c>
      <c r="E40" s="19" t="s">
        <v>19</v>
      </c>
      <c r="F40" s="316">
        <v>119.68000000000001</v>
      </c>
      <c r="G40" s="40"/>
      <c r="H40" s="46"/>
    </row>
    <row r="41" s="2" customFormat="1">
      <c r="A41" s="40"/>
      <c r="B41" s="46"/>
      <c r="C41" s="310" t="s">
        <v>798</v>
      </c>
      <c r="D41" s="310" t="s">
        <v>91</v>
      </c>
      <c r="E41" s="40"/>
      <c r="F41" s="40"/>
      <c r="G41" s="40"/>
      <c r="H41" s="46"/>
    </row>
    <row r="42" s="2" customFormat="1" ht="16.8" customHeight="1">
      <c r="A42" s="40"/>
      <c r="B42" s="46"/>
      <c r="C42" s="311" t="s">
        <v>220</v>
      </c>
      <c r="D42" s="312" t="s">
        <v>19</v>
      </c>
      <c r="E42" s="313" t="s">
        <v>19</v>
      </c>
      <c r="F42" s="314">
        <v>465</v>
      </c>
      <c r="G42" s="40"/>
      <c r="H42" s="46"/>
    </row>
    <row r="43" s="2" customFormat="1" ht="16.8" customHeight="1">
      <c r="A43" s="40"/>
      <c r="B43" s="46"/>
      <c r="C43" s="315" t="s">
        <v>19</v>
      </c>
      <c r="D43" s="315" t="s">
        <v>336</v>
      </c>
      <c r="E43" s="19" t="s">
        <v>19</v>
      </c>
      <c r="F43" s="316">
        <v>330</v>
      </c>
      <c r="G43" s="40"/>
      <c r="H43" s="46"/>
    </row>
    <row r="44" s="2" customFormat="1" ht="16.8" customHeight="1">
      <c r="A44" s="40"/>
      <c r="B44" s="46"/>
      <c r="C44" s="315" t="s">
        <v>19</v>
      </c>
      <c r="D44" s="315" t="s">
        <v>337</v>
      </c>
      <c r="E44" s="19" t="s">
        <v>19</v>
      </c>
      <c r="F44" s="316">
        <v>135</v>
      </c>
      <c r="G44" s="40"/>
      <c r="H44" s="46"/>
    </row>
    <row r="45" s="2" customFormat="1" ht="16.8" customHeight="1">
      <c r="A45" s="40"/>
      <c r="B45" s="46"/>
      <c r="C45" s="315" t="s">
        <v>220</v>
      </c>
      <c r="D45" s="315" t="s">
        <v>155</v>
      </c>
      <c r="E45" s="19" t="s">
        <v>19</v>
      </c>
      <c r="F45" s="316">
        <v>465</v>
      </c>
      <c r="G45" s="40"/>
      <c r="H45" s="46"/>
    </row>
    <row r="46" s="2" customFormat="1" ht="16.8" customHeight="1">
      <c r="A46" s="40"/>
      <c r="B46" s="46"/>
      <c r="C46" s="317" t="s">
        <v>789</v>
      </c>
      <c r="D46" s="40"/>
      <c r="E46" s="40"/>
      <c r="F46" s="40"/>
      <c r="G46" s="40"/>
      <c r="H46" s="46"/>
    </row>
    <row r="47" s="2" customFormat="1" ht="16.8" customHeight="1">
      <c r="A47" s="40"/>
      <c r="B47" s="46"/>
      <c r="C47" s="315" t="s">
        <v>333</v>
      </c>
      <c r="D47" s="315" t="s">
        <v>799</v>
      </c>
      <c r="E47" s="19" t="s">
        <v>150</v>
      </c>
      <c r="F47" s="316">
        <v>465</v>
      </c>
      <c r="G47" s="40"/>
      <c r="H47" s="46"/>
    </row>
    <row r="48" s="2" customFormat="1" ht="16.8" customHeight="1">
      <c r="A48" s="40"/>
      <c r="B48" s="46"/>
      <c r="C48" s="315" t="s">
        <v>339</v>
      </c>
      <c r="D48" s="315" t="s">
        <v>800</v>
      </c>
      <c r="E48" s="19" t="s">
        <v>150</v>
      </c>
      <c r="F48" s="316">
        <v>868</v>
      </c>
      <c r="G48" s="40"/>
      <c r="H48" s="46"/>
    </row>
    <row r="49" s="2" customFormat="1" ht="16.8" customHeight="1">
      <c r="A49" s="40"/>
      <c r="B49" s="46"/>
      <c r="C49" s="311" t="s">
        <v>218</v>
      </c>
      <c r="D49" s="312" t="s">
        <v>19</v>
      </c>
      <c r="E49" s="313" t="s">
        <v>19</v>
      </c>
      <c r="F49" s="314">
        <v>1800</v>
      </c>
      <c r="G49" s="40"/>
      <c r="H49" s="46"/>
    </row>
    <row r="50" s="2" customFormat="1" ht="16.8" customHeight="1">
      <c r="A50" s="40"/>
      <c r="B50" s="46"/>
      <c r="C50" s="315" t="s">
        <v>19</v>
      </c>
      <c r="D50" s="315" t="s">
        <v>377</v>
      </c>
      <c r="E50" s="19" t="s">
        <v>19</v>
      </c>
      <c r="F50" s="316">
        <v>1800</v>
      </c>
      <c r="G50" s="40"/>
      <c r="H50" s="46"/>
    </row>
    <row r="51" s="2" customFormat="1" ht="16.8" customHeight="1">
      <c r="A51" s="40"/>
      <c r="B51" s="46"/>
      <c r="C51" s="315" t="s">
        <v>218</v>
      </c>
      <c r="D51" s="315" t="s">
        <v>155</v>
      </c>
      <c r="E51" s="19" t="s">
        <v>19</v>
      </c>
      <c r="F51" s="316">
        <v>1800</v>
      </c>
      <c r="G51" s="40"/>
      <c r="H51" s="46"/>
    </row>
    <row r="52" s="2" customFormat="1" ht="16.8" customHeight="1">
      <c r="A52" s="40"/>
      <c r="B52" s="46"/>
      <c r="C52" s="317" t="s">
        <v>789</v>
      </c>
      <c r="D52" s="40"/>
      <c r="E52" s="40"/>
      <c r="F52" s="40"/>
      <c r="G52" s="40"/>
      <c r="H52" s="46"/>
    </row>
    <row r="53" s="2" customFormat="1" ht="16.8" customHeight="1">
      <c r="A53" s="40"/>
      <c r="B53" s="46"/>
      <c r="C53" s="315" t="s">
        <v>373</v>
      </c>
      <c r="D53" s="315" t="s">
        <v>801</v>
      </c>
      <c r="E53" s="19" t="s">
        <v>150</v>
      </c>
      <c r="F53" s="316">
        <v>1800</v>
      </c>
      <c r="G53" s="40"/>
      <c r="H53" s="46"/>
    </row>
    <row r="54" s="2" customFormat="1" ht="16.8" customHeight="1">
      <c r="A54" s="40"/>
      <c r="B54" s="46"/>
      <c r="C54" s="315" t="s">
        <v>379</v>
      </c>
      <c r="D54" s="315" t="s">
        <v>802</v>
      </c>
      <c r="E54" s="19" t="s">
        <v>150</v>
      </c>
      <c r="F54" s="316">
        <v>1800</v>
      </c>
      <c r="G54" s="40"/>
      <c r="H54" s="46"/>
    </row>
    <row r="55" s="2" customFormat="1" ht="16.8" customHeight="1">
      <c r="A55" s="40"/>
      <c r="B55" s="46"/>
      <c r="C55" s="311" t="s">
        <v>216</v>
      </c>
      <c r="D55" s="312" t="s">
        <v>19</v>
      </c>
      <c r="E55" s="313" t="s">
        <v>19</v>
      </c>
      <c r="F55" s="314">
        <v>527</v>
      </c>
      <c r="G55" s="40"/>
      <c r="H55" s="46"/>
    </row>
    <row r="56" s="2" customFormat="1" ht="16.8" customHeight="1">
      <c r="A56" s="40"/>
      <c r="B56" s="46"/>
      <c r="C56" s="315" t="s">
        <v>19</v>
      </c>
      <c r="D56" s="315" t="s">
        <v>313</v>
      </c>
      <c r="E56" s="19" t="s">
        <v>19</v>
      </c>
      <c r="F56" s="316">
        <v>374</v>
      </c>
      <c r="G56" s="40"/>
      <c r="H56" s="46"/>
    </row>
    <row r="57" s="2" customFormat="1" ht="16.8" customHeight="1">
      <c r="A57" s="40"/>
      <c r="B57" s="46"/>
      <c r="C57" s="315" t="s">
        <v>19</v>
      </c>
      <c r="D57" s="315" t="s">
        <v>314</v>
      </c>
      <c r="E57" s="19" t="s">
        <v>19</v>
      </c>
      <c r="F57" s="316">
        <v>153</v>
      </c>
      <c r="G57" s="40"/>
      <c r="H57" s="46"/>
    </row>
    <row r="58" s="2" customFormat="1" ht="16.8" customHeight="1">
      <c r="A58" s="40"/>
      <c r="B58" s="46"/>
      <c r="C58" s="315" t="s">
        <v>216</v>
      </c>
      <c r="D58" s="315" t="s">
        <v>155</v>
      </c>
      <c r="E58" s="19" t="s">
        <v>19</v>
      </c>
      <c r="F58" s="316">
        <v>527</v>
      </c>
      <c r="G58" s="40"/>
      <c r="H58" s="46"/>
    </row>
    <row r="59" s="2" customFormat="1" ht="16.8" customHeight="1">
      <c r="A59" s="40"/>
      <c r="B59" s="46"/>
      <c r="C59" s="317" t="s">
        <v>789</v>
      </c>
      <c r="D59" s="40"/>
      <c r="E59" s="40"/>
      <c r="F59" s="40"/>
      <c r="G59" s="40"/>
      <c r="H59" s="46"/>
    </row>
    <row r="60" s="2" customFormat="1" ht="16.8" customHeight="1">
      <c r="A60" s="40"/>
      <c r="B60" s="46"/>
      <c r="C60" s="315" t="s">
        <v>345</v>
      </c>
      <c r="D60" s="315" t="s">
        <v>803</v>
      </c>
      <c r="E60" s="19" t="s">
        <v>150</v>
      </c>
      <c r="F60" s="316">
        <v>527</v>
      </c>
      <c r="G60" s="40"/>
      <c r="H60" s="46"/>
    </row>
    <row r="61" s="2" customFormat="1" ht="16.8" customHeight="1">
      <c r="A61" s="40"/>
      <c r="B61" s="46"/>
      <c r="C61" s="315" t="s">
        <v>264</v>
      </c>
      <c r="D61" s="315" t="s">
        <v>804</v>
      </c>
      <c r="E61" s="19" t="s">
        <v>150</v>
      </c>
      <c r="F61" s="316">
        <v>744</v>
      </c>
      <c r="G61" s="40"/>
      <c r="H61" s="46"/>
    </row>
    <row r="62" s="2" customFormat="1" ht="16.8" customHeight="1">
      <c r="A62" s="40"/>
      <c r="B62" s="46"/>
      <c r="C62" s="315" t="s">
        <v>349</v>
      </c>
      <c r="D62" s="315" t="s">
        <v>805</v>
      </c>
      <c r="E62" s="19" t="s">
        <v>150</v>
      </c>
      <c r="F62" s="316">
        <v>527</v>
      </c>
      <c r="G62" s="40"/>
      <c r="H62" s="46"/>
    </row>
    <row r="63" s="2" customFormat="1" ht="16.8" customHeight="1">
      <c r="A63" s="40"/>
      <c r="B63" s="46"/>
      <c r="C63" s="315" t="s">
        <v>358</v>
      </c>
      <c r="D63" s="315" t="s">
        <v>806</v>
      </c>
      <c r="E63" s="19" t="s">
        <v>150</v>
      </c>
      <c r="F63" s="316">
        <v>527</v>
      </c>
      <c r="G63" s="40"/>
      <c r="H63" s="46"/>
    </row>
    <row r="64" s="2" customFormat="1" ht="16.8" customHeight="1">
      <c r="A64" s="40"/>
      <c r="B64" s="46"/>
      <c r="C64" s="315" t="s">
        <v>353</v>
      </c>
      <c r="D64" s="315" t="s">
        <v>354</v>
      </c>
      <c r="E64" s="19" t="s">
        <v>169</v>
      </c>
      <c r="F64" s="316">
        <v>189.72</v>
      </c>
      <c r="G64" s="40"/>
      <c r="H64" s="46"/>
    </row>
    <row r="65" s="2" customFormat="1" ht="16.8" customHeight="1">
      <c r="A65" s="40"/>
      <c r="B65" s="46"/>
      <c r="C65" s="311" t="s">
        <v>226</v>
      </c>
      <c r="D65" s="312" t="s">
        <v>19</v>
      </c>
      <c r="E65" s="313" t="s">
        <v>19</v>
      </c>
      <c r="F65" s="314">
        <v>450</v>
      </c>
      <c r="G65" s="40"/>
      <c r="H65" s="46"/>
    </row>
    <row r="66" s="2" customFormat="1" ht="16.8" customHeight="1">
      <c r="A66" s="40"/>
      <c r="B66" s="46"/>
      <c r="C66" s="315" t="s">
        <v>19</v>
      </c>
      <c r="D66" s="315" t="s">
        <v>257</v>
      </c>
      <c r="E66" s="19" t="s">
        <v>19</v>
      </c>
      <c r="F66" s="316">
        <v>450</v>
      </c>
      <c r="G66" s="40"/>
      <c r="H66" s="46"/>
    </row>
    <row r="67" s="2" customFormat="1" ht="16.8" customHeight="1">
      <c r="A67" s="40"/>
      <c r="B67" s="46"/>
      <c r="C67" s="315" t="s">
        <v>226</v>
      </c>
      <c r="D67" s="315" t="s">
        <v>155</v>
      </c>
      <c r="E67" s="19" t="s">
        <v>19</v>
      </c>
      <c r="F67" s="316">
        <v>450</v>
      </c>
      <c r="G67" s="40"/>
      <c r="H67" s="46"/>
    </row>
    <row r="68" s="2" customFormat="1" ht="16.8" customHeight="1">
      <c r="A68" s="40"/>
      <c r="B68" s="46"/>
      <c r="C68" s="317" t="s">
        <v>789</v>
      </c>
      <c r="D68" s="40"/>
      <c r="E68" s="40"/>
      <c r="F68" s="40"/>
      <c r="G68" s="40"/>
      <c r="H68" s="46"/>
    </row>
    <row r="69" s="2" customFormat="1" ht="16.8" customHeight="1">
      <c r="A69" s="40"/>
      <c r="B69" s="46"/>
      <c r="C69" s="315" t="s">
        <v>254</v>
      </c>
      <c r="D69" s="315" t="s">
        <v>807</v>
      </c>
      <c r="E69" s="19" t="s">
        <v>158</v>
      </c>
      <c r="F69" s="316">
        <v>450</v>
      </c>
      <c r="G69" s="40"/>
      <c r="H69" s="46"/>
    </row>
    <row r="70" s="2" customFormat="1" ht="16.8" customHeight="1">
      <c r="A70" s="40"/>
      <c r="B70" s="46"/>
      <c r="C70" s="315" t="s">
        <v>293</v>
      </c>
      <c r="D70" s="315" t="s">
        <v>294</v>
      </c>
      <c r="E70" s="19" t="s">
        <v>158</v>
      </c>
      <c r="F70" s="316">
        <v>450</v>
      </c>
      <c r="G70" s="40"/>
      <c r="H70" s="46"/>
    </row>
    <row r="71" s="2" customFormat="1" ht="16.8" customHeight="1">
      <c r="A71" s="40"/>
      <c r="B71" s="46"/>
      <c r="C71" s="311" t="s">
        <v>228</v>
      </c>
      <c r="D71" s="312" t="s">
        <v>19</v>
      </c>
      <c r="E71" s="313" t="s">
        <v>19</v>
      </c>
      <c r="F71" s="314">
        <v>868</v>
      </c>
      <c r="G71" s="40"/>
      <c r="H71" s="46"/>
    </row>
    <row r="72" s="2" customFormat="1" ht="16.8" customHeight="1">
      <c r="A72" s="40"/>
      <c r="B72" s="46"/>
      <c r="C72" s="315" t="s">
        <v>19</v>
      </c>
      <c r="D72" s="315" t="s">
        <v>343</v>
      </c>
      <c r="E72" s="19" t="s">
        <v>19</v>
      </c>
      <c r="F72" s="316">
        <v>868</v>
      </c>
      <c r="G72" s="40"/>
      <c r="H72" s="46"/>
    </row>
    <row r="73" s="2" customFormat="1" ht="16.8" customHeight="1">
      <c r="A73" s="40"/>
      <c r="B73" s="46"/>
      <c r="C73" s="315" t="s">
        <v>228</v>
      </c>
      <c r="D73" s="315" t="s">
        <v>155</v>
      </c>
      <c r="E73" s="19" t="s">
        <v>19</v>
      </c>
      <c r="F73" s="316">
        <v>868</v>
      </c>
      <c r="G73" s="40"/>
      <c r="H73" s="46"/>
    </row>
    <row r="74" s="2" customFormat="1" ht="16.8" customHeight="1">
      <c r="A74" s="40"/>
      <c r="B74" s="46"/>
      <c r="C74" s="317" t="s">
        <v>789</v>
      </c>
      <c r="D74" s="40"/>
      <c r="E74" s="40"/>
      <c r="F74" s="40"/>
      <c r="G74" s="40"/>
      <c r="H74" s="46"/>
    </row>
    <row r="75" s="2" customFormat="1" ht="16.8" customHeight="1">
      <c r="A75" s="40"/>
      <c r="B75" s="46"/>
      <c r="C75" s="315" t="s">
        <v>339</v>
      </c>
      <c r="D75" s="315" t="s">
        <v>800</v>
      </c>
      <c r="E75" s="19" t="s">
        <v>150</v>
      </c>
      <c r="F75" s="316">
        <v>868</v>
      </c>
      <c r="G75" s="40"/>
      <c r="H75" s="46"/>
    </row>
    <row r="76" s="2" customFormat="1" ht="16.8" customHeight="1">
      <c r="A76" s="40"/>
      <c r="B76" s="46"/>
      <c r="C76" s="315" t="s">
        <v>322</v>
      </c>
      <c r="D76" s="315" t="s">
        <v>808</v>
      </c>
      <c r="E76" s="19" t="s">
        <v>150</v>
      </c>
      <c r="F76" s="316">
        <v>173.59999999999999</v>
      </c>
      <c r="G76" s="40"/>
      <c r="H76" s="46"/>
    </row>
    <row r="77" s="2" customFormat="1" ht="16.8" customHeight="1">
      <c r="A77" s="40"/>
      <c r="B77" s="46"/>
      <c r="C77" s="311" t="s">
        <v>224</v>
      </c>
      <c r="D77" s="312" t="s">
        <v>19</v>
      </c>
      <c r="E77" s="313" t="s">
        <v>19</v>
      </c>
      <c r="F77" s="314">
        <v>185</v>
      </c>
      <c r="G77" s="40"/>
      <c r="H77" s="46"/>
    </row>
    <row r="78" s="2" customFormat="1" ht="16.8" customHeight="1">
      <c r="A78" s="40"/>
      <c r="B78" s="46"/>
      <c r="C78" s="315" t="s">
        <v>19</v>
      </c>
      <c r="D78" s="315" t="s">
        <v>249</v>
      </c>
      <c r="E78" s="19" t="s">
        <v>19</v>
      </c>
      <c r="F78" s="316">
        <v>185</v>
      </c>
      <c r="G78" s="40"/>
      <c r="H78" s="46"/>
    </row>
    <row r="79" s="2" customFormat="1" ht="16.8" customHeight="1">
      <c r="A79" s="40"/>
      <c r="B79" s="46"/>
      <c r="C79" s="315" t="s">
        <v>224</v>
      </c>
      <c r="D79" s="315" t="s">
        <v>155</v>
      </c>
      <c r="E79" s="19" t="s">
        <v>19</v>
      </c>
      <c r="F79" s="316">
        <v>185</v>
      </c>
      <c r="G79" s="40"/>
      <c r="H79" s="46"/>
    </row>
    <row r="80" s="2" customFormat="1" ht="16.8" customHeight="1">
      <c r="A80" s="40"/>
      <c r="B80" s="46"/>
      <c r="C80" s="317" t="s">
        <v>789</v>
      </c>
      <c r="D80" s="40"/>
      <c r="E80" s="40"/>
      <c r="F80" s="40"/>
      <c r="G80" s="40"/>
      <c r="H80" s="46"/>
    </row>
    <row r="81" s="2" customFormat="1" ht="16.8" customHeight="1">
      <c r="A81" s="40"/>
      <c r="B81" s="46"/>
      <c r="C81" s="315" t="s">
        <v>246</v>
      </c>
      <c r="D81" s="315" t="s">
        <v>809</v>
      </c>
      <c r="E81" s="19" t="s">
        <v>158</v>
      </c>
      <c r="F81" s="316">
        <v>92.5</v>
      </c>
      <c r="G81" s="40"/>
      <c r="H81" s="46"/>
    </row>
    <row r="82" s="2" customFormat="1" ht="16.8" customHeight="1">
      <c r="A82" s="40"/>
      <c r="B82" s="46"/>
      <c r="C82" s="315" t="s">
        <v>251</v>
      </c>
      <c r="D82" s="315" t="s">
        <v>810</v>
      </c>
      <c r="E82" s="19" t="s">
        <v>158</v>
      </c>
      <c r="F82" s="316">
        <v>92.5</v>
      </c>
      <c r="G82" s="40"/>
      <c r="H82" s="46"/>
    </row>
    <row r="83" s="2" customFormat="1" ht="16.8" customHeight="1">
      <c r="A83" s="40"/>
      <c r="B83" s="46"/>
      <c r="C83" s="315" t="s">
        <v>288</v>
      </c>
      <c r="D83" s="315" t="s">
        <v>289</v>
      </c>
      <c r="E83" s="19" t="s">
        <v>169</v>
      </c>
      <c r="F83" s="316">
        <v>314.5</v>
      </c>
      <c r="G83" s="40"/>
      <c r="H83" s="46"/>
    </row>
    <row r="84" s="2" customFormat="1" ht="16.8" customHeight="1">
      <c r="A84" s="40"/>
      <c r="B84" s="46"/>
      <c r="C84" s="311" t="s">
        <v>230</v>
      </c>
      <c r="D84" s="312" t="s">
        <v>19</v>
      </c>
      <c r="E84" s="313" t="s">
        <v>19</v>
      </c>
      <c r="F84" s="314">
        <v>12</v>
      </c>
      <c r="G84" s="40"/>
      <c r="H84" s="46"/>
    </row>
    <row r="85" s="2" customFormat="1" ht="16.8" customHeight="1">
      <c r="A85" s="40"/>
      <c r="B85" s="46"/>
      <c r="C85" s="315" t="s">
        <v>19</v>
      </c>
      <c r="D85" s="315" t="s">
        <v>371</v>
      </c>
      <c r="E85" s="19" t="s">
        <v>19</v>
      </c>
      <c r="F85" s="316">
        <v>12</v>
      </c>
      <c r="G85" s="40"/>
      <c r="H85" s="46"/>
    </row>
    <row r="86" s="2" customFormat="1" ht="16.8" customHeight="1">
      <c r="A86" s="40"/>
      <c r="B86" s="46"/>
      <c r="C86" s="315" t="s">
        <v>230</v>
      </c>
      <c r="D86" s="315" t="s">
        <v>155</v>
      </c>
      <c r="E86" s="19" t="s">
        <v>19</v>
      </c>
      <c r="F86" s="316">
        <v>12</v>
      </c>
      <c r="G86" s="40"/>
      <c r="H86" s="46"/>
    </row>
    <row r="87" s="2" customFormat="1" ht="16.8" customHeight="1">
      <c r="A87" s="40"/>
      <c r="B87" s="46"/>
      <c r="C87" s="317" t="s">
        <v>789</v>
      </c>
      <c r="D87" s="40"/>
      <c r="E87" s="40"/>
      <c r="F87" s="40"/>
      <c r="G87" s="40"/>
      <c r="H87" s="46"/>
    </row>
    <row r="88" s="2" customFormat="1" ht="16.8" customHeight="1">
      <c r="A88" s="40"/>
      <c r="B88" s="46"/>
      <c r="C88" s="315" t="s">
        <v>368</v>
      </c>
      <c r="D88" s="315" t="s">
        <v>811</v>
      </c>
      <c r="E88" s="19" t="s">
        <v>365</v>
      </c>
      <c r="F88" s="316">
        <v>12</v>
      </c>
      <c r="G88" s="40"/>
      <c r="H88" s="46"/>
    </row>
    <row r="89" s="2" customFormat="1" ht="16.8" customHeight="1">
      <c r="A89" s="40"/>
      <c r="B89" s="46"/>
      <c r="C89" s="315" t="s">
        <v>363</v>
      </c>
      <c r="D89" s="315" t="s">
        <v>812</v>
      </c>
      <c r="E89" s="19" t="s">
        <v>365</v>
      </c>
      <c r="F89" s="316">
        <v>12</v>
      </c>
      <c r="G89" s="40"/>
      <c r="H89" s="46"/>
    </row>
    <row r="90" s="2" customFormat="1" ht="16.8" customHeight="1">
      <c r="A90" s="40"/>
      <c r="B90" s="46"/>
      <c r="C90" s="311" t="s">
        <v>222</v>
      </c>
      <c r="D90" s="312" t="s">
        <v>19</v>
      </c>
      <c r="E90" s="313" t="s">
        <v>19</v>
      </c>
      <c r="F90" s="314">
        <v>620</v>
      </c>
      <c r="G90" s="40"/>
      <c r="H90" s="46"/>
    </row>
    <row r="91" s="2" customFormat="1" ht="16.8" customHeight="1">
      <c r="A91" s="40"/>
      <c r="B91" s="46"/>
      <c r="C91" s="315" t="s">
        <v>19</v>
      </c>
      <c r="D91" s="315" t="s">
        <v>286</v>
      </c>
      <c r="E91" s="19" t="s">
        <v>19</v>
      </c>
      <c r="F91" s="316">
        <v>620</v>
      </c>
      <c r="G91" s="40"/>
      <c r="H91" s="46"/>
    </row>
    <row r="92" s="2" customFormat="1" ht="16.8" customHeight="1">
      <c r="A92" s="40"/>
      <c r="B92" s="46"/>
      <c r="C92" s="315" t="s">
        <v>222</v>
      </c>
      <c r="D92" s="315" t="s">
        <v>155</v>
      </c>
      <c r="E92" s="19" t="s">
        <v>19</v>
      </c>
      <c r="F92" s="316">
        <v>620</v>
      </c>
      <c r="G92" s="40"/>
      <c r="H92" s="46"/>
    </row>
    <row r="93" s="2" customFormat="1" ht="16.8" customHeight="1">
      <c r="A93" s="40"/>
      <c r="B93" s="46"/>
      <c r="C93" s="317" t="s">
        <v>789</v>
      </c>
      <c r="D93" s="40"/>
      <c r="E93" s="40"/>
      <c r="F93" s="40"/>
      <c r="G93" s="40"/>
      <c r="H93" s="46"/>
    </row>
    <row r="94" s="2" customFormat="1" ht="16.8" customHeight="1">
      <c r="A94" s="40"/>
      <c r="B94" s="46"/>
      <c r="C94" s="315" t="s">
        <v>283</v>
      </c>
      <c r="D94" s="315" t="s">
        <v>813</v>
      </c>
      <c r="E94" s="19" t="s">
        <v>150</v>
      </c>
      <c r="F94" s="316">
        <v>620</v>
      </c>
      <c r="G94" s="40"/>
      <c r="H94" s="46"/>
    </row>
    <row r="95" s="2" customFormat="1" ht="16.8" customHeight="1">
      <c r="A95" s="40"/>
      <c r="B95" s="46"/>
      <c r="C95" s="315" t="s">
        <v>270</v>
      </c>
      <c r="D95" s="315" t="s">
        <v>814</v>
      </c>
      <c r="E95" s="19" t="s">
        <v>150</v>
      </c>
      <c r="F95" s="316">
        <v>620</v>
      </c>
      <c r="G95" s="40"/>
      <c r="H95" s="46"/>
    </row>
    <row r="96" s="2" customFormat="1">
      <c r="A96" s="40"/>
      <c r="B96" s="46"/>
      <c r="C96" s="310" t="s">
        <v>815</v>
      </c>
      <c r="D96" s="310" t="s">
        <v>94</v>
      </c>
      <c r="E96" s="40"/>
      <c r="F96" s="40"/>
      <c r="G96" s="40"/>
      <c r="H96" s="46"/>
    </row>
    <row r="97" s="2" customFormat="1" ht="16.8" customHeight="1">
      <c r="A97" s="40"/>
      <c r="B97" s="46"/>
      <c r="C97" s="311" t="s">
        <v>399</v>
      </c>
      <c r="D97" s="312" t="s">
        <v>19</v>
      </c>
      <c r="E97" s="313" t="s">
        <v>19</v>
      </c>
      <c r="F97" s="314">
        <v>2.1000000000000001</v>
      </c>
      <c r="G97" s="40"/>
      <c r="H97" s="46"/>
    </row>
    <row r="98" s="2" customFormat="1" ht="16.8" customHeight="1">
      <c r="A98" s="40"/>
      <c r="B98" s="46"/>
      <c r="C98" s="315" t="s">
        <v>19</v>
      </c>
      <c r="D98" s="315" t="s">
        <v>420</v>
      </c>
      <c r="E98" s="19" t="s">
        <v>19</v>
      </c>
      <c r="F98" s="316">
        <v>2.1000000000000001</v>
      </c>
      <c r="G98" s="40"/>
      <c r="H98" s="46"/>
    </row>
    <row r="99" s="2" customFormat="1" ht="16.8" customHeight="1">
      <c r="A99" s="40"/>
      <c r="B99" s="46"/>
      <c r="C99" s="315" t="s">
        <v>399</v>
      </c>
      <c r="D99" s="315" t="s">
        <v>155</v>
      </c>
      <c r="E99" s="19" t="s">
        <v>19</v>
      </c>
      <c r="F99" s="316">
        <v>2.1000000000000001</v>
      </c>
      <c r="G99" s="40"/>
      <c r="H99" s="46"/>
    </row>
    <row r="100" s="2" customFormat="1" ht="16.8" customHeight="1">
      <c r="A100" s="40"/>
      <c r="B100" s="46"/>
      <c r="C100" s="317" t="s">
        <v>789</v>
      </c>
      <c r="D100" s="40"/>
      <c r="E100" s="40"/>
      <c r="F100" s="40"/>
      <c r="G100" s="40"/>
      <c r="H100" s="46"/>
    </row>
    <row r="101" s="2" customFormat="1" ht="16.8" customHeight="1">
      <c r="A101" s="40"/>
      <c r="B101" s="46"/>
      <c r="C101" s="315" t="s">
        <v>417</v>
      </c>
      <c r="D101" s="315" t="s">
        <v>816</v>
      </c>
      <c r="E101" s="19" t="s">
        <v>150</v>
      </c>
      <c r="F101" s="316">
        <v>2.1000000000000001</v>
      </c>
      <c r="G101" s="40"/>
      <c r="H101" s="46"/>
    </row>
    <row r="102" s="2" customFormat="1" ht="16.8" customHeight="1">
      <c r="A102" s="40"/>
      <c r="B102" s="46"/>
      <c r="C102" s="315" t="s">
        <v>421</v>
      </c>
      <c r="D102" s="315" t="s">
        <v>817</v>
      </c>
      <c r="E102" s="19" t="s">
        <v>150</v>
      </c>
      <c r="F102" s="316">
        <v>2.1000000000000001</v>
      </c>
      <c r="G102" s="40"/>
      <c r="H102" s="46"/>
    </row>
    <row r="103" s="2" customFormat="1" ht="16.8" customHeight="1">
      <c r="A103" s="40"/>
      <c r="B103" s="46"/>
      <c r="C103" s="315" t="s">
        <v>424</v>
      </c>
      <c r="D103" s="315" t="s">
        <v>818</v>
      </c>
      <c r="E103" s="19" t="s">
        <v>150</v>
      </c>
      <c r="F103" s="316">
        <v>2.1000000000000001</v>
      </c>
      <c r="G103" s="40"/>
      <c r="H103" s="46"/>
    </row>
    <row r="104" s="2" customFormat="1">
      <c r="A104" s="40"/>
      <c r="B104" s="46"/>
      <c r="C104" s="310" t="s">
        <v>819</v>
      </c>
      <c r="D104" s="310" t="s">
        <v>84</v>
      </c>
      <c r="E104" s="40"/>
      <c r="F104" s="40"/>
      <c r="G104" s="40"/>
      <c r="H104" s="46"/>
    </row>
    <row r="105" s="2" customFormat="1" ht="16.8" customHeight="1">
      <c r="A105" s="40"/>
      <c r="B105" s="46"/>
      <c r="C105" s="311" t="s">
        <v>113</v>
      </c>
      <c r="D105" s="312" t="s">
        <v>19</v>
      </c>
      <c r="E105" s="313" t="s">
        <v>19</v>
      </c>
      <c r="F105" s="314">
        <v>554</v>
      </c>
      <c r="G105" s="40"/>
      <c r="H105" s="46"/>
    </row>
    <row r="106" s="2" customFormat="1" ht="16.8" customHeight="1">
      <c r="A106" s="40"/>
      <c r="B106" s="46"/>
      <c r="C106" s="315" t="s">
        <v>19</v>
      </c>
      <c r="D106" s="315" t="s">
        <v>612</v>
      </c>
      <c r="E106" s="19" t="s">
        <v>19</v>
      </c>
      <c r="F106" s="316">
        <v>254</v>
      </c>
      <c r="G106" s="40"/>
      <c r="H106" s="46"/>
    </row>
    <row r="107" s="2" customFormat="1" ht="16.8" customHeight="1">
      <c r="A107" s="40"/>
      <c r="B107" s="46"/>
      <c r="C107" s="315" t="s">
        <v>19</v>
      </c>
      <c r="D107" s="315" t="s">
        <v>613</v>
      </c>
      <c r="E107" s="19" t="s">
        <v>19</v>
      </c>
      <c r="F107" s="316">
        <v>300</v>
      </c>
      <c r="G107" s="40"/>
      <c r="H107" s="46"/>
    </row>
    <row r="108" s="2" customFormat="1" ht="16.8" customHeight="1">
      <c r="A108" s="40"/>
      <c r="B108" s="46"/>
      <c r="C108" s="315" t="s">
        <v>113</v>
      </c>
      <c r="D108" s="315" t="s">
        <v>155</v>
      </c>
      <c r="E108" s="19" t="s">
        <v>19</v>
      </c>
      <c r="F108" s="316">
        <v>554</v>
      </c>
      <c r="G108" s="40"/>
      <c r="H108" s="46"/>
    </row>
    <row r="109" s="2" customFormat="1" ht="16.8" customHeight="1">
      <c r="A109" s="40"/>
      <c r="B109" s="46"/>
      <c r="C109" s="317" t="s">
        <v>789</v>
      </c>
      <c r="D109" s="40"/>
      <c r="E109" s="40"/>
      <c r="F109" s="40"/>
      <c r="G109" s="40"/>
      <c r="H109" s="46"/>
    </row>
    <row r="110" s="2" customFormat="1" ht="16.8" customHeight="1">
      <c r="A110" s="40"/>
      <c r="B110" s="46"/>
      <c r="C110" s="315" t="s">
        <v>156</v>
      </c>
      <c r="D110" s="315" t="s">
        <v>790</v>
      </c>
      <c r="E110" s="19" t="s">
        <v>158</v>
      </c>
      <c r="F110" s="316">
        <v>277</v>
      </c>
      <c r="G110" s="40"/>
      <c r="H110" s="46"/>
    </row>
    <row r="111" s="2" customFormat="1" ht="16.8" customHeight="1">
      <c r="A111" s="40"/>
      <c r="B111" s="46"/>
      <c r="C111" s="315" t="s">
        <v>164</v>
      </c>
      <c r="D111" s="315" t="s">
        <v>791</v>
      </c>
      <c r="E111" s="19" t="s">
        <v>158</v>
      </c>
      <c r="F111" s="316">
        <v>277</v>
      </c>
      <c r="G111" s="40"/>
      <c r="H111" s="46"/>
    </row>
    <row r="112" s="2" customFormat="1" ht="16.8" customHeight="1">
      <c r="A112" s="40"/>
      <c r="B112" s="46"/>
      <c r="C112" s="315" t="s">
        <v>177</v>
      </c>
      <c r="D112" s="315" t="s">
        <v>792</v>
      </c>
      <c r="E112" s="19" t="s">
        <v>169</v>
      </c>
      <c r="F112" s="316">
        <v>997.20000000000005</v>
      </c>
      <c r="G112" s="40"/>
      <c r="H112" s="46"/>
    </row>
    <row r="113" s="2" customFormat="1" ht="16.8" customHeight="1">
      <c r="A113" s="40"/>
      <c r="B113" s="46"/>
      <c r="C113" s="311" t="s">
        <v>115</v>
      </c>
      <c r="D113" s="312" t="s">
        <v>19</v>
      </c>
      <c r="E113" s="313" t="s">
        <v>19</v>
      </c>
      <c r="F113" s="314">
        <v>400</v>
      </c>
      <c r="G113" s="40"/>
      <c r="H113" s="46"/>
    </row>
    <row r="114" s="2" customFormat="1" ht="16.8" customHeight="1">
      <c r="A114" s="40"/>
      <c r="B114" s="46"/>
      <c r="C114" s="315" t="s">
        <v>19</v>
      </c>
      <c r="D114" s="315" t="s">
        <v>610</v>
      </c>
      <c r="E114" s="19" t="s">
        <v>19</v>
      </c>
      <c r="F114" s="316">
        <v>400</v>
      </c>
      <c r="G114" s="40"/>
      <c r="H114" s="46"/>
    </row>
    <row r="115" s="2" customFormat="1" ht="16.8" customHeight="1">
      <c r="A115" s="40"/>
      <c r="B115" s="46"/>
      <c r="C115" s="315" t="s">
        <v>115</v>
      </c>
      <c r="D115" s="315" t="s">
        <v>155</v>
      </c>
      <c r="E115" s="19" t="s">
        <v>19</v>
      </c>
      <c r="F115" s="316">
        <v>400</v>
      </c>
      <c r="G115" s="40"/>
      <c r="H115" s="46"/>
    </row>
    <row r="116" s="2" customFormat="1" ht="16.8" customHeight="1">
      <c r="A116" s="40"/>
      <c r="B116" s="46"/>
      <c r="C116" s="317" t="s">
        <v>789</v>
      </c>
      <c r="D116" s="40"/>
      <c r="E116" s="40"/>
      <c r="F116" s="40"/>
      <c r="G116" s="40"/>
      <c r="H116" s="46"/>
    </row>
    <row r="117" s="2" customFormat="1" ht="16.8" customHeight="1">
      <c r="A117" s="40"/>
      <c r="B117" s="46"/>
      <c r="C117" s="315" t="s">
        <v>148</v>
      </c>
      <c r="D117" s="315" t="s">
        <v>793</v>
      </c>
      <c r="E117" s="19" t="s">
        <v>150</v>
      </c>
      <c r="F117" s="316">
        <v>400</v>
      </c>
      <c r="G117" s="40"/>
      <c r="H117" s="46"/>
    </row>
    <row r="118" s="2" customFormat="1" ht="16.8" customHeight="1">
      <c r="A118" s="40"/>
      <c r="B118" s="46"/>
      <c r="C118" s="315" t="s">
        <v>167</v>
      </c>
      <c r="D118" s="315" t="s">
        <v>19</v>
      </c>
      <c r="E118" s="19" t="s">
        <v>169</v>
      </c>
      <c r="F118" s="316">
        <v>10</v>
      </c>
      <c r="G118" s="40"/>
      <c r="H118" s="46"/>
    </row>
    <row r="119" s="2" customFormat="1">
      <c r="A119" s="40"/>
      <c r="B119" s="46"/>
      <c r="C119" s="310" t="s">
        <v>820</v>
      </c>
      <c r="D119" s="310" t="s">
        <v>88</v>
      </c>
      <c r="E119" s="40"/>
      <c r="F119" s="40"/>
      <c r="G119" s="40"/>
      <c r="H119" s="46"/>
    </row>
    <row r="120" s="2" customFormat="1" ht="16.8" customHeight="1">
      <c r="A120" s="40"/>
      <c r="B120" s="46"/>
      <c r="C120" s="311" t="s">
        <v>619</v>
      </c>
      <c r="D120" s="312" t="s">
        <v>19</v>
      </c>
      <c r="E120" s="313" t="s">
        <v>19</v>
      </c>
      <c r="F120" s="314">
        <v>27.5</v>
      </c>
      <c r="G120" s="40"/>
      <c r="H120" s="46"/>
    </row>
    <row r="121" s="2" customFormat="1" ht="16.8" customHeight="1">
      <c r="A121" s="40"/>
      <c r="B121" s="46"/>
      <c r="C121" s="315" t="s">
        <v>619</v>
      </c>
      <c r="D121" s="315" t="s">
        <v>628</v>
      </c>
      <c r="E121" s="19" t="s">
        <v>19</v>
      </c>
      <c r="F121" s="316">
        <v>27.5</v>
      </c>
      <c r="G121" s="40"/>
      <c r="H121" s="46"/>
    </row>
    <row r="122" s="2" customFormat="1" ht="16.8" customHeight="1">
      <c r="A122" s="40"/>
      <c r="B122" s="46"/>
      <c r="C122" s="317" t="s">
        <v>789</v>
      </c>
      <c r="D122" s="40"/>
      <c r="E122" s="40"/>
      <c r="F122" s="40"/>
      <c r="G122" s="40"/>
      <c r="H122" s="46"/>
    </row>
    <row r="123" s="2" customFormat="1" ht="16.8" customHeight="1">
      <c r="A123" s="40"/>
      <c r="B123" s="46"/>
      <c r="C123" s="315" t="s">
        <v>190</v>
      </c>
      <c r="D123" s="315" t="s">
        <v>795</v>
      </c>
      <c r="E123" s="19" t="s">
        <v>158</v>
      </c>
      <c r="F123" s="316">
        <v>699.98000000000002</v>
      </c>
      <c r="G123" s="40"/>
      <c r="H123" s="46"/>
    </row>
    <row r="124" s="2" customFormat="1" ht="16.8" customHeight="1">
      <c r="A124" s="40"/>
      <c r="B124" s="46"/>
      <c r="C124" s="315" t="s">
        <v>177</v>
      </c>
      <c r="D124" s="315" t="s">
        <v>821</v>
      </c>
      <c r="E124" s="19" t="s">
        <v>158</v>
      </c>
      <c r="F124" s="316">
        <v>27.5</v>
      </c>
      <c r="G124" s="40"/>
      <c r="H124" s="46"/>
    </row>
    <row r="125" s="2" customFormat="1" ht="16.8" customHeight="1">
      <c r="A125" s="40"/>
      <c r="B125" s="46"/>
      <c r="C125" s="311" t="s">
        <v>621</v>
      </c>
      <c r="D125" s="312" t="s">
        <v>19</v>
      </c>
      <c r="E125" s="313" t="s">
        <v>19</v>
      </c>
      <c r="F125" s="314">
        <v>672.48000000000002</v>
      </c>
      <c r="G125" s="40"/>
      <c r="H125" s="46"/>
    </row>
    <row r="126" s="2" customFormat="1" ht="16.8" customHeight="1">
      <c r="A126" s="40"/>
      <c r="B126" s="46"/>
      <c r="C126" s="315" t="s">
        <v>19</v>
      </c>
      <c r="D126" s="315" t="s">
        <v>625</v>
      </c>
      <c r="E126" s="19" t="s">
        <v>19</v>
      </c>
      <c r="F126" s="316">
        <v>427.68000000000001</v>
      </c>
      <c r="G126" s="40"/>
      <c r="H126" s="46"/>
    </row>
    <row r="127" s="2" customFormat="1" ht="16.8" customHeight="1">
      <c r="A127" s="40"/>
      <c r="B127" s="46"/>
      <c r="C127" s="315" t="s">
        <v>19</v>
      </c>
      <c r="D127" s="315" t="s">
        <v>626</v>
      </c>
      <c r="E127" s="19" t="s">
        <v>19</v>
      </c>
      <c r="F127" s="316">
        <v>244.80000000000001</v>
      </c>
      <c r="G127" s="40"/>
      <c r="H127" s="46"/>
    </row>
    <row r="128" s="2" customFormat="1" ht="16.8" customHeight="1">
      <c r="A128" s="40"/>
      <c r="B128" s="46"/>
      <c r="C128" s="315" t="s">
        <v>621</v>
      </c>
      <c r="D128" s="315" t="s">
        <v>627</v>
      </c>
      <c r="E128" s="19" t="s">
        <v>19</v>
      </c>
      <c r="F128" s="316">
        <v>672.48000000000002</v>
      </c>
      <c r="G128" s="40"/>
      <c r="H128" s="46"/>
    </row>
    <row r="129" s="2" customFormat="1" ht="16.8" customHeight="1">
      <c r="A129" s="40"/>
      <c r="B129" s="46"/>
      <c r="C129" s="317" t="s">
        <v>789</v>
      </c>
      <c r="D129" s="40"/>
      <c r="E129" s="40"/>
      <c r="F129" s="40"/>
      <c r="G129" s="40"/>
      <c r="H129" s="46"/>
    </row>
    <row r="130" s="2" customFormat="1" ht="16.8" customHeight="1">
      <c r="A130" s="40"/>
      <c r="B130" s="46"/>
      <c r="C130" s="315" t="s">
        <v>190</v>
      </c>
      <c r="D130" s="315" t="s">
        <v>795</v>
      </c>
      <c r="E130" s="19" t="s">
        <v>158</v>
      </c>
      <c r="F130" s="316">
        <v>699.98000000000002</v>
      </c>
      <c r="G130" s="40"/>
      <c r="H130" s="46"/>
    </row>
    <row r="131" s="2" customFormat="1" ht="16.8" customHeight="1">
      <c r="A131" s="40"/>
      <c r="B131" s="46"/>
      <c r="C131" s="315" t="s">
        <v>208</v>
      </c>
      <c r="D131" s="315" t="s">
        <v>796</v>
      </c>
      <c r="E131" s="19" t="s">
        <v>158</v>
      </c>
      <c r="F131" s="316">
        <v>672.48000000000002</v>
      </c>
      <c r="G131" s="40"/>
      <c r="H131" s="46"/>
    </row>
    <row r="132" s="2" customFormat="1" ht="16.8" customHeight="1">
      <c r="A132" s="40"/>
      <c r="B132" s="46"/>
      <c r="C132" s="311" t="s">
        <v>184</v>
      </c>
      <c r="D132" s="312" t="s">
        <v>19</v>
      </c>
      <c r="E132" s="313" t="s">
        <v>19</v>
      </c>
      <c r="F132" s="314">
        <v>2088</v>
      </c>
      <c r="G132" s="40"/>
      <c r="H132" s="46"/>
    </row>
    <row r="133" s="2" customFormat="1" ht="16.8" customHeight="1">
      <c r="A133" s="40"/>
      <c r="B133" s="46"/>
      <c r="C133" s="315" t="s">
        <v>19</v>
      </c>
      <c r="D133" s="315" t="s">
        <v>633</v>
      </c>
      <c r="E133" s="19" t="s">
        <v>19</v>
      </c>
      <c r="F133" s="316">
        <v>1782</v>
      </c>
      <c r="G133" s="40"/>
      <c r="H133" s="46"/>
    </row>
    <row r="134" s="2" customFormat="1" ht="16.8" customHeight="1">
      <c r="A134" s="40"/>
      <c r="B134" s="46"/>
      <c r="C134" s="315" t="s">
        <v>19</v>
      </c>
      <c r="D134" s="315" t="s">
        <v>634</v>
      </c>
      <c r="E134" s="19" t="s">
        <v>19</v>
      </c>
      <c r="F134" s="316">
        <v>306</v>
      </c>
      <c r="G134" s="40"/>
      <c r="H134" s="46"/>
    </row>
    <row r="135" s="2" customFormat="1" ht="16.8" customHeight="1">
      <c r="A135" s="40"/>
      <c r="B135" s="46"/>
      <c r="C135" s="315" t="s">
        <v>184</v>
      </c>
      <c r="D135" s="315" t="s">
        <v>155</v>
      </c>
      <c r="E135" s="19" t="s">
        <v>19</v>
      </c>
      <c r="F135" s="316">
        <v>2088</v>
      </c>
      <c r="G135" s="40"/>
      <c r="H135" s="46"/>
    </row>
    <row r="136" s="2" customFormat="1" ht="16.8" customHeight="1">
      <c r="A136" s="40"/>
      <c r="B136" s="46"/>
      <c r="C136" s="317" t="s">
        <v>789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315" t="s">
        <v>200</v>
      </c>
      <c r="D137" s="315" t="s">
        <v>797</v>
      </c>
      <c r="E137" s="19" t="s">
        <v>150</v>
      </c>
      <c r="F137" s="316">
        <v>2088</v>
      </c>
      <c r="G137" s="40"/>
      <c r="H137" s="46"/>
    </row>
    <row r="138" s="2" customFormat="1" ht="16.8" customHeight="1">
      <c r="A138" s="40"/>
      <c r="B138" s="46"/>
      <c r="C138" s="315" t="s">
        <v>205</v>
      </c>
      <c r="D138" s="315" t="s">
        <v>19</v>
      </c>
      <c r="E138" s="19" t="s">
        <v>150</v>
      </c>
      <c r="F138" s="316">
        <v>2088</v>
      </c>
      <c r="G138" s="40"/>
      <c r="H138" s="46"/>
    </row>
    <row r="139" s="2" customFormat="1" ht="16.8" customHeight="1">
      <c r="A139" s="40"/>
      <c r="B139" s="46"/>
      <c r="C139" s="311" t="s">
        <v>199</v>
      </c>
      <c r="D139" s="312" t="s">
        <v>199</v>
      </c>
      <c r="E139" s="313" t="s">
        <v>19</v>
      </c>
      <c r="F139" s="314">
        <v>1120.3199999999999</v>
      </c>
      <c r="G139" s="40"/>
      <c r="H139" s="46"/>
    </row>
    <row r="140" s="2" customFormat="1" ht="16.8" customHeight="1">
      <c r="A140" s="40"/>
      <c r="B140" s="46"/>
      <c r="C140" s="315" t="s">
        <v>19</v>
      </c>
      <c r="D140" s="315" t="s">
        <v>630</v>
      </c>
      <c r="E140" s="19" t="s">
        <v>19</v>
      </c>
      <c r="F140" s="316">
        <v>997.91999999999996</v>
      </c>
      <c r="G140" s="40"/>
      <c r="H140" s="46"/>
    </row>
    <row r="141" s="2" customFormat="1" ht="16.8" customHeight="1">
      <c r="A141" s="40"/>
      <c r="B141" s="46"/>
      <c r="C141" s="315" t="s">
        <v>19</v>
      </c>
      <c r="D141" s="315" t="s">
        <v>631</v>
      </c>
      <c r="E141" s="19" t="s">
        <v>19</v>
      </c>
      <c r="F141" s="316">
        <v>122.40000000000001</v>
      </c>
      <c r="G141" s="40"/>
      <c r="H141" s="46"/>
    </row>
    <row r="142" s="2" customFormat="1" ht="16.8" customHeight="1">
      <c r="A142" s="40"/>
      <c r="B142" s="46"/>
      <c r="C142" s="315" t="s">
        <v>199</v>
      </c>
      <c r="D142" s="315" t="s">
        <v>155</v>
      </c>
      <c r="E142" s="19" t="s">
        <v>19</v>
      </c>
      <c r="F142" s="316">
        <v>1120.3199999999999</v>
      </c>
      <c r="G142" s="40"/>
      <c r="H142" s="46"/>
    </row>
    <row r="143" s="2" customFormat="1">
      <c r="A143" s="40"/>
      <c r="B143" s="46"/>
      <c r="C143" s="310" t="s">
        <v>822</v>
      </c>
      <c r="D143" s="310" t="s">
        <v>91</v>
      </c>
      <c r="E143" s="40"/>
      <c r="F143" s="40"/>
      <c r="G143" s="40"/>
      <c r="H143" s="46"/>
    </row>
    <row r="144" s="2" customFormat="1" ht="16.8" customHeight="1">
      <c r="A144" s="40"/>
      <c r="B144" s="46"/>
      <c r="C144" s="311" t="s">
        <v>220</v>
      </c>
      <c r="D144" s="312" t="s">
        <v>19</v>
      </c>
      <c r="E144" s="313" t="s">
        <v>19</v>
      </c>
      <c r="F144" s="314">
        <v>770</v>
      </c>
      <c r="G144" s="40"/>
      <c r="H144" s="46"/>
    </row>
    <row r="145" s="2" customFormat="1" ht="16.8" customHeight="1">
      <c r="A145" s="40"/>
      <c r="B145" s="46"/>
      <c r="C145" s="315" t="s">
        <v>19</v>
      </c>
      <c r="D145" s="315" t="s">
        <v>656</v>
      </c>
      <c r="E145" s="19" t="s">
        <v>19</v>
      </c>
      <c r="F145" s="316">
        <v>135</v>
      </c>
      <c r="G145" s="40"/>
      <c r="H145" s="46"/>
    </row>
    <row r="146" s="2" customFormat="1" ht="16.8" customHeight="1">
      <c r="A146" s="40"/>
      <c r="B146" s="46"/>
      <c r="C146" s="315" t="s">
        <v>19</v>
      </c>
      <c r="D146" s="315" t="s">
        <v>657</v>
      </c>
      <c r="E146" s="19" t="s">
        <v>19</v>
      </c>
      <c r="F146" s="316">
        <v>180</v>
      </c>
      <c r="G146" s="40"/>
      <c r="H146" s="46"/>
    </row>
    <row r="147" s="2" customFormat="1" ht="16.8" customHeight="1">
      <c r="A147" s="40"/>
      <c r="B147" s="46"/>
      <c r="C147" s="315" t="s">
        <v>19</v>
      </c>
      <c r="D147" s="315" t="s">
        <v>658</v>
      </c>
      <c r="E147" s="19" t="s">
        <v>19</v>
      </c>
      <c r="F147" s="316">
        <v>455</v>
      </c>
      <c r="G147" s="40"/>
      <c r="H147" s="46"/>
    </row>
    <row r="148" s="2" customFormat="1" ht="16.8" customHeight="1">
      <c r="A148" s="40"/>
      <c r="B148" s="46"/>
      <c r="C148" s="315" t="s">
        <v>220</v>
      </c>
      <c r="D148" s="315" t="s">
        <v>155</v>
      </c>
      <c r="E148" s="19" t="s">
        <v>19</v>
      </c>
      <c r="F148" s="316">
        <v>770</v>
      </c>
      <c r="G148" s="40"/>
      <c r="H148" s="46"/>
    </row>
    <row r="149" s="2" customFormat="1" ht="16.8" customHeight="1">
      <c r="A149" s="40"/>
      <c r="B149" s="46"/>
      <c r="C149" s="317" t="s">
        <v>789</v>
      </c>
      <c r="D149" s="40"/>
      <c r="E149" s="40"/>
      <c r="F149" s="40"/>
      <c r="G149" s="40"/>
      <c r="H149" s="46"/>
    </row>
    <row r="150" s="2" customFormat="1" ht="16.8" customHeight="1">
      <c r="A150" s="40"/>
      <c r="B150" s="46"/>
      <c r="C150" s="315" t="s">
        <v>333</v>
      </c>
      <c r="D150" s="315" t="s">
        <v>799</v>
      </c>
      <c r="E150" s="19" t="s">
        <v>150</v>
      </c>
      <c r="F150" s="316">
        <v>770</v>
      </c>
      <c r="G150" s="40"/>
      <c r="H150" s="46"/>
    </row>
    <row r="151" s="2" customFormat="1" ht="16.8" customHeight="1">
      <c r="A151" s="40"/>
      <c r="B151" s="46"/>
      <c r="C151" s="315" t="s">
        <v>339</v>
      </c>
      <c r="D151" s="315" t="s">
        <v>800</v>
      </c>
      <c r="E151" s="19" t="s">
        <v>150</v>
      </c>
      <c r="F151" s="316">
        <v>1214</v>
      </c>
      <c r="G151" s="40"/>
      <c r="H151" s="46"/>
    </row>
    <row r="152" s="2" customFormat="1" ht="16.8" customHeight="1">
      <c r="A152" s="40"/>
      <c r="B152" s="46"/>
      <c r="C152" s="311" t="s">
        <v>218</v>
      </c>
      <c r="D152" s="312" t="s">
        <v>19</v>
      </c>
      <c r="E152" s="313" t="s">
        <v>19</v>
      </c>
      <c r="F152" s="314">
        <v>2535</v>
      </c>
      <c r="G152" s="40"/>
      <c r="H152" s="46"/>
    </row>
    <row r="153" s="2" customFormat="1" ht="16.8" customHeight="1">
      <c r="A153" s="40"/>
      <c r="B153" s="46"/>
      <c r="C153" s="315" t="s">
        <v>19</v>
      </c>
      <c r="D153" s="315" t="s">
        <v>707</v>
      </c>
      <c r="E153" s="19" t="s">
        <v>19</v>
      </c>
      <c r="F153" s="316">
        <v>2535</v>
      </c>
      <c r="G153" s="40"/>
      <c r="H153" s="46"/>
    </row>
    <row r="154" s="2" customFormat="1" ht="16.8" customHeight="1">
      <c r="A154" s="40"/>
      <c r="B154" s="46"/>
      <c r="C154" s="315" t="s">
        <v>218</v>
      </c>
      <c r="D154" s="315" t="s">
        <v>155</v>
      </c>
      <c r="E154" s="19" t="s">
        <v>19</v>
      </c>
      <c r="F154" s="316">
        <v>2535</v>
      </c>
      <c r="G154" s="40"/>
      <c r="H154" s="46"/>
    </row>
    <row r="155" s="2" customFormat="1" ht="16.8" customHeight="1">
      <c r="A155" s="40"/>
      <c r="B155" s="46"/>
      <c r="C155" s="317" t="s">
        <v>789</v>
      </c>
      <c r="D155" s="40"/>
      <c r="E155" s="40"/>
      <c r="F155" s="40"/>
      <c r="G155" s="40"/>
      <c r="H155" s="46"/>
    </row>
    <row r="156" s="2" customFormat="1" ht="16.8" customHeight="1">
      <c r="A156" s="40"/>
      <c r="B156" s="46"/>
      <c r="C156" s="315" t="s">
        <v>373</v>
      </c>
      <c r="D156" s="315" t="s">
        <v>801</v>
      </c>
      <c r="E156" s="19" t="s">
        <v>150</v>
      </c>
      <c r="F156" s="316">
        <v>2535</v>
      </c>
      <c r="G156" s="40"/>
      <c r="H156" s="46"/>
    </row>
    <row r="157" s="2" customFormat="1" ht="16.8" customHeight="1">
      <c r="A157" s="40"/>
      <c r="B157" s="46"/>
      <c r="C157" s="315" t="s">
        <v>379</v>
      </c>
      <c r="D157" s="315" t="s">
        <v>802</v>
      </c>
      <c r="E157" s="19" t="s">
        <v>150</v>
      </c>
      <c r="F157" s="316">
        <v>2535</v>
      </c>
      <c r="G157" s="40"/>
      <c r="H157" s="46"/>
    </row>
    <row r="158" s="2" customFormat="1" ht="16.8" customHeight="1">
      <c r="A158" s="40"/>
      <c r="B158" s="46"/>
      <c r="C158" s="311" t="s">
        <v>216</v>
      </c>
      <c r="D158" s="312" t="s">
        <v>19</v>
      </c>
      <c r="E158" s="313" t="s">
        <v>19</v>
      </c>
      <c r="F158" s="314">
        <v>875</v>
      </c>
      <c r="G158" s="40"/>
      <c r="H158" s="46"/>
    </row>
    <row r="159" s="2" customFormat="1" ht="16.8" customHeight="1">
      <c r="A159" s="40"/>
      <c r="B159" s="46"/>
      <c r="C159" s="315" t="s">
        <v>19</v>
      </c>
      <c r="D159" s="315" t="s">
        <v>684</v>
      </c>
      <c r="E159" s="19" t="s">
        <v>19</v>
      </c>
      <c r="F159" s="316">
        <v>153</v>
      </c>
      <c r="G159" s="40"/>
      <c r="H159" s="46"/>
    </row>
    <row r="160" s="2" customFormat="1" ht="16.8" customHeight="1">
      <c r="A160" s="40"/>
      <c r="B160" s="46"/>
      <c r="C160" s="315" t="s">
        <v>19</v>
      </c>
      <c r="D160" s="315" t="s">
        <v>685</v>
      </c>
      <c r="E160" s="19" t="s">
        <v>19</v>
      </c>
      <c r="F160" s="316">
        <v>204</v>
      </c>
      <c r="G160" s="40"/>
      <c r="H160" s="46"/>
    </row>
    <row r="161" s="2" customFormat="1" ht="16.8" customHeight="1">
      <c r="A161" s="40"/>
      <c r="B161" s="46"/>
      <c r="C161" s="315" t="s">
        <v>19</v>
      </c>
      <c r="D161" s="315" t="s">
        <v>698</v>
      </c>
      <c r="E161" s="19" t="s">
        <v>19</v>
      </c>
      <c r="F161" s="316">
        <v>518</v>
      </c>
      <c r="G161" s="40"/>
      <c r="H161" s="46"/>
    </row>
    <row r="162" s="2" customFormat="1" ht="16.8" customHeight="1">
      <c r="A162" s="40"/>
      <c r="B162" s="46"/>
      <c r="C162" s="315" t="s">
        <v>216</v>
      </c>
      <c r="D162" s="315" t="s">
        <v>155</v>
      </c>
      <c r="E162" s="19" t="s">
        <v>19</v>
      </c>
      <c r="F162" s="316">
        <v>875</v>
      </c>
      <c r="G162" s="40"/>
      <c r="H162" s="46"/>
    </row>
    <row r="163" s="2" customFormat="1" ht="16.8" customHeight="1">
      <c r="A163" s="40"/>
      <c r="B163" s="46"/>
      <c r="C163" s="317" t="s">
        <v>789</v>
      </c>
      <c r="D163" s="40"/>
      <c r="E163" s="40"/>
      <c r="F163" s="40"/>
      <c r="G163" s="40"/>
      <c r="H163" s="46"/>
    </row>
    <row r="164" s="2" customFormat="1" ht="16.8" customHeight="1">
      <c r="A164" s="40"/>
      <c r="B164" s="46"/>
      <c r="C164" s="315" t="s">
        <v>345</v>
      </c>
      <c r="D164" s="315" t="s">
        <v>803</v>
      </c>
      <c r="E164" s="19" t="s">
        <v>150</v>
      </c>
      <c r="F164" s="316">
        <v>875</v>
      </c>
      <c r="G164" s="40"/>
      <c r="H164" s="46"/>
    </row>
    <row r="165" s="2" customFormat="1" ht="16.8" customHeight="1">
      <c r="A165" s="40"/>
      <c r="B165" s="46"/>
      <c r="C165" s="315" t="s">
        <v>264</v>
      </c>
      <c r="D165" s="315" t="s">
        <v>804</v>
      </c>
      <c r="E165" s="19" t="s">
        <v>150</v>
      </c>
      <c r="F165" s="316">
        <v>1267</v>
      </c>
      <c r="G165" s="40"/>
      <c r="H165" s="46"/>
    </row>
    <row r="166" s="2" customFormat="1" ht="16.8" customHeight="1">
      <c r="A166" s="40"/>
      <c r="B166" s="46"/>
      <c r="C166" s="315" t="s">
        <v>349</v>
      </c>
      <c r="D166" s="315" t="s">
        <v>805</v>
      </c>
      <c r="E166" s="19" t="s">
        <v>150</v>
      </c>
      <c r="F166" s="316">
        <v>875</v>
      </c>
      <c r="G166" s="40"/>
      <c r="H166" s="46"/>
    </row>
    <row r="167" s="2" customFormat="1" ht="16.8" customHeight="1">
      <c r="A167" s="40"/>
      <c r="B167" s="46"/>
      <c r="C167" s="315" t="s">
        <v>358</v>
      </c>
      <c r="D167" s="315" t="s">
        <v>806</v>
      </c>
      <c r="E167" s="19" t="s">
        <v>150</v>
      </c>
      <c r="F167" s="316">
        <v>875</v>
      </c>
      <c r="G167" s="40"/>
      <c r="H167" s="46"/>
    </row>
    <row r="168" s="2" customFormat="1" ht="16.8" customHeight="1">
      <c r="A168" s="40"/>
      <c r="B168" s="46"/>
      <c r="C168" s="315" t="s">
        <v>353</v>
      </c>
      <c r="D168" s="315" t="s">
        <v>354</v>
      </c>
      <c r="E168" s="19" t="s">
        <v>169</v>
      </c>
      <c r="F168" s="316">
        <v>315</v>
      </c>
      <c r="G168" s="40"/>
      <c r="H168" s="46"/>
    </row>
    <row r="169" s="2" customFormat="1" ht="16.8" customHeight="1">
      <c r="A169" s="40"/>
      <c r="B169" s="46"/>
      <c r="C169" s="311" t="s">
        <v>226</v>
      </c>
      <c r="D169" s="312" t="s">
        <v>19</v>
      </c>
      <c r="E169" s="313" t="s">
        <v>19</v>
      </c>
      <c r="F169" s="314">
        <v>515</v>
      </c>
      <c r="G169" s="40"/>
      <c r="H169" s="46"/>
    </row>
    <row r="170" s="2" customFormat="1" ht="16.8" customHeight="1">
      <c r="A170" s="40"/>
      <c r="B170" s="46"/>
      <c r="C170" s="315" t="s">
        <v>19</v>
      </c>
      <c r="D170" s="315" t="s">
        <v>664</v>
      </c>
      <c r="E170" s="19" t="s">
        <v>19</v>
      </c>
      <c r="F170" s="316">
        <v>515</v>
      </c>
      <c r="G170" s="40"/>
      <c r="H170" s="46"/>
    </row>
    <row r="171" s="2" customFormat="1" ht="16.8" customHeight="1">
      <c r="A171" s="40"/>
      <c r="B171" s="46"/>
      <c r="C171" s="315" t="s">
        <v>226</v>
      </c>
      <c r="D171" s="315" t="s">
        <v>155</v>
      </c>
      <c r="E171" s="19" t="s">
        <v>19</v>
      </c>
      <c r="F171" s="316">
        <v>515</v>
      </c>
      <c r="G171" s="40"/>
      <c r="H171" s="46"/>
    </row>
    <row r="172" s="2" customFormat="1" ht="16.8" customHeight="1">
      <c r="A172" s="40"/>
      <c r="B172" s="46"/>
      <c r="C172" s="317" t="s">
        <v>789</v>
      </c>
      <c r="D172" s="40"/>
      <c r="E172" s="40"/>
      <c r="F172" s="40"/>
      <c r="G172" s="40"/>
      <c r="H172" s="46"/>
    </row>
    <row r="173" s="2" customFormat="1" ht="16.8" customHeight="1">
      <c r="A173" s="40"/>
      <c r="B173" s="46"/>
      <c r="C173" s="315" t="s">
        <v>254</v>
      </c>
      <c r="D173" s="315" t="s">
        <v>807</v>
      </c>
      <c r="E173" s="19" t="s">
        <v>158</v>
      </c>
      <c r="F173" s="316">
        <v>515</v>
      </c>
      <c r="G173" s="40"/>
      <c r="H173" s="46"/>
    </row>
    <row r="174" s="2" customFormat="1" ht="16.8" customHeight="1">
      <c r="A174" s="40"/>
      <c r="B174" s="46"/>
      <c r="C174" s="315" t="s">
        <v>293</v>
      </c>
      <c r="D174" s="315" t="s">
        <v>294</v>
      </c>
      <c r="E174" s="19" t="s">
        <v>158</v>
      </c>
      <c r="F174" s="316">
        <v>515</v>
      </c>
      <c r="G174" s="40"/>
      <c r="H174" s="46"/>
    </row>
    <row r="175" s="2" customFormat="1" ht="16.8" customHeight="1">
      <c r="A175" s="40"/>
      <c r="B175" s="46"/>
      <c r="C175" s="311" t="s">
        <v>228</v>
      </c>
      <c r="D175" s="312" t="s">
        <v>19</v>
      </c>
      <c r="E175" s="313" t="s">
        <v>19</v>
      </c>
      <c r="F175" s="314">
        <v>1214</v>
      </c>
      <c r="G175" s="40"/>
      <c r="H175" s="46"/>
    </row>
    <row r="176" s="2" customFormat="1" ht="16.8" customHeight="1">
      <c r="A176" s="40"/>
      <c r="B176" s="46"/>
      <c r="C176" s="315" t="s">
        <v>19</v>
      </c>
      <c r="D176" s="315" t="s">
        <v>696</v>
      </c>
      <c r="E176" s="19" t="s">
        <v>19</v>
      </c>
      <c r="F176" s="316">
        <v>1214</v>
      </c>
      <c r="G176" s="40"/>
      <c r="H176" s="46"/>
    </row>
    <row r="177" s="2" customFormat="1" ht="16.8" customHeight="1">
      <c r="A177" s="40"/>
      <c r="B177" s="46"/>
      <c r="C177" s="315" t="s">
        <v>228</v>
      </c>
      <c r="D177" s="315" t="s">
        <v>155</v>
      </c>
      <c r="E177" s="19" t="s">
        <v>19</v>
      </c>
      <c r="F177" s="316">
        <v>1214</v>
      </c>
      <c r="G177" s="40"/>
      <c r="H177" s="46"/>
    </row>
    <row r="178" s="2" customFormat="1" ht="16.8" customHeight="1">
      <c r="A178" s="40"/>
      <c r="B178" s="46"/>
      <c r="C178" s="317" t="s">
        <v>789</v>
      </c>
      <c r="D178" s="40"/>
      <c r="E178" s="40"/>
      <c r="F178" s="40"/>
      <c r="G178" s="40"/>
      <c r="H178" s="46"/>
    </row>
    <row r="179" s="2" customFormat="1" ht="16.8" customHeight="1">
      <c r="A179" s="40"/>
      <c r="B179" s="46"/>
      <c r="C179" s="315" t="s">
        <v>339</v>
      </c>
      <c r="D179" s="315" t="s">
        <v>800</v>
      </c>
      <c r="E179" s="19" t="s">
        <v>150</v>
      </c>
      <c r="F179" s="316">
        <v>1214</v>
      </c>
      <c r="G179" s="40"/>
      <c r="H179" s="46"/>
    </row>
    <row r="180" s="2" customFormat="1" ht="16.8" customHeight="1">
      <c r="A180" s="40"/>
      <c r="B180" s="46"/>
      <c r="C180" s="315" t="s">
        <v>322</v>
      </c>
      <c r="D180" s="315" t="s">
        <v>808</v>
      </c>
      <c r="E180" s="19" t="s">
        <v>150</v>
      </c>
      <c r="F180" s="316">
        <v>242.80000000000001</v>
      </c>
      <c r="G180" s="40"/>
      <c r="H180" s="46"/>
    </row>
    <row r="181" s="2" customFormat="1" ht="16.8" customHeight="1">
      <c r="A181" s="40"/>
      <c r="B181" s="46"/>
      <c r="C181" s="311" t="s">
        <v>224</v>
      </c>
      <c r="D181" s="312" t="s">
        <v>19</v>
      </c>
      <c r="E181" s="313" t="s">
        <v>19</v>
      </c>
      <c r="F181" s="314">
        <v>240</v>
      </c>
      <c r="G181" s="40"/>
      <c r="H181" s="46"/>
    </row>
    <row r="182" s="2" customFormat="1" ht="16.8" customHeight="1">
      <c r="A182" s="40"/>
      <c r="B182" s="46"/>
      <c r="C182" s="315" t="s">
        <v>19</v>
      </c>
      <c r="D182" s="315" t="s">
        <v>661</v>
      </c>
      <c r="E182" s="19" t="s">
        <v>19</v>
      </c>
      <c r="F182" s="316">
        <v>240</v>
      </c>
      <c r="G182" s="40"/>
      <c r="H182" s="46"/>
    </row>
    <row r="183" s="2" customFormat="1" ht="16.8" customHeight="1">
      <c r="A183" s="40"/>
      <c r="B183" s="46"/>
      <c r="C183" s="315" t="s">
        <v>224</v>
      </c>
      <c r="D183" s="315" t="s">
        <v>155</v>
      </c>
      <c r="E183" s="19" t="s">
        <v>19</v>
      </c>
      <c r="F183" s="316">
        <v>240</v>
      </c>
      <c r="G183" s="40"/>
      <c r="H183" s="46"/>
    </row>
    <row r="184" s="2" customFormat="1" ht="16.8" customHeight="1">
      <c r="A184" s="40"/>
      <c r="B184" s="46"/>
      <c r="C184" s="317" t="s">
        <v>789</v>
      </c>
      <c r="D184" s="40"/>
      <c r="E184" s="40"/>
      <c r="F184" s="40"/>
      <c r="G184" s="40"/>
      <c r="H184" s="46"/>
    </row>
    <row r="185" s="2" customFormat="1" ht="16.8" customHeight="1">
      <c r="A185" s="40"/>
      <c r="B185" s="46"/>
      <c r="C185" s="315" t="s">
        <v>246</v>
      </c>
      <c r="D185" s="315" t="s">
        <v>809</v>
      </c>
      <c r="E185" s="19" t="s">
        <v>158</v>
      </c>
      <c r="F185" s="316">
        <v>120</v>
      </c>
      <c r="G185" s="40"/>
      <c r="H185" s="46"/>
    </row>
    <row r="186" s="2" customFormat="1" ht="16.8" customHeight="1">
      <c r="A186" s="40"/>
      <c r="B186" s="46"/>
      <c r="C186" s="315" t="s">
        <v>251</v>
      </c>
      <c r="D186" s="315" t="s">
        <v>810</v>
      </c>
      <c r="E186" s="19" t="s">
        <v>158</v>
      </c>
      <c r="F186" s="316">
        <v>120</v>
      </c>
      <c r="G186" s="40"/>
      <c r="H186" s="46"/>
    </row>
    <row r="187" s="2" customFormat="1" ht="16.8" customHeight="1">
      <c r="A187" s="40"/>
      <c r="B187" s="46"/>
      <c r="C187" s="315" t="s">
        <v>288</v>
      </c>
      <c r="D187" s="315" t="s">
        <v>289</v>
      </c>
      <c r="E187" s="19" t="s">
        <v>169</v>
      </c>
      <c r="F187" s="316">
        <v>408</v>
      </c>
      <c r="G187" s="40"/>
      <c r="H187" s="46"/>
    </row>
    <row r="188" s="2" customFormat="1" ht="16.8" customHeight="1">
      <c r="A188" s="40"/>
      <c r="B188" s="46"/>
      <c r="C188" s="311" t="s">
        <v>230</v>
      </c>
      <c r="D188" s="312" t="s">
        <v>19</v>
      </c>
      <c r="E188" s="313" t="s">
        <v>19</v>
      </c>
      <c r="F188" s="314">
        <v>15.5</v>
      </c>
      <c r="G188" s="40"/>
      <c r="H188" s="46"/>
    </row>
    <row r="189" s="2" customFormat="1" ht="16.8" customHeight="1">
      <c r="A189" s="40"/>
      <c r="B189" s="46"/>
      <c r="C189" s="315" t="s">
        <v>19</v>
      </c>
      <c r="D189" s="315" t="s">
        <v>705</v>
      </c>
      <c r="E189" s="19" t="s">
        <v>19</v>
      </c>
      <c r="F189" s="316">
        <v>15.5</v>
      </c>
      <c r="G189" s="40"/>
      <c r="H189" s="46"/>
    </row>
    <row r="190" s="2" customFormat="1" ht="16.8" customHeight="1">
      <c r="A190" s="40"/>
      <c r="B190" s="46"/>
      <c r="C190" s="315" t="s">
        <v>230</v>
      </c>
      <c r="D190" s="315" t="s">
        <v>155</v>
      </c>
      <c r="E190" s="19" t="s">
        <v>19</v>
      </c>
      <c r="F190" s="316">
        <v>15.5</v>
      </c>
      <c r="G190" s="40"/>
      <c r="H190" s="46"/>
    </row>
    <row r="191" s="2" customFormat="1" ht="16.8" customHeight="1">
      <c r="A191" s="40"/>
      <c r="B191" s="46"/>
      <c r="C191" s="317" t="s">
        <v>789</v>
      </c>
      <c r="D191" s="40"/>
      <c r="E191" s="40"/>
      <c r="F191" s="40"/>
      <c r="G191" s="40"/>
      <c r="H191" s="46"/>
    </row>
    <row r="192" s="2" customFormat="1" ht="16.8" customHeight="1">
      <c r="A192" s="40"/>
      <c r="B192" s="46"/>
      <c r="C192" s="315" t="s">
        <v>368</v>
      </c>
      <c r="D192" s="315" t="s">
        <v>811</v>
      </c>
      <c r="E192" s="19" t="s">
        <v>365</v>
      </c>
      <c r="F192" s="316">
        <v>15.5</v>
      </c>
      <c r="G192" s="40"/>
      <c r="H192" s="46"/>
    </row>
    <row r="193" s="2" customFormat="1" ht="16.8" customHeight="1">
      <c r="A193" s="40"/>
      <c r="B193" s="46"/>
      <c r="C193" s="315" t="s">
        <v>363</v>
      </c>
      <c r="D193" s="315" t="s">
        <v>812</v>
      </c>
      <c r="E193" s="19" t="s">
        <v>365</v>
      </c>
      <c r="F193" s="316">
        <v>15.5</v>
      </c>
      <c r="G193" s="40"/>
      <c r="H193" s="46"/>
    </row>
    <row r="194" s="2" customFormat="1" ht="16.8" customHeight="1">
      <c r="A194" s="40"/>
      <c r="B194" s="46"/>
      <c r="C194" s="311" t="s">
        <v>222</v>
      </c>
      <c r="D194" s="312" t="s">
        <v>19</v>
      </c>
      <c r="E194" s="313" t="s">
        <v>19</v>
      </c>
      <c r="F194" s="314">
        <v>980</v>
      </c>
      <c r="G194" s="40"/>
      <c r="H194" s="46"/>
    </row>
    <row r="195" s="2" customFormat="1" ht="16.8" customHeight="1">
      <c r="A195" s="40"/>
      <c r="B195" s="46"/>
      <c r="C195" s="315" t="s">
        <v>19</v>
      </c>
      <c r="D195" s="315" t="s">
        <v>674</v>
      </c>
      <c r="E195" s="19" t="s">
        <v>19</v>
      </c>
      <c r="F195" s="316">
        <v>980</v>
      </c>
      <c r="G195" s="40"/>
      <c r="H195" s="46"/>
    </row>
    <row r="196" s="2" customFormat="1" ht="16.8" customHeight="1">
      <c r="A196" s="40"/>
      <c r="B196" s="46"/>
      <c r="C196" s="315" t="s">
        <v>222</v>
      </c>
      <c r="D196" s="315" t="s">
        <v>155</v>
      </c>
      <c r="E196" s="19" t="s">
        <v>19</v>
      </c>
      <c r="F196" s="316">
        <v>980</v>
      </c>
      <c r="G196" s="40"/>
      <c r="H196" s="46"/>
    </row>
    <row r="197" s="2" customFormat="1" ht="16.8" customHeight="1">
      <c r="A197" s="40"/>
      <c r="B197" s="46"/>
      <c r="C197" s="317" t="s">
        <v>789</v>
      </c>
      <c r="D197" s="40"/>
      <c r="E197" s="40"/>
      <c r="F197" s="40"/>
      <c r="G197" s="40"/>
      <c r="H197" s="46"/>
    </row>
    <row r="198" s="2" customFormat="1" ht="16.8" customHeight="1">
      <c r="A198" s="40"/>
      <c r="B198" s="46"/>
      <c r="C198" s="315" t="s">
        <v>283</v>
      </c>
      <c r="D198" s="315" t="s">
        <v>813</v>
      </c>
      <c r="E198" s="19" t="s">
        <v>150</v>
      </c>
      <c r="F198" s="316">
        <v>980</v>
      </c>
      <c r="G198" s="40"/>
      <c r="H198" s="46"/>
    </row>
    <row r="199" s="2" customFormat="1" ht="16.8" customHeight="1">
      <c r="A199" s="40"/>
      <c r="B199" s="46"/>
      <c r="C199" s="315" t="s">
        <v>270</v>
      </c>
      <c r="D199" s="315" t="s">
        <v>814</v>
      </c>
      <c r="E199" s="19" t="s">
        <v>150</v>
      </c>
      <c r="F199" s="316">
        <v>980</v>
      </c>
      <c r="G199" s="40"/>
      <c r="H199" s="46"/>
    </row>
    <row r="200" s="2" customFormat="1">
      <c r="A200" s="40"/>
      <c r="B200" s="46"/>
      <c r="C200" s="310" t="s">
        <v>823</v>
      </c>
      <c r="D200" s="310" t="s">
        <v>109</v>
      </c>
      <c r="E200" s="40"/>
      <c r="F200" s="40"/>
      <c r="G200" s="40"/>
      <c r="H200" s="46"/>
    </row>
    <row r="201" s="2" customFormat="1" ht="16.8" customHeight="1">
      <c r="A201" s="40"/>
      <c r="B201" s="46"/>
      <c r="C201" s="311" t="s">
        <v>713</v>
      </c>
      <c r="D201" s="312" t="s">
        <v>19</v>
      </c>
      <c r="E201" s="313" t="s">
        <v>19</v>
      </c>
      <c r="F201" s="314">
        <v>7</v>
      </c>
      <c r="G201" s="40"/>
      <c r="H201" s="46"/>
    </row>
    <row r="202" s="2" customFormat="1" ht="16.8" customHeight="1">
      <c r="A202" s="40"/>
      <c r="B202" s="46"/>
      <c r="C202" s="315" t="s">
        <v>19</v>
      </c>
      <c r="D202" s="315" t="s">
        <v>746</v>
      </c>
      <c r="E202" s="19" t="s">
        <v>19</v>
      </c>
      <c r="F202" s="316">
        <v>7</v>
      </c>
      <c r="G202" s="40"/>
      <c r="H202" s="46"/>
    </row>
    <row r="203" s="2" customFormat="1" ht="16.8" customHeight="1">
      <c r="A203" s="40"/>
      <c r="B203" s="46"/>
      <c r="C203" s="315" t="s">
        <v>713</v>
      </c>
      <c r="D203" s="315" t="s">
        <v>155</v>
      </c>
      <c r="E203" s="19" t="s">
        <v>19</v>
      </c>
      <c r="F203" s="316">
        <v>7</v>
      </c>
      <c r="G203" s="40"/>
      <c r="H203" s="46"/>
    </row>
    <row r="204" s="2" customFormat="1" ht="16.8" customHeight="1">
      <c r="A204" s="40"/>
      <c r="B204" s="46"/>
      <c r="C204" s="317" t="s">
        <v>789</v>
      </c>
      <c r="D204" s="40"/>
      <c r="E204" s="40"/>
      <c r="F204" s="40"/>
      <c r="G204" s="40"/>
      <c r="H204" s="46"/>
    </row>
    <row r="205" s="2" customFormat="1" ht="16.8" customHeight="1">
      <c r="A205" s="40"/>
      <c r="B205" s="46"/>
      <c r="C205" s="315" t="s">
        <v>417</v>
      </c>
      <c r="D205" s="315" t="s">
        <v>816</v>
      </c>
      <c r="E205" s="19" t="s">
        <v>150</v>
      </c>
      <c r="F205" s="316">
        <v>7</v>
      </c>
      <c r="G205" s="40"/>
      <c r="H205" s="46"/>
    </row>
    <row r="206" s="2" customFormat="1" ht="16.8" customHeight="1">
      <c r="A206" s="40"/>
      <c r="B206" s="46"/>
      <c r="C206" s="315" t="s">
        <v>421</v>
      </c>
      <c r="D206" s="315" t="s">
        <v>817</v>
      </c>
      <c r="E206" s="19" t="s">
        <v>150</v>
      </c>
      <c r="F206" s="316">
        <v>7</v>
      </c>
      <c r="G206" s="40"/>
      <c r="H206" s="46"/>
    </row>
    <row r="207" s="2" customFormat="1" ht="16.8" customHeight="1">
      <c r="A207" s="40"/>
      <c r="B207" s="46"/>
      <c r="C207" s="315" t="s">
        <v>424</v>
      </c>
      <c r="D207" s="315" t="s">
        <v>818</v>
      </c>
      <c r="E207" s="19" t="s">
        <v>150</v>
      </c>
      <c r="F207" s="316">
        <v>7</v>
      </c>
      <c r="G207" s="40"/>
      <c r="H207" s="46"/>
    </row>
    <row r="208" s="2" customFormat="1" ht="7.44" customHeight="1">
      <c r="A208" s="40"/>
      <c r="B208" s="168"/>
      <c r="C208" s="169"/>
      <c r="D208" s="169"/>
      <c r="E208" s="169"/>
      <c r="F208" s="169"/>
      <c r="G208" s="169"/>
      <c r="H208" s="46"/>
    </row>
    <row r="209" s="2" customFormat="1">
      <c r="A209" s="40"/>
      <c r="B209" s="40"/>
      <c r="C209" s="40"/>
      <c r="D209" s="40"/>
      <c r="E209" s="40"/>
      <c r="F209" s="40"/>
      <c r="G209" s="40"/>
      <c r="H209" s="40"/>
    </row>
  </sheetData>
  <sheetProtection sheet="1" formatColumns="0" formatRows="0" objects="1" scenarios="1" spinCount="100000" saltValue="CazHvBbMG9KlAgUEZ3xtTCW0yedTfsMIcybf4AZTyC+LcPrbh9xmTM9aNcmTMwn+YuT3oQpd43+jK9kdFHy8pQ==" hashValue="OFWO8bIWhlp3YJAl+/NfImeD+u6LfNJyqSNbIOWviXKBnqIgOpfkSbiu8zMiRmcRS6au1IgdWcI5qeTZXuyxI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8" customWidth="1"/>
    <col min="2" max="2" width="1.667969" style="318" customWidth="1"/>
    <col min="3" max="4" width="5" style="318" customWidth="1"/>
    <col min="5" max="5" width="11.66016" style="318" customWidth="1"/>
    <col min="6" max="6" width="9.160156" style="318" customWidth="1"/>
    <col min="7" max="7" width="5" style="318" customWidth="1"/>
    <col min="8" max="8" width="77.83203" style="318" customWidth="1"/>
    <col min="9" max="10" width="20" style="318" customWidth="1"/>
    <col min="11" max="11" width="1.667969" style="318" customWidth="1"/>
  </cols>
  <sheetData>
    <row r="1" s="1" customFormat="1" ht="37.5" customHeight="1"/>
    <row r="2" s="1" customFormat="1" ht="7.5" customHeight="1">
      <c r="B2" s="319"/>
      <c r="C2" s="320"/>
      <c r="D2" s="320"/>
      <c r="E2" s="320"/>
      <c r="F2" s="320"/>
      <c r="G2" s="320"/>
      <c r="H2" s="320"/>
      <c r="I2" s="320"/>
      <c r="J2" s="320"/>
      <c r="K2" s="321"/>
    </row>
    <row r="3" s="17" customFormat="1" ht="45" customHeight="1">
      <c r="B3" s="322"/>
      <c r="C3" s="323" t="s">
        <v>824</v>
      </c>
      <c r="D3" s="323"/>
      <c r="E3" s="323"/>
      <c r="F3" s="323"/>
      <c r="G3" s="323"/>
      <c r="H3" s="323"/>
      <c r="I3" s="323"/>
      <c r="J3" s="323"/>
      <c r="K3" s="324"/>
    </row>
    <row r="4" s="1" customFormat="1" ht="25.5" customHeight="1">
      <c r="B4" s="325"/>
      <c r="C4" s="326" t="s">
        <v>825</v>
      </c>
      <c r="D4" s="326"/>
      <c r="E4" s="326"/>
      <c r="F4" s="326"/>
      <c r="G4" s="326"/>
      <c r="H4" s="326"/>
      <c r="I4" s="326"/>
      <c r="J4" s="326"/>
      <c r="K4" s="327"/>
    </row>
    <row r="5" s="1" customFormat="1" ht="5.25" customHeight="1">
      <c r="B5" s="325"/>
      <c r="C5" s="328"/>
      <c r="D5" s="328"/>
      <c r="E5" s="328"/>
      <c r="F5" s="328"/>
      <c r="G5" s="328"/>
      <c r="H5" s="328"/>
      <c r="I5" s="328"/>
      <c r="J5" s="328"/>
      <c r="K5" s="327"/>
    </row>
    <row r="6" s="1" customFormat="1" ht="15" customHeight="1">
      <c r="B6" s="325"/>
      <c r="C6" s="329" t="s">
        <v>826</v>
      </c>
      <c r="D6" s="329"/>
      <c r="E6" s="329"/>
      <c r="F6" s="329"/>
      <c r="G6" s="329"/>
      <c r="H6" s="329"/>
      <c r="I6" s="329"/>
      <c r="J6" s="329"/>
      <c r="K6" s="327"/>
    </row>
    <row r="7" s="1" customFormat="1" ht="15" customHeight="1">
      <c r="B7" s="330"/>
      <c r="C7" s="329" t="s">
        <v>827</v>
      </c>
      <c r="D7" s="329"/>
      <c r="E7" s="329"/>
      <c r="F7" s="329"/>
      <c r="G7" s="329"/>
      <c r="H7" s="329"/>
      <c r="I7" s="329"/>
      <c r="J7" s="329"/>
      <c r="K7" s="327"/>
    </row>
    <row r="8" s="1" customFormat="1" ht="12.75" customHeight="1">
      <c r="B8" s="330"/>
      <c r="C8" s="329"/>
      <c r="D8" s="329"/>
      <c r="E8" s="329"/>
      <c r="F8" s="329"/>
      <c r="G8" s="329"/>
      <c r="H8" s="329"/>
      <c r="I8" s="329"/>
      <c r="J8" s="329"/>
      <c r="K8" s="327"/>
    </row>
    <row r="9" s="1" customFormat="1" ht="15" customHeight="1">
      <c r="B9" s="330"/>
      <c r="C9" s="329" t="s">
        <v>828</v>
      </c>
      <c r="D9" s="329"/>
      <c r="E9" s="329"/>
      <c r="F9" s="329"/>
      <c r="G9" s="329"/>
      <c r="H9" s="329"/>
      <c r="I9" s="329"/>
      <c r="J9" s="329"/>
      <c r="K9" s="327"/>
    </row>
    <row r="10" s="1" customFormat="1" ht="15" customHeight="1">
      <c r="B10" s="330"/>
      <c r="C10" s="329"/>
      <c r="D10" s="329" t="s">
        <v>829</v>
      </c>
      <c r="E10" s="329"/>
      <c r="F10" s="329"/>
      <c r="G10" s="329"/>
      <c r="H10" s="329"/>
      <c r="I10" s="329"/>
      <c r="J10" s="329"/>
      <c r="K10" s="327"/>
    </row>
    <row r="11" s="1" customFormat="1" ht="15" customHeight="1">
      <c r="B11" s="330"/>
      <c r="C11" s="331"/>
      <c r="D11" s="329" t="s">
        <v>830</v>
      </c>
      <c r="E11" s="329"/>
      <c r="F11" s="329"/>
      <c r="G11" s="329"/>
      <c r="H11" s="329"/>
      <c r="I11" s="329"/>
      <c r="J11" s="329"/>
      <c r="K11" s="327"/>
    </row>
    <row r="12" s="1" customFormat="1" ht="15" customHeight="1">
      <c r="B12" s="330"/>
      <c r="C12" s="331"/>
      <c r="D12" s="329"/>
      <c r="E12" s="329"/>
      <c r="F12" s="329"/>
      <c r="G12" s="329"/>
      <c r="H12" s="329"/>
      <c r="I12" s="329"/>
      <c r="J12" s="329"/>
      <c r="K12" s="327"/>
    </row>
    <row r="13" s="1" customFormat="1" ht="15" customHeight="1">
      <c r="B13" s="330"/>
      <c r="C13" s="331"/>
      <c r="D13" s="332" t="s">
        <v>831</v>
      </c>
      <c r="E13" s="329"/>
      <c r="F13" s="329"/>
      <c r="G13" s="329"/>
      <c r="H13" s="329"/>
      <c r="I13" s="329"/>
      <c r="J13" s="329"/>
      <c r="K13" s="327"/>
    </row>
    <row r="14" s="1" customFormat="1" ht="12.75" customHeight="1">
      <c r="B14" s="330"/>
      <c r="C14" s="331"/>
      <c r="D14" s="331"/>
      <c r="E14" s="331"/>
      <c r="F14" s="331"/>
      <c r="G14" s="331"/>
      <c r="H14" s="331"/>
      <c r="I14" s="331"/>
      <c r="J14" s="331"/>
      <c r="K14" s="327"/>
    </row>
    <row r="15" s="1" customFormat="1" ht="15" customHeight="1">
      <c r="B15" s="330"/>
      <c r="C15" s="331"/>
      <c r="D15" s="329" t="s">
        <v>832</v>
      </c>
      <c r="E15" s="329"/>
      <c r="F15" s="329"/>
      <c r="G15" s="329"/>
      <c r="H15" s="329"/>
      <c r="I15" s="329"/>
      <c r="J15" s="329"/>
      <c r="K15" s="327"/>
    </row>
    <row r="16" s="1" customFormat="1" ht="15" customHeight="1">
      <c r="B16" s="330"/>
      <c r="C16" s="331"/>
      <c r="D16" s="329" t="s">
        <v>833</v>
      </c>
      <c r="E16" s="329"/>
      <c r="F16" s="329"/>
      <c r="G16" s="329"/>
      <c r="H16" s="329"/>
      <c r="I16" s="329"/>
      <c r="J16" s="329"/>
      <c r="K16" s="327"/>
    </row>
    <row r="17" s="1" customFormat="1" ht="15" customHeight="1">
      <c r="B17" s="330"/>
      <c r="C17" s="331"/>
      <c r="D17" s="329" t="s">
        <v>834</v>
      </c>
      <c r="E17" s="329"/>
      <c r="F17" s="329"/>
      <c r="G17" s="329"/>
      <c r="H17" s="329"/>
      <c r="I17" s="329"/>
      <c r="J17" s="329"/>
      <c r="K17" s="327"/>
    </row>
    <row r="18" s="1" customFormat="1" ht="15" customHeight="1">
      <c r="B18" s="330"/>
      <c r="C18" s="331"/>
      <c r="D18" s="331"/>
      <c r="E18" s="333" t="s">
        <v>78</v>
      </c>
      <c r="F18" s="329" t="s">
        <v>835</v>
      </c>
      <c r="G18" s="329"/>
      <c r="H18" s="329"/>
      <c r="I18" s="329"/>
      <c r="J18" s="329"/>
      <c r="K18" s="327"/>
    </row>
    <row r="19" s="1" customFormat="1" ht="15" customHeight="1">
      <c r="B19" s="330"/>
      <c r="C19" s="331"/>
      <c r="D19" s="331"/>
      <c r="E19" s="333" t="s">
        <v>836</v>
      </c>
      <c r="F19" s="329" t="s">
        <v>837</v>
      </c>
      <c r="G19" s="329"/>
      <c r="H19" s="329"/>
      <c r="I19" s="329"/>
      <c r="J19" s="329"/>
      <c r="K19" s="327"/>
    </row>
    <row r="20" s="1" customFormat="1" ht="15" customHeight="1">
      <c r="B20" s="330"/>
      <c r="C20" s="331"/>
      <c r="D20" s="331"/>
      <c r="E20" s="333" t="s">
        <v>838</v>
      </c>
      <c r="F20" s="329" t="s">
        <v>839</v>
      </c>
      <c r="G20" s="329"/>
      <c r="H20" s="329"/>
      <c r="I20" s="329"/>
      <c r="J20" s="329"/>
      <c r="K20" s="327"/>
    </row>
    <row r="21" s="1" customFormat="1" ht="15" customHeight="1">
      <c r="B21" s="330"/>
      <c r="C21" s="331"/>
      <c r="D21" s="331"/>
      <c r="E21" s="333" t="s">
        <v>840</v>
      </c>
      <c r="F21" s="329" t="s">
        <v>841</v>
      </c>
      <c r="G21" s="329"/>
      <c r="H21" s="329"/>
      <c r="I21" s="329"/>
      <c r="J21" s="329"/>
      <c r="K21" s="327"/>
    </row>
    <row r="22" s="1" customFormat="1" ht="15" customHeight="1">
      <c r="B22" s="330"/>
      <c r="C22" s="331"/>
      <c r="D22" s="331"/>
      <c r="E22" s="333" t="s">
        <v>435</v>
      </c>
      <c r="F22" s="329" t="s">
        <v>436</v>
      </c>
      <c r="G22" s="329"/>
      <c r="H22" s="329"/>
      <c r="I22" s="329"/>
      <c r="J22" s="329"/>
      <c r="K22" s="327"/>
    </row>
    <row r="23" s="1" customFormat="1" ht="15" customHeight="1">
      <c r="B23" s="330"/>
      <c r="C23" s="331"/>
      <c r="D23" s="331"/>
      <c r="E23" s="333" t="s">
        <v>85</v>
      </c>
      <c r="F23" s="329" t="s">
        <v>842</v>
      </c>
      <c r="G23" s="329"/>
      <c r="H23" s="329"/>
      <c r="I23" s="329"/>
      <c r="J23" s="329"/>
      <c r="K23" s="327"/>
    </row>
    <row r="24" s="1" customFormat="1" ht="12.75" customHeight="1">
      <c r="B24" s="330"/>
      <c r="C24" s="331"/>
      <c r="D24" s="331"/>
      <c r="E24" s="331"/>
      <c r="F24" s="331"/>
      <c r="G24" s="331"/>
      <c r="H24" s="331"/>
      <c r="I24" s="331"/>
      <c r="J24" s="331"/>
      <c r="K24" s="327"/>
    </row>
    <row r="25" s="1" customFormat="1" ht="15" customHeight="1">
      <c r="B25" s="330"/>
      <c r="C25" s="329" t="s">
        <v>843</v>
      </c>
      <c r="D25" s="329"/>
      <c r="E25" s="329"/>
      <c r="F25" s="329"/>
      <c r="G25" s="329"/>
      <c r="H25" s="329"/>
      <c r="I25" s="329"/>
      <c r="J25" s="329"/>
      <c r="K25" s="327"/>
    </row>
    <row r="26" s="1" customFormat="1" ht="15" customHeight="1">
      <c r="B26" s="330"/>
      <c r="C26" s="329" t="s">
        <v>844</v>
      </c>
      <c r="D26" s="329"/>
      <c r="E26" s="329"/>
      <c r="F26" s="329"/>
      <c r="G26" s="329"/>
      <c r="H26" s="329"/>
      <c r="I26" s="329"/>
      <c r="J26" s="329"/>
      <c r="K26" s="327"/>
    </row>
    <row r="27" s="1" customFormat="1" ht="15" customHeight="1">
      <c r="B27" s="330"/>
      <c r="C27" s="329"/>
      <c r="D27" s="329" t="s">
        <v>845</v>
      </c>
      <c r="E27" s="329"/>
      <c r="F27" s="329"/>
      <c r="G27" s="329"/>
      <c r="H27" s="329"/>
      <c r="I27" s="329"/>
      <c r="J27" s="329"/>
      <c r="K27" s="327"/>
    </row>
    <row r="28" s="1" customFormat="1" ht="15" customHeight="1">
      <c r="B28" s="330"/>
      <c r="C28" s="331"/>
      <c r="D28" s="329" t="s">
        <v>846</v>
      </c>
      <c r="E28" s="329"/>
      <c r="F28" s="329"/>
      <c r="G28" s="329"/>
      <c r="H28" s="329"/>
      <c r="I28" s="329"/>
      <c r="J28" s="329"/>
      <c r="K28" s="327"/>
    </row>
    <row r="29" s="1" customFormat="1" ht="12.75" customHeight="1">
      <c r="B29" s="330"/>
      <c r="C29" s="331"/>
      <c r="D29" s="331"/>
      <c r="E29" s="331"/>
      <c r="F29" s="331"/>
      <c r="G29" s="331"/>
      <c r="H29" s="331"/>
      <c r="I29" s="331"/>
      <c r="J29" s="331"/>
      <c r="K29" s="327"/>
    </row>
    <row r="30" s="1" customFormat="1" ht="15" customHeight="1">
      <c r="B30" s="330"/>
      <c r="C30" s="331"/>
      <c r="D30" s="329" t="s">
        <v>847</v>
      </c>
      <c r="E30" s="329"/>
      <c r="F30" s="329"/>
      <c r="G30" s="329"/>
      <c r="H30" s="329"/>
      <c r="I30" s="329"/>
      <c r="J30" s="329"/>
      <c r="K30" s="327"/>
    </row>
    <row r="31" s="1" customFormat="1" ht="15" customHeight="1">
      <c r="B31" s="330"/>
      <c r="C31" s="331"/>
      <c r="D31" s="329" t="s">
        <v>848</v>
      </c>
      <c r="E31" s="329"/>
      <c r="F31" s="329"/>
      <c r="G31" s="329"/>
      <c r="H31" s="329"/>
      <c r="I31" s="329"/>
      <c r="J31" s="329"/>
      <c r="K31" s="327"/>
    </row>
    <row r="32" s="1" customFormat="1" ht="12.75" customHeight="1">
      <c r="B32" s="330"/>
      <c r="C32" s="331"/>
      <c r="D32" s="331"/>
      <c r="E32" s="331"/>
      <c r="F32" s="331"/>
      <c r="G32" s="331"/>
      <c r="H32" s="331"/>
      <c r="I32" s="331"/>
      <c r="J32" s="331"/>
      <c r="K32" s="327"/>
    </row>
    <row r="33" s="1" customFormat="1" ht="15" customHeight="1">
      <c r="B33" s="330"/>
      <c r="C33" s="331"/>
      <c r="D33" s="329" t="s">
        <v>849</v>
      </c>
      <c r="E33" s="329"/>
      <c r="F33" s="329"/>
      <c r="G33" s="329"/>
      <c r="H33" s="329"/>
      <c r="I33" s="329"/>
      <c r="J33" s="329"/>
      <c r="K33" s="327"/>
    </row>
    <row r="34" s="1" customFormat="1" ht="15" customHeight="1">
      <c r="B34" s="330"/>
      <c r="C34" s="331"/>
      <c r="D34" s="329" t="s">
        <v>850</v>
      </c>
      <c r="E34" s="329"/>
      <c r="F34" s="329"/>
      <c r="G34" s="329"/>
      <c r="H34" s="329"/>
      <c r="I34" s="329"/>
      <c r="J34" s="329"/>
      <c r="K34" s="327"/>
    </row>
    <row r="35" s="1" customFormat="1" ht="15" customHeight="1">
      <c r="B35" s="330"/>
      <c r="C35" s="331"/>
      <c r="D35" s="329" t="s">
        <v>851</v>
      </c>
      <c r="E35" s="329"/>
      <c r="F35" s="329"/>
      <c r="G35" s="329"/>
      <c r="H35" s="329"/>
      <c r="I35" s="329"/>
      <c r="J35" s="329"/>
      <c r="K35" s="327"/>
    </row>
    <row r="36" s="1" customFormat="1" ht="15" customHeight="1">
      <c r="B36" s="330"/>
      <c r="C36" s="331"/>
      <c r="D36" s="329"/>
      <c r="E36" s="332" t="s">
        <v>131</v>
      </c>
      <c r="F36" s="329"/>
      <c r="G36" s="329" t="s">
        <v>852</v>
      </c>
      <c r="H36" s="329"/>
      <c r="I36" s="329"/>
      <c r="J36" s="329"/>
      <c r="K36" s="327"/>
    </row>
    <row r="37" s="1" customFormat="1" ht="30.75" customHeight="1">
      <c r="B37" s="330"/>
      <c r="C37" s="331"/>
      <c r="D37" s="329"/>
      <c r="E37" s="332" t="s">
        <v>853</v>
      </c>
      <c r="F37" s="329"/>
      <c r="G37" s="329" t="s">
        <v>854</v>
      </c>
      <c r="H37" s="329"/>
      <c r="I37" s="329"/>
      <c r="J37" s="329"/>
      <c r="K37" s="327"/>
    </row>
    <row r="38" s="1" customFormat="1" ht="15" customHeight="1">
      <c r="B38" s="330"/>
      <c r="C38" s="331"/>
      <c r="D38" s="329"/>
      <c r="E38" s="332" t="s">
        <v>53</v>
      </c>
      <c r="F38" s="329"/>
      <c r="G38" s="329" t="s">
        <v>855</v>
      </c>
      <c r="H38" s="329"/>
      <c r="I38" s="329"/>
      <c r="J38" s="329"/>
      <c r="K38" s="327"/>
    </row>
    <row r="39" s="1" customFormat="1" ht="15" customHeight="1">
      <c r="B39" s="330"/>
      <c r="C39" s="331"/>
      <c r="D39" s="329"/>
      <c r="E39" s="332" t="s">
        <v>54</v>
      </c>
      <c r="F39" s="329"/>
      <c r="G39" s="329" t="s">
        <v>856</v>
      </c>
      <c r="H39" s="329"/>
      <c r="I39" s="329"/>
      <c r="J39" s="329"/>
      <c r="K39" s="327"/>
    </row>
    <row r="40" s="1" customFormat="1" ht="15" customHeight="1">
      <c r="B40" s="330"/>
      <c r="C40" s="331"/>
      <c r="D40" s="329"/>
      <c r="E40" s="332" t="s">
        <v>132</v>
      </c>
      <c r="F40" s="329"/>
      <c r="G40" s="329" t="s">
        <v>857</v>
      </c>
      <c r="H40" s="329"/>
      <c r="I40" s="329"/>
      <c r="J40" s="329"/>
      <c r="K40" s="327"/>
    </row>
    <row r="41" s="1" customFormat="1" ht="15" customHeight="1">
      <c r="B41" s="330"/>
      <c r="C41" s="331"/>
      <c r="D41" s="329"/>
      <c r="E41" s="332" t="s">
        <v>133</v>
      </c>
      <c r="F41" s="329"/>
      <c r="G41" s="329" t="s">
        <v>858</v>
      </c>
      <c r="H41" s="329"/>
      <c r="I41" s="329"/>
      <c r="J41" s="329"/>
      <c r="K41" s="327"/>
    </row>
    <row r="42" s="1" customFormat="1" ht="15" customHeight="1">
      <c r="B42" s="330"/>
      <c r="C42" s="331"/>
      <c r="D42" s="329"/>
      <c r="E42" s="332" t="s">
        <v>859</v>
      </c>
      <c r="F42" s="329"/>
      <c r="G42" s="329" t="s">
        <v>860</v>
      </c>
      <c r="H42" s="329"/>
      <c r="I42" s="329"/>
      <c r="J42" s="329"/>
      <c r="K42" s="327"/>
    </row>
    <row r="43" s="1" customFormat="1" ht="15" customHeight="1">
      <c r="B43" s="330"/>
      <c r="C43" s="331"/>
      <c r="D43" s="329"/>
      <c r="E43" s="332"/>
      <c r="F43" s="329"/>
      <c r="G43" s="329" t="s">
        <v>861</v>
      </c>
      <c r="H43" s="329"/>
      <c r="I43" s="329"/>
      <c r="J43" s="329"/>
      <c r="K43" s="327"/>
    </row>
    <row r="44" s="1" customFormat="1" ht="15" customHeight="1">
      <c r="B44" s="330"/>
      <c r="C44" s="331"/>
      <c r="D44" s="329"/>
      <c r="E44" s="332" t="s">
        <v>862</v>
      </c>
      <c r="F44" s="329"/>
      <c r="G44" s="329" t="s">
        <v>863</v>
      </c>
      <c r="H44" s="329"/>
      <c r="I44" s="329"/>
      <c r="J44" s="329"/>
      <c r="K44" s="327"/>
    </row>
    <row r="45" s="1" customFormat="1" ht="15" customHeight="1">
      <c r="B45" s="330"/>
      <c r="C45" s="331"/>
      <c r="D45" s="329"/>
      <c r="E45" s="332" t="s">
        <v>135</v>
      </c>
      <c r="F45" s="329"/>
      <c r="G45" s="329" t="s">
        <v>864</v>
      </c>
      <c r="H45" s="329"/>
      <c r="I45" s="329"/>
      <c r="J45" s="329"/>
      <c r="K45" s="327"/>
    </row>
    <row r="46" s="1" customFormat="1" ht="12.75" customHeight="1">
      <c r="B46" s="330"/>
      <c r="C46" s="331"/>
      <c r="D46" s="329"/>
      <c r="E46" s="329"/>
      <c r="F46" s="329"/>
      <c r="G46" s="329"/>
      <c r="H46" s="329"/>
      <c r="I46" s="329"/>
      <c r="J46" s="329"/>
      <c r="K46" s="327"/>
    </row>
    <row r="47" s="1" customFormat="1" ht="15" customHeight="1">
      <c r="B47" s="330"/>
      <c r="C47" s="331"/>
      <c r="D47" s="329" t="s">
        <v>865</v>
      </c>
      <c r="E47" s="329"/>
      <c r="F47" s="329"/>
      <c r="G47" s="329"/>
      <c r="H47" s="329"/>
      <c r="I47" s="329"/>
      <c r="J47" s="329"/>
      <c r="K47" s="327"/>
    </row>
    <row r="48" s="1" customFormat="1" ht="15" customHeight="1">
      <c r="B48" s="330"/>
      <c r="C48" s="331"/>
      <c r="D48" s="331"/>
      <c r="E48" s="329" t="s">
        <v>866</v>
      </c>
      <c r="F48" s="329"/>
      <c r="G48" s="329"/>
      <c r="H48" s="329"/>
      <c r="I48" s="329"/>
      <c r="J48" s="329"/>
      <c r="K48" s="327"/>
    </row>
    <row r="49" s="1" customFormat="1" ht="15" customHeight="1">
      <c r="B49" s="330"/>
      <c r="C49" s="331"/>
      <c r="D49" s="331"/>
      <c r="E49" s="329" t="s">
        <v>867</v>
      </c>
      <c r="F49" s="329"/>
      <c r="G49" s="329"/>
      <c r="H49" s="329"/>
      <c r="I49" s="329"/>
      <c r="J49" s="329"/>
      <c r="K49" s="327"/>
    </row>
    <row r="50" s="1" customFormat="1" ht="15" customHeight="1">
      <c r="B50" s="330"/>
      <c r="C50" s="331"/>
      <c r="D50" s="331"/>
      <c r="E50" s="329" t="s">
        <v>868</v>
      </c>
      <c r="F50" s="329"/>
      <c r="G50" s="329"/>
      <c r="H50" s="329"/>
      <c r="I50" s="329"/>
      <c r="J50" s="329"/>
      <c r="K50" s="327"/>
    </row>
    <row r="51" s="1" customFormat="1" ht="15" customHeight="1">
      <c r="B51" s="330"/>
      <c r="C51" s="331"/>
      <c r="D51" s="329" t="s">
        <v>869</v>
      </c>
      <c r="E51" s="329"/>
      <c r="F51" s="329"/>
      <c r="G51" s="329"/>
      <c r="H51" s="329"/>
      <c r="I51" s="329"/>
      <c r="J51" s="329"/>
      <c r="K51" s="327"/>
    </row>
    <row r="52" s="1" customFormat="1" ht="25.5" customHeight="1">
      <c r="B52" s="325"/>
      <c r="C52" s="326" t="s">
        <v>870</v>
      </c>
      <c r="D52" s="326"/>
      <c r="E52" s="326"/>
      <c r="F52" s="326"/>
      <c r="G52" s="326"/>
      <c r="H52" s="326"/>
      <c r="I52" s="326"/>
      <c r="J52" s="326"/>
      <c r="K52" s="327"/>
    </row>
    <row r="53" s="1" customFormat="1" ht="5.25" customHeight="1">
      <c r="B53" s="325"/>
      <c r="C53" s="328"/>
      <c r="D53" s="328"/>
      <c r="E53" s="328"/>
      <c r="F53" s="328"/>
      <c r="G53" s="328"/>
      <c r="H53" s="328"/>
      <c r="I53" s="328"/>
      <c r="J53" s="328"/>
      <c r="K53" s="327"/>
    </row>
    <row r="54" s="1" customFormat="1" ht="15" customHeight="1">
      <c r="B54" s="325"/>
      <c r="C54" s="329" t="s">
        <v>871</v>
      </c>
      <c r="D54" s="329"/>
      <c r="E54" s="329"/>
      <c r="F54" s="329"/>
      <c r="G54" s="329"/>
      <c r="H54" s="329"/>
      <c r="I54" s="329"/>
      <c r="J54" s="329"/>
      <c r="K54" s="327"/>
    </row>
    <row r="55" s="1" customFormat="1" ht="15" customHeight="1">
      <c r="B55" s="325"/>
      <c r="C55" s="329" t="s">
        <v>872</v>
      </c>
      <c r="D55" s="329"/>
      <c r="E55" s="329"/>
      <c r="F55" s="329"/>
      <c r="G55" s="329"/>
      <c r="H55" s="329"/>
      <c r="I55" s="329"/>
      <c r="J55" s="329"/>
      <c r="K55" s="327"/>
    </row>
    <row r="56" s="1" customFormat="1" ht="12.75" customHeight="1">
      <c r="B56" s="325"/>
      <c r="C56" s="329"/>
      <c r="D56" s="329"/>
      <c r="E56" s="329"/>
      <c r="F56" s="329"/>
      <c r="G56" s="329"/>
      <c r="H56" s="329"/>
      <c r="I56" s="329"/>
      <c r="J56" s="329"/>
      <c r="K56" s="327"/>
    </row>
    <row r="57" s="1" customFormat="1" ht="15" customHeight="1">
      <c r="B57" s="325"/>
      <c r="C57" s="329" t="s">
        <v>873</v>
      </c>
      <c r="D57" s="329"/>
      <c r="E57" s="329"/>
      <c r="F57" s="329"/>
      <c r="G57" s="329"/>
      <c r="H57" s="329"/>
      <c r="I57" s="329"/>
      <c r="J57" s="329"/>
      <c r="K57" s="327"/>
    </row>
    <row r="58" s="1" customFormat="1" ht="15" customHeight="1">
      <c r="B58" s="325"/>
      <c r="C58" s="331"/>
      <c r="D58" s="329" t="s">
        <v>874</v>
      </c>
      <c r="E58" s="329"/>
      <c r="F58" s="329"/>
      <c r="G58" s="329"/>
      <c r="H58" s="329"/>
      <c r="I58" s="329"/>
      <c r="J58" s="329"/>
      <c r="K58" s="327"/>
    </row>
    <row r="59" s="1" customFormat="1" ht="15" customHeight="1">
      <c r="B59" s="325"/>
      <c r="C59" s="331"/>
      <c r="D59" s="329" t="s">
        <v>875</v>
      </c>
      <c r="E59" s="329"/>
      <c r="F59" s="329"/>
      <c r="G59" s="329"/>
      <c r="H59" s="329"/>
      <c r="I59" s="329"/>
      <c r="J59" s="329"/>
      <c r="K59" s="327"/>
    </row>
    <row r="60" s="1" customFormat="1" ht="15" customHeight="1">
      <c r="B60" s="325"/>
      <c r="C60" s="331"/>
      <c r="D60" s="329" t="s">
        <v>876</v>
      </c>
      <c r="E60" s="329"/>
      <c r="F60" s="329"/>
      <c r="G60" s="329"/>
      <c r="H60" s="329"/>
      <c r="I60" s="329"/>
      <c r="J60" s="329"/>
      <c r="K60" s="327"/>
    </row>
    <row r="61" s="1" customFormat="1" ht="15" customHeight="1">
      <c r="B61" s="325"/>
      <c r="C61" s="331"/>
      <c r="D61" s="329" t="s">
        <v>877</v>
      </c>
      <c r="E61" s="329"/>
      <c r="F61" s="329"/>
      <c r="G61" s="329"/>
      <c r="H61" s="329"/>
      <c r="I61" s="329"/>
      <c r="J61" s="329"/>
      <c r="K61" s="327"/>
    </row>
    <row r="62" s="1" customFormat="1" ht="15" customHeight="1">
      <c r="B62" s="325"/>
      <c r="C62" s="331"/>
      <c r="D62" s="334" t="s">
        <v>878</v>
      </c>
      <c r="E62" s="334"/>
      <c r="F62" s="334"/>
      <c r="G62" s="334"/>
      <c r="H62" s="334"/>
      <c r="I62" s="334"/>
      <c r="J62" s="334"/>
      <c r="K62" s="327"/>
    </row>
    <row r="63" s="1" customFormat="1" ht="15" customHeight="1">
      <c r="B63" s="325"/>
      <c r="C63" s="331"/>
      <c r="D63" s="329" t="s">
        <v>879</v>
      </c>
      <c r="E63" s="329"/>
      <c r="F63" s="329"/>
      <c r="G63" s="329"/>
      <c r="H63" s="329"/>
      <c r="I63" s="329"/>
      <c r="J63" s="329"/>
      <c r="K63" s="327"/>
    </row>
    <row r="64" s="1" customFormat="1" ht="12.75" customHeight="1">
      <c r="B64" s="325"/>
      <c r="C64" s="331"/>
      <c r="D64" s="331"/>
      <c r="E64" s="335"/>
      <c r="F64" s="331"/>
      <c r="G64" s="331"/>
      <c r="H64" s="331"/>
      <c r="I64" s="331"/>
      <c r="J64" s="331"/>
      <c r="K64" s="327"/>
    </row>
    <row r="65" s="1" customFormat="1" ht="15" customHeight="1">
      <c r="B65" s="325"/>
      <c r="C65" s="331"/>
      <c r="D65" s="329" t="s">
        <v>880</v>
      </c>
      <c r="E65" s="329"/>
      <c r="F65" s="329"/>
      <c r="G65" s="329"/>
      <c r="H65" s="329"/>
      <c r="I65" s="329"/>
      <c r="J65" s="329"/>
      <c r="K65" s="327"/>
    </row>
    <row r="66" s="1" customFormat="1" ht="15" customHeight="1">
      <c r="B66" s="325"/>
      <c r="C66" s="331"/>
      <c r="D66" s="334" t="s">
        <v>881</v>
      </c>
      <c r="E66" s="334"/>
      <c r="F66" s="334"/>
      <c r="G66" s="334"/>
      <c r="H66" s="334"/>
      <c r="I66" s="334"/>
      <c r="J66" s="334"/>
      <c r="K66" s="327"/>
    </row>
    <row r="67" s="1" customFormat="1" ht="15" customHeight="1">
      <c r="B67" s="325"/>
      <c r="C67" s="331"/>
      <c r="D67" s="329" t="s">
        <v>882</v>
      </c>
      <c r="E67" s="329"/>
      <c r="F67" s="329"/>
      <c r="G67" s="329"/>
      <c r="H67" s="329"/>
      <c r="I67" s="329"/>
      <c r="J67" s="329"/>
      <c r="K67" s="327"/>
    </row>
    <row r="68" s="1" customFormat="1" ht="15" customHeight="1">
      <c r="B68" s="325"/>
      <c r="C68" s="331"/>
      <c r="D68" s="329" t="s">
        <v>883</v>
      </c>
      <c r="E68" s="329"/>
      <c r="F68" s="329"/>
      <c r="G68" s="329"/>
      <c r="H68" s="329"/>
      <c r="I68" s="329"/>
      <c r="J68" s="329"/>
      <c r="K68" s="327"/>
    </row>
    <row r="69" s="1" customFormat="1" ht="15" customHeight="1">
      <c r="B69" s="325"/>
      <c r="C69" s="331"/>
      <c r="D69" s="329" t="s">
        <v>884</v>
      </c>
      <c r="E69" s="329"/>
      <c r="F69" s="329"/>
      <c r="G69" s="329"/>
      <c r="H69" s="329"/>
      <c r="I69" s="329"/>
      <c r="J69" s="329"/>
      <c r="K69" s="327"/>
    </row>
    <row r="70" s="1" customFormat="1" ht="15" customHeight="1">
      <c r="B70" s="325"/>
      <c r="C70" s="331"/>
      <c r="D70" s="329" t="s">
        <v>885</v>
      </c>
      <c r="E70" s="329"/>
      <c r="F70" s="329"/>
      <c r="G70" s="329"/>
      <c r="H70" s="329"/>
      <c r="I70" s="329"/>
      <c r="J70" s="329"/>
      <c r="K70" s="327"/>
    </row>
    <row r="71" s="1" customFormat="1" ht="12.75" customHeight="1">
      <c r="B71" s="336"/>
      <c r="C71" s="337"/>
      <c r="D71" s="337"/>
      <c r="E71" s="337"/>
      <c r="F71" s="337"/>
      <c r="G71" s="337"/>
      <c r="H71" s="337"/>
      <c r="I71" s="337"/>
      <c r="J71" s="337"/>
      <c r="K71" s="338"/>
    </row>
    <row r="72" s="1" customFormat="1" ht="18.75" customHeight="1">
      <c r="B72" s="339"/>
      <c r="C72" s="339"/>
      <c r="D72" s="339"/>
      <c r="E72" s="339"/>
      <c r="F72" s="339"/>
      <c r="G72" s="339"/>
      <c r="H72" s="339"/>
      <c r="I72" s="339"/>
      <c r="J72" s="339"/>
      <c r="K72" s="340"/>
    </row>
    <row r="73" s="1" customFormat="1" ht="18.75" customHeight="1">
      <c r="B73" s="340"/>
      <c r="C73" s="340"/>
      <c r="D73" s="340"/>
      <c r="E73" s="340"/>
      <c r="F73" s="340"/>
      <c r="G73" s="340"/>
      <c r="H73" s="340"/>
      <c r="I73" s="340"/>
      <c r="J73" s="340"/>
      <c r="K73" s="340"/>
    </row>
    <row r="74" s="1" customFormat="1" ht="7.5" customHeight="1">
      <c r="B74" s="341"/>
      <c r="C74" s="342"/>
      <c r="D74" s="342"/>
      <c r="E74" s="342"/>
      <c r="F74" s="342"/>
      <c r="G74" s="342"/>
      <c r="H74" s="342"/>
      <c r="I74" s="342"/>
      <c r="J74" s="342"/>
      <c r="K74" s="343"/>
    </row>
    <row r="75" s="1" customFormat="1" ht="45" customHeight="1">
      <c r="B75" s="344"/>
      <c r="C75" s="345" t="s">
        <v>886</v>
      </c>
      <c r="D75" s="345"/>
      <c r="E75" s="345"/>
      <c r="F75" s="345"/>
      <c r="G75" s="345"/>
      <c r="H75" s="345"/>
      <c r="I75" s="345"/>
      <c r="J75" s="345"/>
      <c r="K75" s="346"/>
    </row>
    <row r="76" s="1" customFormat="1" ht="17.25" customHeight="1">
      <c r="B76" s="344"/>
      <c r="C76" s="347" t="s">
        <v>887</v>
      </c>
      <c r="D76" s="347"/>
      <c r="E76" s="347"/>
      <c r="F76" s="347" t="s">
        <v>888</v>
      </c>
      <c r="G76" s="348"/>
      <c r="H76" s="347" t="s">
        <v>54</v>
      </c>
      <c r="I76" s="347" t="s">
        <v>57</v>
      </c>
      <c r="J76" s="347" t="s">
        <v>889</v>
      </c>
      <c r="K76" s="346"/>
    </row>
    <row r="77" s="1" customFormat="1" ht="17.25" customHeight="1">
      <c r="B77" s="344"/>
      <c r="C77" s="349" t="s">
        <v>890</v>
      </c>
      <c r="D77" s="349"/>
      <c r="E77" s="349"/>
      <c r="F77" s="350" t="s">
        <v>891</v>
      </c>
      <c r="G77" s="351"/>
      <c r="H77" s="349"/>
      <c r="I77" s="349"/>
      <c r="J77" s="349" t="s">
        <v>892</v>
      </c>
      <c r="K77" s="346"/>
    </row>
    <row r="78" s="1" customFormat="1" ht="5.25" customHeight="1">
      <c r="B78" s="344"/>
      <c r="C78" s="352"/>
      <c r="D78" s="352"/>
      <c r="E78" s="352"/>
      <c r="F78" s="352"/>
      <c r="G78" s="353"/>
      <c r="H78" s="352"/>
      <c r="I78" s="352"/>
      <c r="J78" s="352"/>
      <c r="K78" s="346"/>
    </row>
    <row r="79" s="1" customFormat="1" ht="15" customHeight="1">
      <c r="B79" s="344"/>
      <c r="C79" s="332" t="s">
        <v>53</v>
      </c>
      <c r="D79" s="354"/>
      <c r="E79" s="354"/>
      <c r="F79" s="355" t="s">
        <v>893</v>
      </c>
      <c r="G79" s="356"/>
      <c r="H79" s="332" t="s">
        <v>894</v>
      </c>
      <c r="I79" s="332" t="s">
        <v>895</v>
      </c>
      <c r="J79" s="332">
        <v>20</v>
      </c>
      <c r="K79" s="346"/>
    </row>
    <row r="80" s="1" customFormat="1" ht="15" customHeight="1">
      <c r="B80" s="344"/>
      <c r="C80" s="332" t="s">
        <v>896</v>
      </c>
      <c r="D80" s="332"/>
      <c r="E80" s="332"/>
      <c r="F80" s="355" t="s">
        <v>893</v>
      </c>
      <c r="G80" s="356"/>
      <c r="H80" s="332" t="s">
        <v>897</v>
      </c>
      <c r="I80" s="332" t="s">
        <v>895</v>
      </c>
      <c r="J80" s="332">
        <v>120</v>
      </c>
      <c r="K80" s="346"/>
    </row>
    <row r="81" s="1" customFormat="1" ht="15" customHeight="1">
      <c r="B81" s="357"/>
      <c r="C81" s="332" t="s">
        <v>898</v>
      </c>
      <c r="D81" s="332"/>
      <c r="E81" s="332"/>
      <c r="F81" s="355" t="s">
        <v>899</v>
      </c>
      <c r="G81" s="356"/>
      <c r="H81" s="332" t="s">
        <v>900</v>
      </c>
      <c r="I81" s="332" t="s">
        <v>895</v>
      </c>
      <c r="J81" s="332">
        <v>50</v>
      </c>
      <c r="K81" s="346"/>
    </row>
    <row r="82" s="1" customFormat="1" ht="15" customHeight="1">
      <c r="B82" s="357"/>
      <c r="C82" s="332" t="s">
        <v>901</v>
      </c>
      <c r="D82" s="332"/>
      <c r="E82" s="332"/>
      <c r="F82" s="355" t="s">
        <v>893</v>
      </c>
      <c r="G82" s="356"/>
      <c r="H82" s="332" t="s">
        <v>902</v>
      </c>
      <c r="I82" s="332" t="s">
        <v>903</v>
      </c>
      <c r="J82" s="332"/>
      <c r="K82" s="346"/>
    </row>
    <row r="83" s="1" customFormat="1" ht="15" customHeight="1">
      <c r="B83" s="357"/>
      <c r="C83" s="358" t="s">
        <v>904</v>
      </c>
      <c r="D83" s="358"/>
      <c r="E83" s="358"/>
      <c r="F83" s="359" t="s">
        <v>899</v>
      </c>
      <c r="G83" s="358"/>
      <c r="H83" s="358" t="s">
        <v>905</v>
      </c>
      <c r="I83" s="358" t="s">
        <v>895</v>
      </c>
      <c r="J83" s="358">
        <v>15</v>
      </c>
      <c r="K83" s="346"/>
    </row>
    <row r="84" s="1" customFormat="1" ht="15" customHeight="1">
      <c r="B84" s="357"/>
      <c r="C84" s="358" t="s">
        <v>906</v>
      </c>
      <c r="D84" s="358"/>
      <c r="E84" s="358"/>
      <c r="F84" s="359" t="s">
        <v>899</v>
      </c>
      <c r="G84" s="358"/>
      <c r="H84" s="358" t="s">
        <v>907</v>
      </c>
      <c r="I84" s="358" t="s">
        <v>895</v>
      </c>
      <c r="J84" s="358">
        <v>15</v>
      </c>
      <c r="K84" s="346"/>
    </row>
    <row r="85" s="1" customFormat="1" ht="15" customHeight="1">
      <c r="B85" s="357"/>
      <c r="C85" s="358" t="s">
        <v>908</v>
      </c>
      <c r="D85" s="358"/>
      <c r="E85" s="358"/>
      <c r="F85" s="359" t="s">
        <v>899</v>
      </c>
      <c r="G85" s="358"/>
      <c r="H85" s="358" t="s">
        <v>909</v>
      </c>
      <c r="I85" s="358" t="s">
        <v>895</v>
      </c>
      <c r="J85" s="358">
        <v>20</v>
      </c>
      <c r="K85" s="346"/>
    </row>
    <row r="86" s="1" customFormat="1" ht="15" customHeight="1">
      <c r="B86" s="357"/>
      <c r="C86" s="358" t="s">
        <v>910</v>
      </c>
      <c r="D86" s="358"/>
      <c r="E86" s="358"/>
      <c r="F86" s="359" t="s">
        <v>899</v>
      </c>
      <c r="G86" s="358"/>
      <c r="H86" s="358" t="s">
        <v>911</v>
      </c>
      <c r="I86" s="358" t="s">
        <v>895</v>
      </c>
      <c r="J86" s="358">
        <v>20</v>
      </c>
      <c r="K86" s="346"/>
    </row>
    <row r="87" s="1" customFormat="1" ht="15" customHeight="1">
      <c r="B87" s="357"/>
      <c r="C87" s="332" t="s">
        <v>912</v>
      </c>
      <c r="D87" s="332"/>
      <c r="E87" s="332"/>
      <c r="F87" s="355" t="s">
        <v>899</v>
      </c>
      <c r="G87" s="356"/>
      <c r="H87" s="332" t="s">
        <v>913</v>
      </c>
      <c r="I87" s="332" t="s">
        <v>895</v>
      </c>
      <c r="J87" s="332">
        <v>50</v>
      </c>
      <c r="K87" s="346"/>
    </row>
    <row r="88" s="1" customFormat="1" ht="15" customHeight="1">
      <c r="B88" s="357"/>
      <c r="C88" s="332" t="s">
        <v>914</v>
      </c>
      <c r="D88" s="332"/>
      <c r="E88" s="332"/>
      <c r="F88" s="355" t="s">
        <v>899</v>
      </c>
      <c r="G88" s="356"/>
      <c r="H88" s="332" t="s">
        <v>915</v>
      </c>
      <c r="I88" s="332" t="s">
        <v>895</v>
      </c>
      <c r="J88" s="332">
        <v>20</v>
      </c>
      <c r="K88" s="346"/>
    </row>
    <row r="89" s="1" customFormat="1" ht="15" customHeight="1">
      <c r="B89" s="357"/>
      <c r="C89" s="332" t="s">
        <v>916</v>
      </c>
      <c r="D89" s="332"/>
      <c r="E89" s="332"/>
      <c r="F89" s="355" t="s">
        <v>899</v>
      </c>
      <c r="G89" s="356"/>
      <c r="H89" s="332" t="s">
        <v>917</v>
      </c>
      <c r="I89" s="332" t="s">
        <v>895</v>
      </c>
      <c r="J89" s="332">
        <v>20</v>
      </c>
      <c r="K89" s="346"/>
    </row>
    <row r="90" s="1" customFormat="1" ht="15" customHeight="1">
      <c r="B90" s="357"/>
      <c r="C90" s="332" t="s">
        <v>918</v>
      </c>
      <c r="D90" s="332"/>
      <c r="E90" s="332"/>
      <c r="F90" s="355" t="s">
        <v>899</v>
      </c>
      <c r="G90" s="356"/>
      <c r="H90" s="332" t="s">
        <v>919</v>
      </c>
      <c r="I90" s="332" t="s">
        <v>895</v>
      </c>
      <c r="J90" s="332">
        <v>50</v>
      </c>
      <c r="K90" s="346"/>
    </row>
    <row r="91" s="1" customFormat="1" ht="15" customHeight="1">
      <c r="B91" s="357"/>
      <c r="C91" s="332" t="s">
        <v>920</v>
      </c>
      <c r="D91" s="332"/>
      <c r="E91" s="332"/>
      <c r="F91" s="355" t="s">
        <v>899</v>
      </c>
      <c r="G91" s="356"/>
      <c r="H91" s="332" t="s">
        <v>920</v>
      </c>
      <c r="I91" s="332" t="s">
        <v>895</v>
      </c>
      <c r="J91" s="332">
        <v>50</v>
      </c>
      <c r="K91" s="346"/>
    </row>
    <row r="92" s="1" customFormat="1" ht="15" customHeight="1">
      <c r="B92" s="357"/>
      <c r="C92" s="332" t="s">
        <v>921</v>
      </c>
      <c r="D92" s="332"/>
      <c r="E92" s="332"/>
      <c r="F92" s="355" t="s">
        <v>899</v>
      </c>
      <c r="G92" s="356"/>
      <c r="H92" s="332" t="s">
        <v>922</v>
      </c>
      <c r="I92" s="332" t="s">
        <v>895</v>
      </c>
      <c r="J92" s="332">
        <v>255</v>
      </c>
      <c r="K92" s="346"/>
    </row>
    <row r="93" s="1" customFormat="1" ht="15" customHeight="1">
      <c r="B93" s="357"/>
      <c r="C93" s="332" t="s">
        <v>923</v>
      </c>
      <c r="D93" s="332"/>
      <c r="E93" s="332"/>
      <c r="F93" s="355" t="s">
        <v>893</v>
      </c>
      <c r="G93" s="356"/>
      <c r="H93" s="332" t="s">
        <v>924</v>
      </c>
      <c r="I93" s="332" t="s">
        <v>925</v>
      </c>
      <c r="J93" s="332"/>
      <c r="K93" s="346"/>
    </row>
    <row r="94" s="1" customFormat="1" ht="15" customHeight="1">
      <c r="B94" s="357"/>
      <c r="C94" s="332" t="s">
        <v>926</v>
      </c>
      <c r="D94" s="332"/>
      <c r="E94" s="332"/>
      <c r="F94" s="355" t="s">
        <v>893</v>
      </c>
      <c r="G94" s="356"/>
      <c r="H94" s="332" t="s">
        <v>927</v>
      </c>
      <c r="I94" s="332" t="s">
        <v>928</v>
      </c>
      <c r="J94" s="332"/>
      <c r="K94" s="346"/>
    </row>
    <row r="95" s="1" customFormat="1" ht="15" customHeight="1">
      <c r="B95" s="357"/>
      <c r="C95" s="332" t="s">
        <v>929</v>
      </c>
      <c r="D95" s="332"/>
      <c r="E95" s="332"/>
      <c r="F95" s="355" t="s">
        <v>893</v>
      </c>
      <c r="G95" s="356"/>
      <c r="H95" s="332" t="s">
        <v>929</v>
      </c>
      <c r="I95" s="332" t="s">
        <v>928</v>
      </c>
      <c r="J95" s="332"/>
      <c r="K95" s="346"/>
    </row>
    <row r="96" s="1" customFormat="1" ht="15" customHeight="1">
      <c r="B96" s="357"/>
      <c r="C96" s="332" t="s">
        <v>38</v>
      </c>
      <c r="D96" s="332"/>
      <c r="E96" s="332"/>
      <c r="F96" s="355" t="s">
        <v>893</v>
      </c>
      <c r="G96" s="356"/>
      <c r="H96" s="332" t="s">
        <v>930</v>
      </c>
      <c r="I96" s="332" t="s">
        <v>928</v>
      </c>
      <c r="J96" s="332"/>
      <c r="K96" s="346"/>
    </row>
    <row r="97" s="1" customFormat="1" ht="15" customHeight="1">
      <c r="B97" s="357"/>
      <c r="C97" s="332" t="s">
        <v>48</v>
      </c>
      <c r="D97" s="332"/>
      <c r="E97" s="332"/>
      <c r="F97" s="355" t="s">
        <v>893</v>
      </c>
      <c r="G97" s="356"/>
      <c r="H97" s="332" t="s">
        <v>931</v>
      </c>
      <c r="I97" s="332" t="s">
        <v>928</v>
      </c>
      <c r="J97" s="332"/>
      <c r="K97" s="346"/>
    </row>
    <row r="98" s="1" customFormat="1" ht="15" customHeight="1">
      <c r="B98" s="360"/>
      <c r="C98" s="361"/>
      <c r="D98" s="361"/>
      <c r="E98" s="361"/>
      <c r="F98" s="361"/>
      <c r="G98" s="361"/>
      <c r="H98" s="361"/>
      <c r="I98" s="361"/>
      <c r="J98" s="361"/>
      <c r="K98" s="362"/>
    </row>
    <row r="99" s="1" customFormat="1" ht="18.75" customHeight="1">
      <c r="B99" s="363"/>
      <c r="C99" s="364"/>
      <c r="D99" s="364"/>
      <c r="E99" s="364"/>
      <c r="F99" s="364"/>
      <c r="G99" s="364"/>
      <c r="H99" s="364"/>
      <c r="I99" s="364"/>
      <c r="J99" s="364"/>
      <c r="K99" s="363"/>
    </row>
    <row r="100" s="1" customFormat="1" ht="18.75" customHeight="1">
      <c r="B100" s="340"/>
      <c r="C100" s="340"/>
      <c r="D100" s="340"/>
      <c r="E100" s="340"/>
      <c r="F100" s="340"/>
      <c r="G100" s="340"/>
      <c r="H100" s="340"/>
      <c r="I100" s="340"/>
      <c r="J100" s="340"/>
      <c r="K100" s="340"/>
    </row>
    <row r="101" s="1" customFormat="1" ht="7.5" customHeight="1">
      <c r="B101" s="341"/>
      <c r="C101" s="342"/>
      <c r="D101" s="342"/>
      <c r="E101" s="342"/>
      <c r="F101" s="342"/>
      <c r="G101" s="342"/>
      <c r="H101" s="342"/>
      <c r="I101" s="342"/>
      <c r="J101" s="342"/>
      <c r="K101" s="343"/>
    </row>
    <row r="102" s="1" customFormat="1" ht="45" customHeight="1">
      <c r="B102" s="344"/>
      <c r="C102" s="345" t="s">
        <v>932</v>
      </c>
      <c r="D102" s="345"/>
      <c r="E102" s="345"/>
      <c r="F102" s="345"/>
      <c r="G102" s="345"/>
      <c r="H102" s="345"/>
      <c r="I102" s="345"/>
      <c r="J102" s="345"/>
      <c r="K102" s="346"/>
    </row>
    <row r="103" s="1" customFormat="1" ht="17.25" customHeight="1">
      <c r="B103" s="344"/>
      <c r="C103" s="347" t="s">
        <v>887</v>
      </c>
      <c r="D103" s="347"/>
      <c r="E103" s="347"/>
      <c r="F103" s="347" t="s">
        <v>888</v>
      </c>
      <c r="G103" s="348"/>
      <c r="H103" s="347" t="s">
        <v>54</v>
      </c>
      <c r="I103" s="347" t="s">
        <v>57</v>
      </c>
      <c r="J103" s="347" t="s">
        <v>889</v>
      </c>
      <c r="K103" s="346"/>
    </row>
    <row r="104" s="1" customFormat="1" ht="17.25" customHeight="1">
      <c r="B104" s="344"/>
      <c r="C104" s="349" t="s">
        <v>890</v>
      </c>
      <c r="D104" s="349"/>
      <c r="E104" s="349"/>
      <c r="F104" s="350" t="s">
        <v>891</v>
      </c>
      <c r="G104" s="351"/>
      <c r="H104" s="349"/>
      <c r="I104" s="349"/>
      <c r="J104" s="349" t="s">
        <v>892</v>
      </c>
      <c r="K104" s="346"/>
    </row>
    <row r="105" s="1" customFormat="1" ht="5.25" customHeight="1">
      <c r="B105" s="344"/>
      <c r="C105" s="347"/>
      <c r="D105" s="347"/>
      <c r="E105" s="347"/>
      <c r="F105" s="347"/>
      <c r="G105" s="365"/>
      <c r="H105" s="347"/>
      <c r="I105" s="347"/>
      <c r="J105" s="347"/>
      <c r="K105" s="346"/>
    </row>
    <row r="106" s="1" customFormat="1" ht="15" customHeight="1">
      <c r="B106" s="344"/>
      <c r="C106" s="332" t="s">
        <v>53</v>
      </c>
      <c r="D106" s="354"/>
      <c r="E106" s="354"/>
      <c r="F106" s="355" t="s">
        <v>893</v>
      </c>
      <c r="G106" s="332"/>
      <c r="H106" s="332" t="s">
        <v>933</v>
      </c>
      <c r="I106" s="332" t="s">
        <v>895</v>
      </c>
      <c r="J106" s="332">
        <v>20</v>
      </c>
      <c r="K106" s="346"/>
    </row>
    <row r="107" s="1" customFormat="1" ht="15" customHeight="1">
      <c r="B107" s="344"/>
      <c r="C107" s="332" t="s">
        <v>896</v>
      </c>
      <c r="D107" s="332"/>
      <c r="E107" s="332"/>
      <c r="F107" s="355" t="s">
        <v>893</v>
      </c>
      <c r="G107" s="332"/>
      <c r="H107" s="332" t="s">
        <v>933</v>
      </c>
      <c r="I107" s="332" t="s">
        <v>895</v>
      </c>
      <c r="J107" s="332">
        <v>120</v>
      </c>
      <c r="K107" s="346"/>
    </row>
    <row r="108" s="1" customFormat="1" ht="15" customHeight="1">
      <c r="B108" s="357"/>
      <c r="C108" s="332" t="s">
        <v>898</v>
      </c>
      <c r="D108" s="332"/>
      <c r="E108" s="332"/>
      <c r="F108" s="355" t="s">
        <v>899</v>
      </c>
      <c r="G108" s="332"/>
      <c r="H108" s="332" t="s">
        <v>933</v>
      </c>
      <c r="I108" s="332" t="s">
        <v>895</v>
      </c>
      <c r="J108" s="332">
        <v>50</v>
      </c>
      <c r="K108" s="346"/>
    </row>
    <row r="109" s="1" customFormat="1" ht="15" customHeight="1">
      <c r="B109" s="357"/>
      <c r="C109" s="332" t="s">
        <v>901</v>
      </c>
      <c r="D109" s="332"/>
      <c r="E109" s="332"/>
      <c r="F109" s="355" t="s">
        <v>893</v>
      </c>
      <c r="G109" s="332"/>
      <c r="H109" s="332" t="s">
        <v>933</v>
      </c>
      <c r="I109" s="332" t="s">
        <v>903</v>
      </c>
      <c r="J109" s="332"/>
      <c r="K109" s="346"/>
    </row>
    <row r="110" s="1" customFormat="1" ht="15" customHeight="1">
      <c r="B110" s="357"/>
      <c r="C110" s="332" t="s">
        <v>912</v>
      </c>
      <c r="D110" s="332"/>
      <c r="E110" s="332"/>
      <c r="F110" s="355" t="s">
        <v>899</v>
      </c>
      <c r="G110" s="332"/>
      <c r="H110" s="332" t="s">
        <v>933</v>
      </c>
      <c r="I110" s="332" t="s">
        <v>895</v>
      </c>
      <c r="J110" s="332">
        <v>50</v>
      </c>
      <c r="K110" s="346"/>
    </row>
    <row r="111" s="1" customFormat="1" ht="15" customHeight="1">
      <c r="B111" s="357"/>
      <c r="C111" s="332" t="s">
        <v>920</v>
      </c>
      <c r="D111" s="332"/>
      <c r="E111" s="332"/>
      <c r="F111" s="355" t="s">
        <v>899</v>
      </c>
      <c r="G111" s="332"/>
      <c r="H111" s="332" t="s">
        <v>933</v>
      </c>
      <c r="I111" s="332" t="s">
        <v>895</v>
      </c>
      <c r="J111" s="332">
        <v>50</v>
      </c>
      <c r="K111" s="346"/>
    </row>
    <row r="112" s="1" customFormat="1" ht="15" customHeight="1">
      <c r="B112" s="357"/>
      <c r="C112" s="332" t="s">
        <v>918</v>
      </c>
      <c r="D112" s="332"/>
      <c r="E112" s="332"/>
      <c r="F112" s="355" t="s">
        <v>899</v>
      </c>
      <c r="G112" s="332"/>
      <c r="H112" s="332" t="s">
        <v>933</v>
      </c>
      <c r="I112" s="332" t="s">
        <v>895</v>
      </c>
      <c r="J112" s="332">
        <v>50</v>
      </c>
      <c r="K112" s="346"/>
    </row>
    <row r="113" s="1" customFormat="1" ht="15" customHeight="1">
      <c r="B113" s="357"/>
      <c r="C113" s="332" t="s">
        <v>53</v>
      </c>
      <c r="D113" s="332"/>
      <c r="E113" s="332"/>
      <c r="F113" s="355" t="s">
        <v>893</v>
      </c>
      <c r="G113" s="332"/>
      <c r="H113" s="332" t="s">
        <v>934</v>
      </c>
      <c r="I113" s="332" t="s">
        <v>895</v>
      </c>
      <c r="J113" s="332">
        <v>20</v>
      </c>
      <c r="K113" s="346"/>
    </row>
    <row r="114" s="1" customFormat="1" ht="15" customHeight="1">
      <c r="B114" s="357"/>
      <c r="C114" s="332" t="s">
        <v>935</v>
      </c>
      <c r="D114" s="332"/>
      <c r="E114" s="332"/>
      <c r="F114" s="355" t="s">
        <v>893</v>
      </c>
      <c r="G114" s="332"/>
      <c r="H114" s="332" t="s">
        <v>936</v>
      </c>
      <c r="I114" s="332" t="s">
        <v>895</v>
      </c>
      <c r="J114" s="332">
        <v>120</v>
      </c>
      <c r="K114" s="346"/>
    </row>
    <row r="115" s="1" customFormat="1" ht="15" customHeight="1">
      <c r="B115" s="357"/>
      <c r="C115" s="332" t="s">
        <v>38</v>
      </c>
      <c r="D115" s="332"/>
      <c r="E115" s="332"/>
      <c r="F115" s="355" t="s">
        <v>893</v>
      </c>
      <c r="G115" s="332"/>
      <c r="H115" s="332" t="s">
        <v>937</v>
      </c>
      <c r="I115" s="332" t="s">
        <v>928</v>
      </c>
      <c r="J115" s="332"/>
      <c r="K115" s="346"/>
    </row>
    <row r="116" s="1" customFormat="1" ht="15" customHeight="1">
      <c r="B116" s="357"/>
      <c r="C116" s="332" t="s">
        <v>48</v>
      </c>
      <c r="D116" s="332"/>
      <c r="E116" s="332"/>
      <c r="F116" s="355" t="s">
        <v>893</v>
      </c>
      <c r="G116" s="332"/>
      <c r="H116" s="332" t="s">
        <v>938</v>
      </c>
      <c r="I116" s="332" t="s">
        <v>928</v>
      </c>
      <c r="J116" s="332"/>
      <c r="K116" s="346"/>
    </row>
    <row r="117" s="1" customFormat="1" ht="15" customHeight="1">
      <c r="B117" s="357"/>
      <c r="C117" s="332" t="s">
        <v>57</v>
      </c>
      <c r="D117" s="332"/>
      <c r="E117" s="332"/>
      <c r="F117" s="355" t="s">
        <v>893</v>
      </c>
      <c r="G117" s="332"/>
      <c r="H117" s="332" t="s">
        <v>939</v>
      </c>
      <c r="I117" s="332" t="s">
        <v>940</v>
      </c>
      <c r="J117" s="332"/>
      <c r="K117" s="346"/>
    </row>
    <row r="118" s="1" customFormat="1" ht="15" customHeight="1">
      <c r="B118" s="360"/>
      <c r="C118" s="366"/>
      <c r="D118" s="366"/>
      <c r="E118" s="366"/>
      <c r="F118" s="366"/>
      <c r="G118" s="366"/>
      <c r="H118" s="366"/>
      <c r="I118" s="366"/>
      <c r="J118" s="366"/>
      <c r="K118" s="362"/>
    </row>
    <row r="119" s="1" customFormat="1" ht="18.75" customHeight="1">
      <c r="B119" s="367"/>
      <c r="C119" s="368"/>
      <c r="D119" s="368"/>
      <c r="E119" s="368"/>
      <c r="F119" s="369"/>
      <c r="G119" s="368"/>
      <c r="H119" s="368"/>
      <c r="I119" s="368"/>
      <c r="J119" s="368"/>
      <c r="K119" s="367"/>
    </row>
    <row r="120" s="1" customFormat="1" ht="18.75" customHeight="1">
      <c r="B120" s="340"/>
      <c r="C120" s="340"/>
      <c r="D120" s="340"/>
      <c r="E120" s="340"/>
      <c r="F120" s="340"/>
      <c r="G120" s="340"/>
      <c r="H120" s="340"/>
      <c r="I120" s="340"/>
      <c r="J120" s="340"/>
      <c r="K120" s="340"/>
    </row>
    <row r="121" s="1" customFormat="1" ht="7.5" customHeight="1">
      <c r="B121" s="370"/>
      <c r="C121" s="371"/>
      <c r="D121" s="371"/>
      <c r="E121" s="371"/>
      <c r="F121" s="371"/>
      <c r="G121" s="371"/>
      <c r="H121" s="371"/>
      <c r="I121" s="371"/>
      <c r="J121" s="371"/>
      <c r="K121" s="372"/>
    </row>
    <row r="122" s="1" customFormat="1" ht="45" customHeight="1">
      <c r="B122" s="373"/>
      <c r="C122" s="323" t="s">
        <v>941</v>
      </c>
      <c r="D122" s="323"/>
      <c r="E122" s="323"/>
      <c r="F122" s="323"/>
      <c r="G122" s="323"/>
      <c r="H122" s="323"/>
      <c r="I122" s="323"/>
      <c r="J122" s="323"/>
      <c r="K122" s="374"/>
    </row>
    <row r="123" s="1" customFormat="1" ht="17.25" customHeight="1">
      <c r="B123" s="375"/>
      <c r="C123" s="347" t="s">
        <v>887</v>
      </c>
      <c r="D123" s="347"/>
      <c r="E123" s="347"/>
      <c r="F123" s="347" t="s">
        <v>888</v>
      </c>
      <c r="G123" s="348"/>
      <c r="H123" s="347" t="s">
        <v>54</v>
      </c>
      <c r="I123" s="347" t="s">
        <v>57</v>
      </c>
      <c r="J123" s="347" t="s">
        <v>889</v>
      </c>
      <c r="K123" s="376"/>
    </row>
    <row r="124" s="1" customFormat="1" ht="17.25" customHeight="1">
      <c r="B124" s="375"/>
      <c r="C124" s="349" t="s">
        <v>890</v>
      </c>
      <c r="D124" s="349"/>
      <c r="E124" s="349"/>
      <c r="F124" s="350" t="s">
        <v>891</v>
      </c>
      <c r="G124" s="351"/>
      <c r="H124" s="349"/>
      <c r="I124" s="349"/>
      <c r="J124" s="349" t="s">
        <v>892</v>
      </c>
      <c r="K124" s="376"/>
    </row>
    <row r="125" s="1" customFormat="1" ht="5.25" customHeight="1">
      <c r="B125" s="377"/>
      <c r="C125" s="352"/>
      <c r="D125" s="352"/>
      <c r="E125" s="352"/>
      <c r="F125" s="352"/>
      <c r="G125" s="378"/>
      <c r="H125" s="352"/>
      <c r="I125" s="352"/>
      <c r="J125" s="352"/>
      <c r="K125" s="379"/>
    </row>
    <row r="126" s="1" customFormat="1" ht="15" customHeight="1">
      <c r="B126" s="377"/>
      <c r="C126" s="332" t="s">
        <v>896</v>
      </c>
      <c r="D126" s="354"/>
      <c r="E126" s="354"/>
      <c r="F126" s="355" t="s">
        <v>893</v>
      </c>
      <c r="G126" s="332"/>
      <c r="H126" s="332" t="s">
        <v>933</v>
      </c>
      <c r="I126" s="332" t="s">
        <v>895</v>
      </c>
      <c r="J126" s="332">
        <v>120</v>
      </c>
      <c r="K126" s="380"/>
    </row>
    <row r="127" s="1" customFormat="1" ht="15" customHeight="1">
      <c r="B127" s="377"/>
      <c r="C127" s="332" t="s">
        <v>942</v>
      </c>
      <c r="D127" s="332"/>
      <c r="E127" s="332"/>
      <c r="F127" s="355" t="s">
        <v>893</v>
      </c>
      <c r="G127" s="332"/>
      <c r="H127" s="332" t="s">
        <v>943</v>
      </c>
      <c r="I127" s="332" t="s">
        <v>895</v>
      </c>
      <c r="J127" s="332" t="s">
        <v>944</v>
      </c>
      <c r="K127" s="380"/>
    </row>
    <row r="128" s="1" customFormat="1" ht="15" customHeight="1">
      <c r="B128" s="377"/>
      <c r="C128" s="332" t="s">
        <v>85</v>
      </c>
      <c r="D128" s="332"/>
      <c r="E128" s="332"/>
      <c r="F128" s="355" t="s">
        <v>893</v>
      </c>
      <c r="G128" s="332"/>
      <c r="H128" s="332" t="s">
        <v>945</v>
      </c>
      <c r="I128" s="332" t="s">
        <v>895</v>
      </c>
      <c r="J128" s="332" t="s">
        <v>944</v>
      </c>
      <c r="K128" s="380"/>
    </row>
    <row r="129" s="1" customFormat="1" ht="15" customHeight="1">
      <c r="B129" s="377"/>
      <c r="C129" s="332" t="s">
        <v>904</v>
      </c>
      <c r="D129" s="332"/>
      <c r="E129" s="332"/>
      <c r="F129" s="355" t="s">
        <v>899</v>
      </c>
      <c r="G129" s="332"/>
      <c r="H129" s="332" t="s">
        <v>905</v>
      </c>
      <c r="I129" s="332" t="s">
        <v>895</v>
      </c>
      <c r="J129" s="332">
        <v>15</v>
      </c>
      <c r="K129" s="380"/>
    </row>
    <row r="130" s="1" customFormat="1" ht="15" customHeight="1">
      <c r="B130" s="377"/>
      <c r="C130" s="358" t="s">
        <v>906</v>
      </c>
      <c r="D130" s="358"/>
      <c r="E130" s="358"/>
      <c r="F130" s="359" t="s">
        <v>899</v>
      </c>
      <c r="G130" s="358"/>
      <c r="H130" s="358" t="s">
        <v>907</v>
      </c>
      <c r="I130" s="358" t="s">
        <v>895</v>
      </c>
      <c r="J130" s="358">
        <v>15</v>
      </c>
      <c r="K130" s="380"/>
    </row>
    <row r="131" s="1" customFormat="1" ht="15" customHeight="1">
      <c r="B131" s="377"/>
      <c r="C131" s="358" t="s">
        <v>908</v>
      </c>
      <c r="D131" s="358"/>
      <c r="E131" s="358"/>
      <c r="F131" s="359" t="s">
        <v>899</v>
      </c>
      <c r="G131" s="358"/>
      <c r="H131" s="358" t="s">
        <v>909</v>
      </c>
      <c r="I131" s="358" t="s">
        <v>895</v>
      </c>
      <c r="J131" s="358">
        <v>20</v>
      </c>
      <c r="K131" s="380"/>
    </row>
    <row r="132" s="1" customFormat="1" ht="15" customHeight="1">
      <c r="B132" s="377"/>
      <c r="C132" s="358" t="s">
        <v>910</v>
      </c>
      <c r="D132" s="358"/>
      <c r="E132" s="358"/>
      <c r="F132" s="359" t="s">
        <v>899</v>
      </c>
      <c r="G132" s="358"/>
      <c r="H132" s="358" t="s">
        <v>911</v>
      </c>
      <c r="I132" s="358" t="s">
        <v>895</v>
      </c>
      <c r="J132" s="358">
        <v>20</v>
      </c>
      <c r="K132" s="380"/>
    </row>
    <row r="133" s="1" customFormat="1" ht="15" customHeight="1">
      <c r="B133" s="377"/>
      <c r="C133" s="332" t="s">
        <v>898</v>
      </c>
      <c r="D133" s="332"/>
      <c r="E133" s="332"/>
      <c r="F133" s="355" t="s">
        <v>899</v>
      </c>
      <c r="G133" s="332"/>
      <c r="H133" s="332" t="s">
        <v>933</v>
      </c>
      <c r="I133" s="332" t="s">
        <v>895</v>
      </c>
      <c r="J133" s="332">
        <v>50</v>
      </c>
      <c r="K133" s="380"/>
    </row>
    <row r="134" s="1" customFormat="1" ht="15" customHeight="1">
      <c r="B134" s="377"/>
      <c r="C134" s="332" t="s">
        <v>912</v>
      </c>
      <c r="D134" s="332"/>
      <c r="E134" s="332"/>
      <c r="F134" s="355" t="s">
        <v>899</v>
      </c>
      <c r="G134" s="332"/>
      <c r="H134" s="332" t="s">
        <v>933</v>
      </c>
      <c r="I134" s="332" t="s">
        <v>895</v>
      </c>
      <c r="J134" s="332">
        <v>50</v>
      </c>
      <c r="K134" s="380"/>
    </row>
    <row r="135" s="1" customFormat="1" ht="15" customHeight="1">
      <c r="B135" s="377"/>
      <c r="C135" s="332" t="s">
        <v>918</v>
      </c>
      <c r="D135" s="332"/>
      <c r="E135" s="332"/>
      <c r="F135" s="355" t="s">
        <v>899</v>
      </c>
      <c r="G135" s="332"/>
      <c r="H135" s="332" t="s">
        <v>933</v>
      </c>
      <c r="I135" s="332" t="s">
        <v>895</v>
      </c>
      <c r="J135" s="332">
        <v>50</v>
      </c>
      <c r="K135" s="380"/>
    </row>
    <row r="136" s="1" customFormat="1" ht="15" customHeight="1">
      <c r="B136" s="377"/>
      <c r="C136" s="332" t="s">
        <v>920</v>
      </c>
      <c r="D136" s="332"/>
      <c r="E136" s="332"/>
      <c r="F136" s="355" t="s">
        <v>899</v>
      </c>
      <c r="G136" s="332"/>
      <c r="H136" s="332" t="s">
        <v>933</v>
      </c>
      <c r="I136" s="332" t="s">
        <v>895</v>
      </c>
      <c r="J136" s="332">
        <v>50</v>
      </c>
      <c r="K136" s="380"/>
    </row>
    <row r="137" s="1" customFormat="1" ht="15" customHeight="1">
      <c r="B137" s="377"/>
      <c r="C137" s="332" t="s">
        <v>921</v>
      </c>
      <c r="D137" s="332"/>
      <c r="E137" s="332"/>
      <c r="F137" s="355" t="s">
        <v>899</v>
      </c>
      <c r="G137" s="332"/>
      <c r="H137" s="332" t="s">
        <v>946</v>
      </c>
      <c r="I137" s="332" t="s">
        <v>895</v>
      </c>
      <c r="J137" s="332">
        <v>255</v>
      </c>
      <c r="K137" s="380"/>
    </row>
    <row r="138" s="1" customFormat="1" ht="15" customHeight="1">
      <c r="B138" s="377"/>
      <c r="C138" s="332" t="s">
        <v>923</v>
      </c>
      <c r="D138" s="332"/>
      <c r="E138" s="332"/>
      <c r="F138" s="355" t="s">
        <v>893</v>
      </c>
      <c r="G138" s="332"/>
      <c r="H138" s="332" t="s">
        <v>947</v>
      </c>
      <c r="I138" s="332" t="s">
        <v>925</v>
      </c>
      <c r="J138" s="332"/>
      <c r="K138" s="380"/>
    </row>
    <row r="139" s="1" customFormat="1" ht="15" customHeight="1">
      <c r="B139" s="377"/>
      <c r="C139" s="332" t="s">
        <v>926</v>
      </c>
      <c r="D139" s="332"/>
      <c r="E139" s="332"/>
      <c r="F139" s="355" t="s">
        <v>893</v>
      </c>
      <c r="G139" s="332"/>
      <c r="H139" s="332" t="s">
        <v>948</v>
      </c>
      <c r="I139" s="332" t="s">
        <v>928</v>
      </c>
      <c r="J139" s="332"/>
      <c r="K139" s="380"/>
    </row>
    <row r="140" s="1" customFormat="1" ht="15" customHeight="1">
      <c r="B140" s="377"/>
      <c r="C140" s="332" t="s">
        <v>929</v>
      </c>
      <c r="D140" s="332"/>
      <c r="E140" s="332"/>
      <c r="F140" s="355" t="s">
        <v>893</v>
      </c>
      <c r="G140" s="332"/>
      <c r="H140" s="332" t="s">
        <v>929</v>
      </c>
      <c r="I140" s="332" t="s">
        <v>928</v>
      </c>
      <c r="J140" s="332"/>
      <c r="K140" s="380"/>
    </row>
    <row r="141" s="1" customFormat="1" ht="15" customHeight="1">
      <c r="B141" s="377"/>
      <c r="C141" s="332" t="s">
        <v>38</v>
      </c>
      <c r="D141" s="332"/>
      <c r="E141" s="332"/>
      <c r="F141" s="355" t="s">
        <v>893</v>
      </c>
      <c r="G141" s="332"/>
      <c r="H141" s="332" t="s">
        <v>949</v>
      </c>
      <c r="I141" s="332" t="s">
        <v>928</v>
      </c>
      <c r="J141" s="332"/>
      <c r="K141" s="380"/>
    </row>
    <row r="142" s="1" customFormat="1" ht="15" customHeight="1">
      <c r="B142" s="377"/>
      <c r="C142" s="332" t="s">
        <v>950</v>
      </c>
      <c r="D142" s="332"/>
      <c r="E142" s="332"/>
      <c r="F142" s="355" t="s">
        <v>893</v>
      </c>
      <c r="G142" s="332"/>
      <c r="H142" s="332" t="s">
        <v>951</v>
      </c>
      <c r="I142" s="332" t="s">
        <v>928</v>
      </c>
      <c r="J142" s="332"/>
      <c r="K142" s="380"/>
    </row>
    <row r="143" s="1" customFormat="1" ht="15" customHeight="1">
      <c r="B143" s="381"/>
      <c r="C143" s="382"/>
      <c r="D143" s="382"/>
      <c r="E143" s="382"/>
      <c r="F143" s="382"/>
      <c r="G143" s="382"/>
      <c r="H143" s="382"/>
      <c r="I143" s="382"/>
      <c r="J143" s="382"/>
      <c r="K143" s="383"/>
    </row>
    <row r="144" s="1" customFormat="1" ht="18.75" customHeight="1">
      <c r="B144" s="368"/>
      <c r="C144" s="368"/>
      <c r="D144" s="368"/>
      <c r="E144" s="368"/>
      <c r="F144" s="369"/>
      <c r="G144" s="368"/>
      <c r="H144" s="368"/>
      <c r="I144" s="368"/>
      <c r="J144" s="368"/>
      <c r="K144" s="368"/>
    </row>
    <row r="145" s="1" customFormat="1" ht="18.75" customHeight="1">
      <c r="B145" s="340"/>
      <c r="C145" s="340"/>
      <c r="D145" s="340"/>
      <c r="E145" s="340"/>
      <c r="F145" s="340"/>
      <c r="G145" s="340"/>
      <c r="H145" s="340"/>
      <c r="I145" s="340"/>
      <c r="J145" s="340"/>
      <c r="K145" s="340"/>
    </row>
    <row r="146" s="1" customFormat="1" ht="7.5" customHeight="1">
      <c r="B146" s="341"/>
      <c r="C146" s="342"/>
      <c r="D146" s="342"/>
      <c r="E146" s="342"/>
      <c r="F146" s="342"/>
      <c r="G146" s="342"/>
      <c r="H146" s="342"/>
      <c r="I146" s="342"/>
      <c r="J146" s="342"/>
      <c r="K146" s="343"/>
    </row>
    <row r="147" s="1" customFormat="1" ht="45" customHeight="1">
      <c r="B147" s="344"/>
      <c r="C147" s="345" t="s">
        <v>952</v>
      </c>
      <c r="D147" s="345"/>
      <c r="E147" s="345"/>
      <c r="F147" s="345"/>
      <c r="G147" s="345"/>
      <c r="H147" s="345"/>
      <c r="I147" s="345"/>
      <c r="J147" s="345"/>
      <c r="K147" s="346"/>
    </row>
    <row r="148" s="1" customFormat="1" ht="17.25" customHeight="1">
      <c r="B148" s="344"/>
      <c r="C148" s="347" t="s">
        <v>887</v>
      </c>
      <c r="D148" s="347"/>
      <c r="E148" s="347"/>
      <c r="F148" s="347" t="s">
        <v>888</v>
      </c>
      <c r="G148" s="348"/>
      <c r="H148" s="347" t="s">
        <v>54</v>
      </c>
      <c r="I148" s="347" t="s">
        <v>57</v>
      </c>
      <c r="J148" s="347" t="s">
        <v>889</v>
      </c>
      <c r="K148" s="346"/>
    </row>
    <row r="149" s="1" customFormat="1" ht="17.25" customHeight="1">
      <c r="B149" s="344"/>
      <c r="C149" s="349" t="s">
        <v>890</v>
      </c>
      <c r="D149" s="349"/>
      <c r="E149" s="349"/>
      <c r="F149" s="350" t="s">
        <v>891</v>
      </c>
      <c r="G149" s="351"/>
      <c r="H149" s="349"/>
      <c r="I149" s="349"/>
      <c r="J149" s="349" t="s">
        <v>892</v>
      </c>
      <c r="K149" s="346"/>
    </row>
    <row r="150" s="1" customFormat="1" ht="5.25" customHeight="1">
      <c r="B150" s="357"/>
      <c r="C150" s="352"/>
      <c r="D150" s="352"/>
      <c r="E150" s="352"/>
      <c r="F150" s="352"/>
      <c r="G150" s="353"/>
      <c r="H150" s="352"/>
      <c r="I150" s="352"/>
      <c r="J150" s="352"/>
      <c r="K150" s="380"/>
    </row>
    <row r="151" s="1" customFormat="1" ht="15" customHeight="1">
      <c r="B151" s="357"/>
      <c r="C151" s="384" t="s">
        <v>896</v>
      </c>
      <c r="D151" s="332"/>
      <c r="E151" s="332"/>
      <c r="F151" s="385" t="s">
        <v>893</v>
      </c>
      <c r="G151" s="332"/>
      <c r="H151" s="384" t="s">
        <v>933</v>
      </c>
      <c r="I151" s="384" t="s">
        <v>895</v>
      </c>
      <c r="J151" s="384">
        <v>120</v>
      </c>
      <c r="K151" s="380"/>
    </row>
    <row r="152" s="1" customFormat="1" ht="15" customHeight="1">
      <c r="B152" s="357"/>
      <c r="C152" s="384" t="s">
        <v>942</v>
      </c>
      <c r="D152" s="332"/>
      <c r="E152" s="332"/>
      <c r="F152" s="385" t="s">
        <v>893</v>
      </c>
      <c r="G152" s="332"/>
      <c r="H152" s="384" t="s">
        <v>953</v>
      </c>
      <c r="I152" s="384" t="s">
        <v>895</v>
      </c>
      <c r="J152" s="384" t="s">
        <v>944</v>
      </c>
      <c r="K152" s="380"/>
    </row>
    <row r="153" s="1" customFormat="1" ht="15" customHeight="1">
      <c r="B153" s="357"/>
      <c r="C153" s="384" t="s">
        <v>85</v>
      </c>
      <c r="D153" s="332"/>
      <c r="E153" s="332"/>
      <c r="F153" s="385" t="s">
        <v>893</v>
      </c>
      <c r="G153" s="332"/>
      <c r="H153" s="384" t="s">
        <v>954</v>
      </c>
      <c r="I153" s="384" t="s">
        <v>895</v>
      </c>
      <c r="J153" s="384" t="s">
        <v>944</v>
      </c>
      <c r="K153" s="380"/>
    </row>
    <row r="154" s="1" customFormat="1" ht="15" customHeight="1">
      <c r="B154" s="357"/>
      <c r="C154" s="384" t="s">
        <v>898</v>
      </c>
      <c r="D154" s="332"/>
      <c r="E154" s="332"/>
      <c r="F154" s="385" t="s">
        <v>899</v>
      </c>
      <c r="G154" s="332"/>
      <c r="H154" s="384" t="s">
        <v>933</v>
      </c>
      <c r="I154" s="384" t="s">
        <v>895</v>
      </c>
      <c r="J154" s="384">
        <v>50</v>
      </c>
      <c r="K154" s="380"/>
    </row>
    <row r="155" s="1" customFormat="1" ht="15" customHeight="1">
      <c r="B155" s="357"/>
      <c r="C155" s="384" t="s">
        <v>901</v>
      </c>
      <c r="D155" s="332"/>
      <c r="E155" s="332"/>
      <c r="F155" s="385" t="s">
        <v>893</v>
      </c>
      <c r="G155" s="332"/>
      <c r="H155" s="384" t="s">
        <v>933</v>
      </c>
      <c r="I155" s="384" t="s">
        <v>903</v>
      </c>
      <c r="J155" s="384"/>
      <c r="K155" s="380"/>
    </row>
    <row r="156" s="1" customFormat="1" ht="15" customHeight="1">
      <c r="B156" s="357"/>
      <c r="C156" s="384" t="s">
        <v>912</v>
      </c>
      <c r="D156" s="332"/>
      <c r="E156" s="332"/>
      <c r="F156" s="385" t="s">
        <v>899</v>
      </c>
      <c r="G156" s="332"/>
      <c r="H156" s="384" t="s">
        <v>933</v>
      </c>
      <c r="I156" s="384" t="s">
        <v>895</v>
      </c>
      <c r="J156" s="384">
        <v>50</v>
      </c>
      <c r="K156" s="380"/>
    </row>
    <row r="157" s="1" customFormat="1" ht="15" customHeight="1">
      <c r="B157" s="357"/>
      <c r="C157" s="384" t="s">
        <v>920</v>
      </c>
      <c r="D157" s="332"/>
      <c r="E157" s="332"/>
      <c r="F157" s="385" t="s">
        <v>899</v>
      </c>
      <c r="G157" s="332"/>
      <c r="H157" s="384" t="s">
        <v>933</v>
      </c>
      <c r="I157" s="384" t="s">
        <v>895</v>
      </c>
      <c r="J157" s="384">
        <v>50</v>
      </c>
      <c r="K157" s="380"/>
    </row>
    <row r="158" s="1" customFormat="1" ht="15" customHeight="1">
      <c r="B158" s="357"/>
      <c r="C158" s="384" t="s">
        <v>918</v>
      </c>
      <c r="D158" s="332"/>
      <c r="E158" s="332"/>
      <c r="F158" s="385" t="s">
        <v>899</v>
      </c>
      <c r="G158" s="332"/>
      <c r="H158" s="384" t="s">
        <v>933</v>
      </c>
      <c r="I158" s="384" t="s">
        <v>895</v>
      </c>
      <c r="J158" s="384">
        <v>50</v>
      </c>
      <c r="K158" s="380"/>
    </row>
    <row r="159" s="1" customFormat="1" ht="15" customHeight="1">
      <c r="B159" s="357"/>
      <c r="C159" s="384" t="s">
        <v>124</v>
      </c>
      <c r="D159" s="332"/>
      <c r="E159" s="332"/>
      <c r="F159" s="385" t="s">
        <v>893</v>
      </c>
      <c r="G159" s="332"/>
      <c r="H159" s="384" t="s">
        <v>955</v>
      </c>
      <c r="I159" s="384" t="s">
        <v>895</v>
      </c>
      <c r="J159" s="384" t="s">
        <v>956</v>
      </c>
      <c r="K159" s="380"/>
    </row>
    <row r="160" s="1" customFormat="1" ht="15" customHeight="1">
      <c r="B160" s="357"/>
      <c r="C160" s="384" t="s">
        <v>957</v>
      </c>
      <c r="D160" s="332"/>
      <c r="E160" s="332"/>
      <c r="F160" s="385" t="s">
        <v>893</v>
      </c>
      <c r="G160" s="332"/>
      <c r="H160" s="384" t="s">
        <v>958</v>
      </c>
      <c r="I160" s="384" t="s">
        <v>928</v>
      </c>
      <c r="J160" s="384"/>
      <c r="K160" s="380"/>
    </row>
    <row r="161" s="1" customFormat="1" ht="15" customHeight="1">
      <c r="B161" s="386"/>
      <c r="C161" s="366"/>
      <c r="D161" s="366"/>
      <c r="E161" s="366"/>
      <c r="F161" s="366"/>
      <c r="G161" s="366"/>
      <c r="H161" s="366"/>
      <c r="I161" s="366"/>
      <c r="J161" s="366"/>
      <c r="K161" s="387"/>
    </row>
    <row r="162" s="1" customFormat="1" ht="18.75" customHeight="1">
      <c r="B162" s="368"/>
      <c r="C162" s="378"/>
      <c r="D162" s="378"/>
      <c r="E162" s="378"/>
      <c r="F162" s="388"/>
      <c r="G162" s="378"/>
      <c r="H162" s="378"/>
      <c r="I162" s="378"/>
      <c r="J162" s="378"/>
      <c r="K162" s="368"/>
    </row>
    <row r="163" s="1" customFormat="1" ht="18.75" customHeight="1">
      <c r="B163" s="340"/>
      <c r="C163" s="340"/>
      <c r="D163" s="340"/>
      <c r="E163" s="340"/>
      <c r="F163" s="340"/>
      <c r="G163" s="340"/>
      <c r="H163" s="340"/>
      <c r="I163" s="340"/>
      <c r="J163" s="340"/>
      <c r="K163" s="340"/>
    </row>
    <row r="164" s="1" customFormat="1" ht="7.5" customHeight="1">
      <c r="B164" s="319"/>
      <c r="C164" s="320"/>
      <c r="D164" s="320"/>
      <c r="E164" s="320"/>
      <c r="F164" s="320"/>
      <c r="G164" s="320"/>
      <c r="H164" s="320"/>
      <c r="I164" s="320"/>
      <c r="J164" s="320"/>
      <c r="K164" s="321"/>
    </row>
    <row r="165" s="1" customFormat="1" ht="45" customHeight="1">
      <c r="B165" s="322"/>
      <c r="C165" s="323" t="s">
        <v>959</v>
      </c>
      <c r="D165" s="323"/>
      <c r="E165" s="323"/>
      <c r="F165" s="323"/>
      <c r="G165" s="323"/>
      <c r="H165" s="323"/>
      <c r="I165" s="323"/>
      <c r="J165" s="323"/>
      <c r="K165" s="324"/>
    </row>
    <row r="166" s="1" customFormat="1" ht="17.25" customHeight="1">
      <c r="B166" s="322"/>
      <c r="C166" s="347" t="s">
        <v>887</v>
      </c>
      <c r="D166" s="347"/>
      <c r="E166" s="347"/>
      <c r="F166" s="347" t="s">
        <v>888</v>
      </c>
      <c r="G166" s="389"/>
      <c r="H166" s="390" t="s">
        <v>54</v>
      </c>
      <c r="I166" s="390" t="s">
        <v>57</v>
      </c>
      <c r="J166" s="347" t="s">
        <v>889</v>
      </c>
      <c r="K166" s="324"/>
    </row>
    <row r="167" s="1" customFormat="1" ht="17.25" customHeight="1">
      <c r="B167" s="325"/>
      <c r="C167" s="349" t="s">
        <v>890</v>
      </c>
      <c r="D167" s="349"/>
      <c r="E167" s="349"/>
      <c r="F167" s="350" t="s">
        <v>891</v>
      </c>
      <c r="G167" s="391"/>
      <c r="H167" s="392"/>
      <c r="I167" s="392"/>
      <c r="J167" s="349" t="s">
        <v>892</v>
      </c>
      <c r="K167" s="327"/>
    </row>
    <row r="168" s="1" customFormat="1" ht="5.25" customHeight="1">
      <c r="B168" s="357"/>
      <c r="C168" s="352"/>
      <c r="D168" s="352"/>
      <c r="E168" s="352"/>
      <c r="F168" s="352"/>
      <c r="G168" s="353"/>
      <c r="H168" s="352"/>
      <c r="I168" s="352"/>
      <c r="J168" s="352"/>
      <c r="K168" s="380"/>
    </row>
    <row r="169" s="1" customFormat="1" ht="15" customHeight="1">
      <c r="B169" s="357"/>
      <c r="C169" s="332" t="s">
        <v>896</v>
      </c>
      <c r="D169" s="332"/>
      <c r="E169" s="332"/>
      <c r="F169" s="355" t="s">
        <v>893</v>
      </c>
      <c r="G169" s="332"/>
      <c r="H169" s="332" t="s">
        <v>933</v>
      </c>
      <c r="I169" s="332" t="s">
        <v>895</v>
      </c>
      <c r="J169" s="332">
        <v>120</v>
      </c>
      <c r="K169" s="380"/>
    </row>
    <row r="170" s="1" customFormat="1" ht="15" customHeight="1">
      <c r="B170" s="357"/>
      <c r="C170" s="332" t="s">
        <v>942</v>
      </c>
      <c r="D170" s="332"/>
      <c r="E170" s="332"/>
      <c r="F170" s="355" t="s">
        <v>893</v>
      </c>
      <c r="G170" s="332"/>
      <c r="H170" s="332" t="s">
        <v>943</v>
      </c>
      <c r="I170" s="332" t="s">
        <v>895</v>
      </c>
      <c r="J170" s="332" t="s">
        <v>944</v>
      </c>
      <c r="K170" s="380"/>
    </row>
    <row r="171" s="1" customFormat="1" ht="15" customHeight="1">
      <c r="B171" s="357"/>
      <c r="C171" s="332" t="s">
        <v>85</v>
      </c>
      <c r="D171" s="332"/>
      <c r="E171" s="332"/>
      <c r="F171" s="355" t="s">
        <v>893</v>
      </c>
      <c r="G171" s="332"/>
      <c r="H171" s="332" t="s">
        <v>960</v>
      </c>
      <c r="I171" s="332" t="s">
        <v>895</v>
      </c>
      <c r="J171" s="332" t="s">
        <v>944</v>
      </c>
      <c r="K171" s="380"/>
    </row>
    <row r="172" s="1" customFormat="1" ht="15" customHeight="1">
      <c r="B172" s="357"/>
      <c r="C172" s="332" t="s">
        <v>898</v>
      </c>
      <c r="D172" s="332"/>
      <c r="E172" s="332"/>
      <c r="F172" s="355" t="s">
        <v>899</v>
      </c>
      <c r="G172" s="332"/>
      <c r="H172" s="332" t="s">
        <v>960</v>
      </c>
      <c r="I172" s="332" t="s">
        <v>895</v>
      </c>
      <c r="J172" s="332">
        <v>50</v>
      </c>
      <c r="K172" s="380"/>
    </row>
    <row r="173" s="1" customFormat="1" ht="15" customHeight="1">
      <c r="B173" s="357"/>
      <c r="C173" s="332" t="s">
        <v>901</v>
      </c>
      <c r="D173" s="332"/>
      <c r="E173" s="332"/>
      <c r="F173" s="355" t="s">
        <v>893</v>
      </c>
      <c r="G173" s="332"/>
      <c r="H173" s="332" t="s">
        <v>960</v>
      </c>
      <c r="I173" s="332" t="s">
        <v>903</v>
      </c>
      <c r="J173" s="332"/>
      <c r="K173" s="380"/>
    </row>
    <row r="174" s="1" customFormat="1" ht="15" customHeight="1">
      <c r="B174" s="357"/>
      <c r="C174" s="332" t="s">
        <v>912</v>
      </c>
      <c r="D174" s="332"/>
      <c r="E174" s="332"/>
      <c r="F174" s="355" t="s">
        <v>899</v>
      </c>
      <c r="G174" s="332"/>
      <c r="H174" s="332" t="s">
        <v>960</v>
      </c>
      <c r="I174" s="332" t="s">
        <v>895</v>
      </c>
      <c r="J174" s="332">
        <v>50</v>
      </c>
      <c r="K174" s="380"/>
    </row>
    <row r="175" s="1" customFormat="1" ht="15" customHeight="1">
      <c r="B175" s="357"/>
      <c r="C175" s="332" t="s">
        <v>920</v>
      </c>
      <c r="D175" s="332"/>
      <c r="E175" s="332"/>
      <c r="F175" s="355" t="s">
        <v>899</v>
      </c>
      <c r="G175" s="332"/>
      <c r="H175" s="332" t="s">
        <v>960</v>
      </c>
      <c r="I175" s="332" t="s">
        <v>895</v>
      </c>
      <c r="J175" s="332">
        <v>50</v>
      </c>
      <c r="K175" s="380"/>
    </row>
    <row r="176" s="1" customFormat="1" ht="15" customHeight="1">
      <c r="B176" s="357"/>
      <c r="C176" s="332" t="s">
        <v>918</v>
      </c>
      <c r="D176" s="332"/>
      <c r="E176" s="332"/>
      <c r="F176" s="355" t="s">
        <v>899</v>
      </c>
      <c r="G176" s="332"/>
      <c r="H176" s="332" t="s">
        <v>960</v>
      </c>
      <c r="I176" s="332" t="s">
        <v>895</v>
      </c>
      <c r="J176" s="332">
        <v>50</v>
      </c>
      <c r="K176" s="380"/>
    </row>
    <row r="177" s="1" customFormat="1" ht="15" customHeight="1">
      <c r="B177" s="357"/>
      <c r="C177" s="332" t="s">
        <v>131</v>
      </c>
      <c r="D177" s="332"/>
      <c r="E177" s="332"/>
      <c r="F177" s="355" t="s">
        <v>893</v>
      </c>
      <c r="G177" s="332"/>
      <c r="H177" s="332" t="s">
        <v>961</v>
      </c>
      <c r="I177" s="332" t="s">
        <v>962</v>
      </c>
      <c r="J177" s="332"/>
      <c r="K177" s="380"/>
    </row>
    <row r="178" s="1" customFormat="1" ht="15" customHeight="1">
      <c r="B178" s="357"/>
      <c r="C178" s="332" t="s">
        <v>57</v>
      </c>
      <c r="D178" s="332"/>
      <c r="E178" s="332"/>
      <c r="F178" s="355" t="s">
        <v>893</v>
      </c>
      <c r="G178" s="332"/>
      <c r="H178" s="332" t="s">
        <v>963</v>
      </c>
      <c r="I178" s="332" t="s">
        <v>964</v>
      </c>
      <c r="J178" s="332">
        <v>1</v>
      </c>
      <c r="K178" s="380"/>
    </row>
    <row r="179" s="1" customFormat="1" ht="15" customHeight="1">
      <c r="B179" s="357"/>
      <c r="C179" s="332" t="s">
        <v>53</v>
      </c>
      <c r="D179" s="332"/>
      <c r="E179" s="332"/>
      <c r="F179" s="355" t="s">
        <v>893</v>
      </c>
      <c r="G179" s="332"/>
      <c r="H179" s="332" t="s">
        <v>965</v>
      </c>
      <c r="I179" s="332" t="s">
        <v>895</v>
      </c>
      <c r="J179" s="332">
        <v>20</v>
      </c>
      <c r="K179" s="380"/>
    </row>
    <row r="180" s="1" customFormat="1" ht="15" customHeight="1">
      <c r="B180" s="357"/>
      <c r="C180" s="332" t="s">
        <v>54</v>
      </c>
      <c r="D180" s="332"/>
      <c r="E180" s="332"/>
      <c r="F180" s="355" t="s">
        <v>893</v>
      </c>
      <c r="G180" s="332"/>
      <c r="H180" s="332" t="s">
        <v>966</v>
      </c>
      <c r="I180" s="332" t="s">
        <v>895</v>
      </c>
      <c r="J180" s="332">
        <v>255</v>
      </c>
      <c r="K180" s="380"/>
    </row>
    <row r="181" s="1" customFormat="1" ht="15" customHeight="1">
      <c r="B181" s="357"/>
      <c r="C181" s="332" t="s">
        <v>132</v>
      </c>
      <c r="D181" s="332"/>
      <c r="E181" s="332"/>
      <c r="F181" s="355" t="s">
        <v>893</v>
      </c>
      <c r="G181" s="332"/>
      <c r="H181" s="332" t="s">
        <v>857</v>
      </c>
      <c r="I181" s="332" t="s">
        <v>895</v>
      </c>
      <c r="J181" s="332">
        <v>10</v>
      </c>
      <c r="K181" s="380"/>
    </row>
    <row r="182" s="1" customFormat="1" ht="15" customHeight="1">
      <c r="B182" s="357"/>
      <c r="C182" s="332" t="s">
        <v>133</v>
      </c>
      <c r="D182" s="332"/>
      <c r="E182" s="332"/>
      <c r="F182" s="355" t="s">
        <v>893</v>
      </c>
      <c r="G182" s="332"/>
      <c r="H182" s="332" t="s">
        <v>967</v>
      </c>
      <c r="I182" s="332" t="s">
        <v>928</v>
      </c>
      <c r="J182" s="332"/>
      <c r="K182" s="380"/>
    </row>
    <row r="183" s="1" customFormat="1" ht="15" customHeight="1">
      <c r="B183" s="357"/>
      <c r="C183" s="332" t="s">
        <v>968</v>
      </c>
      <c r="D183" s="332"/>
      <c r="E183" s="332"/>
      <c r="F183" s="355" t="s">
        <v>893</v>
      </c>
      <c r="G183" s="332"/>
      <c r="H183" s="332" t="s">
        <v>969</v>
      </c>
      <c r="I183" s="332" t="s">
        <v>928</v>
      </c>
      <c r="J183" s="332"/>
      <c r="K183" s="380"/>
    </row>
    <row r="184" s="1" customFormat="1" ht="15" customHeight="1">
      <c r="B184" s="357"/>
      <c r="C184" s="332" t="s">
        <v>957</v>
      </c>
      <c r="D184" s="332"/>
      <c r="E184" s="332"/>
      <c r="F184" s="355" t="s">
        <v>893</v>
      </c>
      <c r="G184" s="332"/>
      <c r="H184" s="332" t="s">
        <v>970</v>
      </c>
      <c r="I184" s="332" t="s">
        <v>928</v>
      </c>
      <c r="J184" s="332"/>
      <c r="K184" s="380"/>
    </row>
    <row r="185" s="1" customFormat="1" ht="15" customHeight="1">
      <c r="B185" s="357"/>
      <c r="C185" s="332" t="s">
        <v>135</v>
      </c>
      <c r="D185" s="332"/>
      <c r="E185" s="332"/>
      <c r="F185" s="355" t="s">
        <v>899</v>
      </c>
      <c r="G185" s="332"/>
      <c r="H185" s="332" t="s">
        <v>971</v>
      </c>
      <c r="I185" s="332" t="s">
        <v>895</v>
      </c>
      <c r="J185" s="332">
        <v>50</v>
      </c>
      <c r="K185" s="380"/>
    </row>
    <row r="186" s="1" customFormat="1" ht="15" customHeight="1">
      <c r="B186" s="357"/>
      <c r="C186" s="332" t="s">
        <v>972</v>
      </c>
      <c r="D186" s="332"/>
      <c r="E186" s="332"/>
      <c r="F186" s="355" t="s">
        <v>899</v>
      </c>
      <c r="G186" s="332"/>
      <c r="H186" s="332" t="s">
        <v>973</v>
      </c>
      <c r="I186" s="332" t="s">
        <v>974</v>
      </c>
      <c r="J186" s="332"/>
      <c r="K186" s="380"/>
    </row>
    <row r="187" s="1" customFormat="1" ht="15" customHeight="1">
      <c r="B187" s="357"/>
      <c r="C187" s="332" t="s">
        <v>975</v>
      </c>
      <c r="D187" s="332"/>
      <c r="E187" s="332"/>
      <c r="F187" s="355" t="s">
        <v>899</v>
      </c>
      <c r="G187" s="332"/>
      <c r="H187" s="332" t="s">
        <v>976</v>
      </c>
      <c r="I187" s="332" t="s">
        <v>974</v>
      </c>
      <c r="J187" s="332"/>
      <c r="K187" s="380"/>
    </row>
    <row r="188" s="1" customFormat="1" ht="15" customHeight="1">
      <c r="B188" s="357"/>
      <c r="C188" s="332" t="s">
        <v>977</v>
      </c>
      <c r="D188" s="332"/>
      <c r="E188" s="332"/>
      <c r="F188" s="355" t="s">
        <v>899</v>
      </c>
      <c r="G188" s="332"/>
      <c r="H188" s="332" t="s">
        <v>978</v>
      </c>
      <c r="I188" s="332" t="s">
        <v>974</v>
      </c>
      <c r="J188" s="332"/>
      <c r="K188" s="380"/>
    </row>
    <row r="189" s="1" customFormat="1" ht="15" customHeight="1">
      <c r="B189" s="357"/>
      <c r="C189" s="393" t="s">
        <v>979</v>
      </c>
      <c r="D189" s="332"/>
      <c r="E189" s="332"/>
      <c r="F189" s="355" t="s">
        <v>899</v>
      </c>
      <c r="G189" s="332"/>
      <c r="H189" s="332" t="s">
        <v>980</v>
      </c>
      <c r="I189" s="332" t="s">
        <v>981</v>
      </c>
      <c r="J189" s="394" t="s">
        <v>982</v>
      </c>
      <c r="K189" s="380"/>
    </row>
    <row r="190" s="1" customFormat="1" ht="15" customHeight="1">
      <c r="B190" s="357"/>
      <c r="C190" s="393" t="s">
        <v>42</v>
      </c>
      <c r="D190" s="332"/>
      <c r="E190" s="332"/>
      <c r="F190" s="355" t="s">
        <v>893</v>
      </c>
      <c r="G190" s="332"/>
      <c r="H190" s="329" t="s">
        <v>983</v>
      </c>
      <c r="I190" s="332" t="s">
        <v>984</v>
      </c>
      <c r="J190" s="332"/>
      <c r="K190" s="380"/>
    </row>
    <row r="191" s="1" customFormat="1" ht="15" customHeight="1">
      <c r="B191" s="357"/>
      <c r="C191" s="393" t="s">
        <v>985</v>
      </c>
      <c r="D191" s="332"/>
      <c r="E191" s="332"/>
      <c r="F191" s="355" t="s">
        <v>893</v>
      </c>
      <c r="G191" s="332"/>
      <c r="H191" s="332" t="s">
        <v>986</v>
      </c>
      <c r="I191" s="332" t="s">
        <v>928</v>
      </c>
      <c r="J191" s="332"/>
      <c r="K191" s="380"/>
    </row>
    <row r="192" s="1" customFormat="1" ht="15" customHeight="1">
      <c r="B192" s="357"/>
      <c r="C192" s="393" t="s">
        <v>987</v>
      </c>
      <c r="D192" s="332"/>
      <c r="E192" s="332"/>
      <c r="F192" s="355" t="s">
        <v>893</v>
      </c>
      <c r="G192" s="332"/>
      <c r="H192" s="332" t="s">
        <v>988</v>
      </c>
      <c r="I192" s="332" t="s">
        <v>928</v>
      </c>
      <c r="J192" s="332"/>
      <c r="K192" s="380"/>
    </row>
    <row r="193" s="1" customFormat="1" ht="15" customHeight="1">
      <c r="B193" s="357"/>
      <c r="C193" s="393" t="s">
        <v>989</v>
      </c>
      <c r="D193" s="332"/>
      <c r="E193" s="332"/>
      <c r="F193" s="355" t="s">
        <v>899</v>
      </c>
      <c r="G193" s="332"/>
      <c r="H193" s="332" t="s">
        <v>990</v>
      </c>
      <c r="I193" s="332" t="s">
        <v>928</v>
      </c>
      <c r="J193" s="332"/>
      <c r="K193" s="380"/>
    </row>
    <row r="194" s="1" customFormat="1" ht="15" customHeight="1">
      <c r="B194" s="386"/>
      <c r="C194" s="395"/>
      <c r="D194" s="366"/>
      <c r="E194" s="366"/>
      <c r="F194" s="366"/>
      <c r="G194" s="366"/>
      <c r="H194" s="366"/>
      <c r="I194" s="366"/>
      <c r="J194" s="366"/>
      <c r="K194" s="387"/>
    </row>
    <row r="195" s="1" customFormat="1" ht="18.75" customHeight="1">
      <c r="B195" s="368"/>
      <c r="C195" s="378"/>
      <c r="D195" s="378"/>
      <c r="E195" s="378"/>
      <c r="F195" s="388"/>
      <c r="G195" s="378"/>
      <c r="H195" s="378"/>
      <c r="I195" s="378"/>
      <c r="J195" s="378"/>
      <c r="K195" s="368"/>
    </row>
    <row r="196" s="1" customFormat="1" ht="18.75" customHeight="1">
      <c r="B196" s="368"/>
      <c r="C196" s="378"/>
      <c r="D196" s="378"/>
      <c r="E196" s="378"/>
      <c r="F196" s="388"/>
      <c r="G196" s="378"/>
      <c r="H196" s="378"/>
      <c r="I196" s="378"/>
      <c r="J196" s="378"/>
      <c r="K196" s="368"/>
    </row>
    <row r="197" s="1" customFormat="1" ht="18.75" customHeight="1">
      <c r="B197" s="340"/>
      <c r="C197" s="340"/>
      <c r="D197" s="340"/>
      <c r="E197" s="340"/>
      <c r="F197" s="340"/>
      <c r="G197" s="340"/>
      <c r="H197" s="340"/>
      <c r="I197" s="340"/>
      <c r="J197" s="340"/>
      <c r="K197" s="340"/>
    </row>
    <row r="198" s="1" customFormat="1" ht="13.5">
      <c r="B198" s="319"/>
      <c r="C198" s="320"/>
      <c r="D198" s="320"/>
      <c r="E198" s="320"/>
      <c r="F198" s="320"/>
      <c r="G198" s="320"/>
      <c r="H198" s="320"/>
      <c r="I198" s="320"/>
      <c r="J198" s="320"/>
      <c r="K198" s="321"/>
    </row>
    <row r="199" s="1" customFormat="1" ht="21">
      <c r="B199" s="322"/>
      <c r="C199" s="323" t="s">
        <v>991</v>
      </c>
      <c r="D199" s="323"/>
      <c r="E199" s="323"/>
      <c r="F199" s="323"/>
      <c r="G199" s="323"/>
      <c r="H199" s="323"/>
      <c r="I199" s="323"/>
      <c r="J199" s="323"/>
      <c r="K199" s="324"/>
    </row>
    <row r="200" s="1" customFormat="1" ht="25.5" customHeight="1">
      <c r="B200" s="322"/>
      <c r="C200" s="396" t="s">
        <v>992</v>
      </c>
      <c r="D200" s="396"/>
      <c r="E200" s="396"/>
      <c r="F200" s="396" t="s">
        <v>993</v>
      </c>
      <c r="G200" s="397"/>
      <c r="H200" s="396" t="s">
        <v>994</v>
      </c>
      <c r="I200" s="396"/>
      <c r="J200" s="396"/>
      <c r="K200" s="324"/>
    </row>
    <row r="201" s="1" customFormat="1" ht="5.25" customHeight="1">
      <c r="B201" s="357"/>
      <c r="C201" s="352"/>
      <c r="D201" s="352"/>
      <c r="E201" s="352"/>
      <c r="F201" s="352"/>
      <c r="G201" s="378"/>
      <c r="H201" s="352"/>
      <c r="I201" s="352"/>
      <c r="J201" s="352"/>
      <c r="K201" s="380"/>
    </row>
    <row r="202" s="1" customFormat="1" ht="15" customHeight="1">
      <c r="B202" s="357"/>
      <c r="C202" s="332" t="s">
        <v>984</v>
      </c>
      <c r="D202" s="332"/>
      <c r="E202" s="332"/>
      <c r="F202" s="355" t="s">
        <v>43</v>
      </c>
      <c r="G202" s="332"/>
      <c r="H202" s="332" t="s">
        <v>995</v>
      </c>
      <c r="I202" s="332"/>
      <c r="J202" s="332"/>
      <c r="K202" s="380"/>
    </row>
    <row r="203" s="1" customFormat="1" ht="15" customHeight="1">
      <c r="B203" s="357"/>
      <c r="C203" s="332"/>
      <c r="D203" s="332"/>
      <c r="E203" s="332"/>
      <c r="F203" s="355" t="s">
        <v>44</v>
      </c>
      <c r="G203" s="332"/>
      <c r="H203" s="332" t="s">
        <v>996</v>
      </c>
      <c r="I203" s="332"/>
      <c r="J203" s="332"/>
      <c r="K203" s="380"/>
    </row>
    <row r="204" s="1" customFormat="1" ht="15" customHeight="1">
      <c r="B204" s="357"/>
      <c r="C204" s="332"/>
      <c r="D204" s="332"/>
      <c r="E204" s="332"/>
      <c r="F204" s="355" t="s">
        <v>47</v>
      </c>
      <c r="G204" s="332"/>
      <c r="H204" s="332" t="s">
        <v>997</v>
      </c>
      <c r="I204" s="332"/>
      <c r="J204" s="332"/>
      <c r="K204" s="380"/>
    </row>
    <row r="205" s="1" customFormat="1" ht="15" customHeight="1">
      <c r="B205" s="357"/>
      <c r="C205" s="332"/>
      <c r="D205" s="332"/>
      <c r="E205" s="332"/>
      <c r="F205" s="355" t="s">
        <v>45</v>
      </c>
      <c r="G205" s="332"/>
      <c r="H205" s="332" t="s">
        <v>998</v>
      </c>
      <c r="I205" s="332"/>
      <c r="J205" s="332"/>
      <c r="K205" s="380"/>
    </row>
    <row r="206" s="1" customFormat="1" ht="15" customHeight="1">
      <c r="B206" s="357"/>
      <c r="C206" s="332"/>
      <c r="D206" s="332"/>
      <c r="E206" s="332"/>
      <c r="F206" s="355" t="s">
        <v>46</v>
      </c>
      <c r="G206" s="332"/>
      <c r="H206" s="332" t="s">
        <v>999</v>
      </c>
      <c r="I206" s="332"/>
      <c r="J206" s="332"/>
      <c r="K206" s="380"/>
    </row>
    <row r="207" s="1" customFormat="1" ht="15" customHeight="1">
      <c r="B207" s="357"/>
      <c r="C207" s="332"/>
      <c r="D207" s="332"/>
      <c r="E207" s="332"/>
      <c r="F207" s="355"/>
      <c r="G207" s="332"/>
      <c r="H207" s="332"/>
      <c r="I207" s="332"/>
      <c r="J207" s="332"/>
      <c r="K207" s="380"/>
    </row>
    <row r="208" s="1" customFormat="1" ht="15" customHeight="1">
      <c r="B208" s="357"/>
      <c r="C208" s="332" t="s">
        <v>940</v>
      </c>
      <c r="D208" s="332"/>
      <c r="E208" s="332"/>
      <c r="F208" s="355" t="s">
        <v>78</v>
      </c>
      <c r="G208" s="332"/>
      <c r="H208" s="332" t="s">
        <v>1000</v>
      </c>
      <c r="I208" s="332"/>
      <c r="J208" s="332"/>
      <c r="K208" s="380"/>
    </row>
    <row r="209" s="1" customFormat="1" ht="15" customHeight="1">
      <c r="B209" s="357"/>
      <c r="C209" s="332"/>
      <c r="D209" s="332"/>
      <c r="E209" s="332"/>
      <c r="F209" s="355" t="s">
        <v>838</v>
      </c>
      <c r="G209" s="332"/>
      <c r="H209" s="332" t="s">
        <v>839</v>
      </c>
      <c r="I209" s="332"/>
      <c r="J209" s="332"/>
      <c r="K209" s="380"/>
    </row>
    <row r="210" s="1" customFormat="1" ht="15" customHeight="1">
      <c r="B210" s="357"/>
      <c r="C210" s="332"/>
      <c r="D210" s="332"/>
      <c r="E210" s="332"/>
      <c r="F210" s="355" t="s">
        <v>836</v>
      </c>
      <c r="G210" s="332"/>
      <c r="H210" s="332" t="s">
        <v>1001</v>
      </c>
      <c r="I210" s="332"/>
      <c r="J210" s="332"/>
      <c r="K210" s="380"/>
    </row>
    <row r="211" s="1" customFormat="1" ht="15" customHeight="1">
      <c r="B211" s="398"/>
      <c r="C211" s="332"/>
      <c r="D211" s="332"/>
      <c r="E211" s="332"/>
      <c r="F211" s="355" t="s">
        <v>840</v>
      </c>
      <c r="G211" s="393"/>
      <c r="H211" s="384" t="s">
        <v>841</v>
      </c>
      <c r="I211" s="384"/>
      <c r="J211" s="384"/>
      <c r="K211" s="399"/>
    </row>
    <row r="212" s="1" customFormat="1" ht="15" customHeight="1">
      <c r="B212" s="398"/>
      <c r="C212" s="332"/>
      <c r="D212" s="332"/>
      <c r="E212" s="332"/>
      <c r="F212" s="355" t="s">
        <v>435</v>
      </c>
      <c r="G212" s="393"/>
      <c r="H212" s="384" t="s">
        <v>502</v>
      </c>
      <c r="I212" s="384"/>
      <c r="J212" s="384"/>
      <c r="K212" s="399"/>
    </row>
    <row r="213" s="1" customFormat="1" ht="15" customHeight="1">
      <c r="B213" s="398"/>
      <c r="C213" s="332"/>
      <c r="D213" s="332"/>
      <c r="E213" s="332"/>
      <c r="F213" s="355"/>
      <c r="G213" s="393"/>
      <c r="H213" s="384"/>
      <c r="I213" s="384"/>
      <c r="J213" s="384"/>
      <c r="K213" s="399"/>
    </row>
    <row r="214" s="1" customFormat="1" ht="15" customHeight="1">
      <c r="B214" s="398"/>
      <c r="C214" s="332" t="s">
        <v>964</v>
      </c>
      <c r="D214" s="332"/>
      <c r="E214" s="332"/>
      <c r="F214" s="355">
        <v>1</v>
      </c>
      <c r="G214" s="393"/>
      <c r="H214" s="384" t="s">
        <v>1002</v>
      </c>
      <c r="I214" s="384"/>
      <c r="J214" s="384"/>
      <c r="K214" s="399"/>
    </row>
    <row r="215" s="1" customFormat="1" ht="15" customHeight="1">
      <c r="B215" s="398"/>
      <c r="C215" s="332"/>
      <c r="D215" s="332"/>
      <c r="E215" s="332"/>
      <c r="F215" s="355">
        <v>2</v>
      </c>
      <c r="G215" s="393"/>
      <c r="H215" s="384" t="s">
        <v>1003</v>
      </c>
      <c r="I215" s="384"/>
      <c r="J215" s="384"/>
      <c r="K215" s="399"/>
    </row>
    <row r="216" s="1" customFormat="1" ht="15" customHeight="1">
      <c r="B216" s="398"/>
      <c r="C216" s="332"/>
      <c r="D216" s="332"/>
      <c r="E216" s="332"/>
      <c r="F216" s="355">
        <v>3</v>
      </c>
      <c r="G216" s="393"/>
      <c r="H216" s="384" t="s">
        <v>1004</v>
      </c>
      <c r="I216" s="384"/>
      <c r="J216" s="384"/>
      <c r="K216" s="399"/>
    </row>
    <row r="217" s="1" customFormat="1" ht="15" customHeight="1">
      <c r="B217" s="398"/>
      <c r="C217" s="332"/>
      <c r="D217" s="332"/>
      <c r="E217" s="332"/>
      <c r="F217" s="355">
        <v>4</v>
      </c>
      <c r="G217" s="393"/>
      <c r="H217" s="384" t="s">
        <v>1005</v>
      </c>
      <c r="I217" s="384"/>
      <c r="J217" s="384"/>
      <c r="K217" s="399"/>
    </row>
    <row r="218" s="1" customFormat="1" ht="12.75" customHeight="1">
      <c r="B218" s="400"/>
      <c r="C218" s="401"/>
      <c r="D218" s="401"/>
      <c r="E218" s="401"/>
      <c r="F218" s="401"/>
      <c r="G218" s="401"/>
      <c r="H218" s="401"/>
      <c r="I218" s="401"/>
      <c r="J218" s="401"/>
      <c r="K218" s="40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  <c r="AZ2" s="140" t="s">
        <v>113</v>
      </c>
      <c r="BA2" s="140" t="s">
        <v>19</v>
      </c>
      <c r="BB2" s="140" t="s">
        <v>19</v>
      </c>
      <c r="BC2" s="140" t="s">
        <v>114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115</v>
      </c>
      <c r="BA3" s="140" t="s">
        <v>19</v>
      </c>
      <c r="BB3" s="140" t="s">
        <v>19</v>
      </c>
      <c r="BC3" s="140" t="s">
        <v>116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119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ROUND((SUM(BE88:BE113)),  2)</f>
        <v>0</v>
      </c>
      <c r="G35" s="40"/>
      <c r="H35" s="40"/>
      <c r="I35" s="160">
        <v>0.20999999999999999</v>
      </c>
      <c r="J35" s="159">
        <f>ROUND(((SUM(BE88:BE113))*I35),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ROUND((SUM(BF88:BF113)),  2)</f>
        <v>0</v>
      </c>
      <c r="G36" s="40"/>
      <c r="H36" s="40"/>
      <c r="I36" s="160">
        <v>0.14999999999999999</v>
      </c>
      <c r="J36" s="159">
        <f>ROUND(((SUM(BF88:BF113))*I36),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ROUND((SUM(BG88:BG113)),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ROUND((SUM(BH88:BH113)),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ROUND((SUM(BI88:BI113)),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18046-14XT-KJ_2_1 - SO 01 - Odtěžení sedimentu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129</v>
      </c>
      <c r="E66" s="185"/>
      <c r="F66" s="185"/>
      <c r="G66" s="185"/>
      <c r="H66" s="185"/>
      <c r="I66" s="185"/>
      <c r="J66" s="186">
        <f>J113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130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Morava, Hanušovice, pomístní opravy toku a hráze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2" t="s">
        <v>119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18046-14XT-KJ_2_1 - SO 01 - Odtěžení sedimentu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Hanušovice</v>
      </c>
      <c r="G82" s="42"/>
      <c r="H82" s="42"/>
      <c r="I82" s="34" t="s">
        <v>23</v>
      </c>
      <c r="J82" s="74" t="str">
        <f>IF(J14="","",J14)</f>
        <v>25. 5. 2020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E17</f>
        <v>Povodí Moravy, s.p.</v>
      </c>
      <c r="G84" s="42"/>
      <c r="H84" s="42"/>
      <c r="I84" s="34" t="s">
        <v>31</v>
      </c>
      <c r="J84" s="38" t="str">
        <f>E23</f>
        <v>Regioprojekt Brno, s.r.o.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Kozák Jan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8"/>
      <c r="B87" s="189"/>
      <c r="C87" s="190" t="s">
        <v>131</v>
      </c>
      <c r="D87" s="191" t="s">
        <v>57</v>
      </c>
      <c r="E87" s="191" t="s">
        <v>53</v>
      </c>
      <c r="F87" s="191" t="s">
        <v>54</v>
      </c>
      <c r="G87" s="191" t="s">
        <v>132</v>
      </c>
      <c r="H87" s="191" t="s">
        <v>133</v>
      </c>
      <c r="I87" s="191" t="s">
        <v>134</v>
      </c>
      <c r="J87" s="192" t="s">
        <v>125</v>
      </c>
      <c r="K87" s="193" t="s">
        <v>135</v>
      </c>
      <c r="L87" s="194"/>
      <c r="M87" s="94" t="s">
        <v>19</v>
      </c>
      <c r="N87" s="95" t="s">
        <v>42</v>
      </c>
      <c r="O87" s="95" t="s">
        <v>136</v>
      </c>
      <c r="P87" s="95" t="s">
        <v>137</v>
      </c>
      <c r="Q87" s="95" t="s">
        <v>138</v>
      </c>
      <c r="R87" s="95" t="s">
        <v>139</v>
      </c>
      <c r="S87" s="95" t="s">
        <v>140</v>
      </c>
      <c r="T87" s="96" t="s">
        <v>141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0"/>
      <c r="B88" s="41"/>
      <c r="C88" s="101" t="s">
        <v>142</v>
      </c>
      <c r="D88" s="42"/>
      <c r="E88" s="42"/>
      <c r="F88" s="42"/>
      <c r="G88" s="42"/>
      <c r="H88" s="42"/>
      <c r="I88" s="42"/>
      <c r="J88" s="195">
        <f>BK88</f>
        <v>0</v>
      </c>
      <c r="K88" s="42"/>
      <c r="L88" s="46"/>
      <c r="M88" s="97"/>
      <c r="N88" s="196"/>
      <c r="O88" s="98"/>
      <c r="P88" s="197">
        <f>P89</f>
        <v>0</v>
      </c>
      <c r="Q88" s="98"/>
      <c r="R88" s="197">
        <f>R89</f>
        <v>0</v>
      </c>
      <c r="S88" s="98"/>
      <c r="T88" s="198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126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71</v>
      </c>
      <c r="E89" s="203" t="s">
        <v>143</v>
      </c>
      <c r="F89" s="203" t="s">
        <v>144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P90+P113</f>
        <v>0</v>
      </c>
      <c r="Q89" s="208"/>
      <c r="R89" s="209">
        <f>R90+R113</f>
        <v>0</v>
      </c>
      <c r="S89" s="208"/>
      <c r="T89" s="210">
        <f>T90+T113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71</v>
      </c>
      <c r="AU89" s="212" t="s">
        <v>72</v>
      </c>
      <c r="AY89" s="211" t="s">
        <v>145</v>
      </c>
      <c r="BK89" s="213">
        <f>BK90+BK113</f>
        <v>0</v>
      </c>
    </row>
    <row r="90" s="12" customFormat="1" ht="22.8" customHeight="1">
      <c r="A90" s="12"/>
      <c r="B90" s="200"/>
      <c r="C90" s="201"/>
      <c r="D90" s="202" t="s">
        <v>71</v>
      </c>
      <c r="E90" s="214" t="s">
        <v>79</v>
      </c>
      <c r="F90" s="214" t="s">
        <v>146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SUM(P91:P112)</f>
        <v>0</v>
      </c>
      <c r="Q90" s="208"/>
      <c r="R90" s="209">
        <f>SUM(R91:R112)</f>
        <v>0</v>
      </c>
      <c r="S90" s="208"/>
      <c r="T90" s="210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71</v>
      </c>
      <c r="AU90" s="212" t="s">
        <v>79</v>
      </c>
      <c r="AY90" s="211" t="s">
        <v>145</v>
      </c>
      <c r="BK90" s="213">
        <f>SUM(BK91:BK112)</f>
        <v>0</v>
      </c>
    </row>
    <row r="91" s="2" customFormat="1" ht="16.5" customHeight="1">
      <c r="A91" s="40"/>
      <c r="B91" s="41"/>
      <c r="C91" s="216" t="s">
        <v>79</v>
      </c>
      <c r="D91" s="216" t="s">
        <v>147</v>
      </c>
      <c r="E91" s="217" t="s">
        <v>148</v>
      </c>
      <c r="F91" s="218" t="s">
        <v>149</v>
      </c>
      <c r="G91" s="219" t="s">
        <v>150</v>
      </c>
      <c r="H91" s="220">
        <v>200</v>
      </c>
      <c r="I91" s="221"/>
      <c r="J91" s="222">
        <f>ROUND(I91*H91,2)</f>
        <v>0</v>
      </c>
      <c r="K91" s="223"/>
      <c r="L91" s="46"/>
      <c r="M91" s="224" t="s">
        <v>19</v>
      </c>
      <c r="N91" s="225" t="s">
        <v>43</v>
      </c>
      <c r="O91" s="86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8" t="s">
        <v>151</v>
      </c>
      <c r="AT91" s="228" t="s">
        <v>147</v>
      </c>
      <c r="AU91" s="228" t="s">
        <v>81</v>
      </c>
      <c r="AY91" s="19" t="s">
        <v>145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9" t="s">
        <v>79</v>
      </c>
      <c r="BK91" s="229">
        <f>ROUND(I91*H91,2)</f>
        <v>0</v>
      </c>
      <c r="BL91" s="19" t="s">
        <v>151</v>
      </c>
      <c r="BM91" s="228" t="s">
        <v>152</v>
      </c>
    </row>
    <row r="92" s="13" customFormat="1">
      <c r="A92" s="13"/>
      <c r="B92" s="230"/>
      <c r="C92" s="231"/>
      <c r="D92" s="232" t="s">
        <v>153</v>
      </c>
      <c r="E92" s="233" t="s">
        <v>19</v>
      </c>
      <c r="F92" s="234" t="s">
        <v>154</v>
      </c>
      <c r="G92" s="231"/>
      <c r="H92" s="235">
        <v>200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153</v>
      </c>
      <c r="AU92" s="241" t="s">
        <v>81</v>
      </c>
      <c r="AV92" s="13" t="s">
        <v>81</v>
      </c>
      <c r="AW92" s="13" t="s">
        <v>33</v>
      </c>
      <c r="AX92" s="13" t="s">
        <v>72</v>
      </c>
      <c r="AY92" s="241" t="s">
        <v>145</v>
      </c>
    </row>
    <row r="93" s="14" customFormat="1">
      <c r="A93" s="14"/>
      <c r="B93" s="242"/>
      <c r="C93" s="243"/>
      <c r="D93" s="232" t="s">
        <v>153</v>
      </c>
      <c r="E93" s="244" t="s">
        <v>115</v>
      </c>
      <c r="F93" s="245" t="s">
        <v>155</v>
      </c>
      <c r="G93" s="243"/>
      <c r="H93" s="246">
        <v>200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153</v>
      </c>
      <c r="AU93" s="252" t="s">
        <v>81</v>
      </c>
      <c r="AV93" s="14" t="s">
        <v>151</v>
      </c>
      <c r="AW93" s="14" t="s">
        <v>33</v>
      </c>
      <c r="AX93" s="14" t="s">
        <v>79</v>
      </c>
      <c r="AY93" s="252" t="s">
        <v>145</v>
      </c>
    </row>
    <row r="94" s="2" customFormat="1" ht="37.8" customHeight="1">
      <c r="A94" s="40"/>
      <c r="B94" s="41"/>
      <c r="C94" s="216" t="s">
        <v>81</v>
      </c>
      <c r="D94" s="216" t="s">
        <v>147</v>
      </c>
      <c r="E94" s="217" t="s">
        <v>156</v>
      </c>
      <c r="F94" s="218" t="s">
        <v>157</v>
      </c>
      <c r="G94" s="219" t="s">
        <v>158</v>
      </c>
      <c r="H94" s="220">
        <v>46.399999999999999</v>
      </c>
      <c r="I94" s="221"/>
      <c r="J94" s="222">
        <f>ROUND(I94*H94,2)</f>
        <v>0</v>
      </c>
      <c r="K94" s="223"/>
      <c r="L94" s="46"/>
      <c r="M94" s="224" t="s">
        <v>19</v>
      </c>
      <c r="N94" s="225" t="s">
        <v>43</v>
      </c>
      <c r="O94" s="86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8" t="s">
        <v>151</v>
      </c>
      <c r="AT94" s="228" t="s">
        <v>147</v>
      </c>
      <c r="AU94" s="228" t="s">
        <v>81</v>
      </c>
      <c r="AY94" s="19" t="s">
        <v>145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79</v>
      </c>
      <c r="BK94" s="229">
        <f>ROUND(I94*H94,2)</f>
        <v>0</v>
      </c>
      <c r="BL94" s="19" t="s">
        <v>151</v>
      </c>
      <c r="BM94" s="228" t="s">
        <v>159</v>
      </c>
    </row>
    <row r="95" s="13" customFormat="1">
      <c r="A95" s="13"/>
      <c r="B95" s="230"/>
      <c r="C95" s="231"/>
      <c r="D95" s="232" t="s">
        <v>153</v>
      </c>
      <c r="E95" s="233" t="s">
        <v>19</v>
      </c>
      <c r="F95" s="234" t="s">
        <v>160</v>
      </c>
      <c r="G95" s="231"/>
      <c r="H95" s="235">
        <v>14.800000000000001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153</v>
      </c>
      <c r="AU95" s="241" t="s">
        <v>81</v>
      </c>
      <c r="AV95" s="13" t="s">
        <v>81</v>
      </c>
      <c r="AW95" s="13" t="s">
        <v>33</v>
      </c>
      <c r="AX95" s="13" t="s">
        <v>72</v>
      </c>
      <c r="AY95" s="241" t="s">
        <v>145</v>
      </c>
    </row>
    <row r="96" s="13" customFormat="1">
      <c r="A96" s="13"/>
      <c r="B96" s="230"/>
      <c r="C96" s="231"/>
      <c r="D96" s="232" t="s">
        <v>153</v>
      </c>
      <c r="E96" s="233" t="s">
        <v>19</v>
      </c>
      <c r="F96" s="234" t="s">
        <v>161</v>
      </c>
      <c r="G96" s="231"/>
      <c r="H96" s="235">
        <v>78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153</v>
      </c>
      <c r="AU96" s="241" t="s">
        <v>81</v>
      </c>
      <c r="AV96" s="13" t="s">
        <v>81</v>
      </c>
      <c r="AW96" s="13" t="s">
        <v>33</v>
      </c>
      <c r="AX96" s="13" t="s">
        <v>72</v>
      </c>
      <c r="AY96" s="241" t="s">
        <v>145</v>
      </c>
    </row>
    <row r="97" s="14" customFormat="1">
      <c r="A97" s="14"/>
      <c r="B97" s="242"/>
      <c r="C97" s="243"/>
      <c r="D97" s="232" t="s">
        <v>153</v>
      </c>
      <c r="E97" s="244" t="s">
        <v>113</v>
      </c>
      <c r="F97" s="245" t="s">
        <v>155</v>
      </c>
      <c r="G97" s="243"/>
      <c r="H97" s="246">
        <v>92.799999999999997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153</v>
      </c>
      <c r="AU97" s="252" t="s">
        <v>81</v>
      </c>
      <c r="AV97" s="14" t="s">
        <v>151</v>
      </c>
      <c r="AW97" s="14" t="s">
        <v>33</v>
      </c>
      <c r="AX97" s="14" t="s">
        <v>72</v>
      </c>
      <c r="AY97" s="252" t="s">
        <v>145</v>
      </c>
    </row>
    <row r="98" s="13" customFormat="1">
      <c r="A98" s="13"/>
      <c r="B98" s="230"/>
      <c r="C98" s="231"/>
      <c r="D98" s="232" t="s">
        <v>153</v>
      </c>
      <c r="E98" s="233" t="s">
        <v>19</v>
      </c>
      <c r="F98" s="234" t="s">
        <v>162</v>
      </c>
      <c r="G98" s="231"/>
      <c r="H98" s="235">
        <v>46.399999999999999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153</v>
      </c>
      <c r="AU98" s="241" t="s">
        <v>81</v>
      </c>
      <c r="AV98" s="13" t="s">
        <v>81</v>
      </c>
      <c r="AW98" s="13" t="s">
        <v>33</v>
      </c>
      <c r="AX98" s="13" t="s">
        <v>72</v>
      </c>
      <c r="AY98" s="241" t="s">
        <v>145</v>
      </c>
    </row>
    <row r="99" s="14" customFormat="1">
      <c r="A99" s="14"/>
      <c r="B99" s="242"/>
      <c r="C99" s="243"/>
      <c r="D99" s="232" t="s">
        <v>153</v>
      </c>
      <c r="E99" s="244" t="s">
        <v>19</v>
      </c>
      <c r="F99" s="245" t="s">
        <v>155</v>
      </c>
      <c r="G99" s="243"/>
      <c r="H99" s="246">
        <v>46.399999999999999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153</v>
      </c>
      <c r="AU99" s="252" t="s">
        <v>81</v>
      </c>
      <c r="AV99" s="14" t="s">
        <v>151</v>
      </c>
      <c r="AW99" s="14" t="s">
        <v>33</v>
      </c>
      <c r="AX99" s="14" t="s">
        <v>79</v>
      </c>
      <c r="AY99" s="252" t="s">
        <v>145</v>
      </c>
    </row>
    <row r="100" s="2" customFormat="1" ht="37.8" customHeight="1">
      <c r="A100" s="40"/>
      <c r="B100" s="41"/>
      <c r="C100" s="216" t="s">
        <v>163</v>
      </c>
      <c r="D100" s="216" t="s">
        <v>147</v>
      </c>
      <c r="E100" s="217" t="s">
        <v>164</v>
      </c>
      <c r="F100" s="218" t="s">
        <v>165</v>
      </c>
      <c r="G100" s="219" t="s">
        <v>158</v>
      </c>
      <c r="H100" s="220">
        <v>46.399999999999999</v>
      </c>
      <c r="I100" s="221"/>
      <c r="J100" s="222">
        <f>ROUND(I100*H100,2)</f>
        <v>0</v>
      </c>
      <c r="K100" s="223"/>
      <c r="L100" s="46"/>
      <c r="M100" s="224" t="s">
        <v>19</v>
      </c>
      <c r="N100" s="225" t="s">
        <v>43</v>
      </c>
      <c r="O100" s="86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8" t="s">
        <v>151</v>
      </c>
      <c r="AT100" s="228" t="s">
        <v>147</v>
      </c>
      <c r="AU100" s="228" t="s">
        <v>81</v>
      </c>
      <c r="AY100" s="19" t="s">
        <v>145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79</v>
      </c>
      <c r="BK100" s="229">
        <f>ROUND(I100*H100,2)</f>
        <v>0</v>
      </c>
      <c r="BL100" s="19" t="s">
        <v>151</v>
      </c>
      <c r="BM100" s="228" t="s">
        <v>166</v>
      </c>
    </row>
    <row r="101" s="13" customFormat="1">
      <c r="A101" s="13"/>
      <c r="B101" s="230"/>
      <c r="C101" s="231"/>
      <c r="D101" s="232" t="s">
        <v>153</v>
      </c>
      <c r="E101" s="233" t="s">
        <v>19</v>
      </c>
      <c r="F101" s="234" t="s">
        <v>162</v>
      </c>
      <c r="G101" s="231"/>
      <c r="H101" s="235">
        <v>46.399999999999999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153</v>
      </c>
      <c r="AU101" s="241" t="s">
        <v>81</v>
      </c>
      <c r="AV101" s="13" t="s">
        <v>81</v>
      </c>
      <c r="AW101" s="13" t="s">
        <v>33</v>
      </c>
      <c r="AX101" s="13" t="s">
        <v>72</v>
      </c>
      <c r="AY101" s="241" t="s">
        <v>145</v>
      </c>
    </row>
    <row r="102" s="14" customFormat="1">
      <c r="A102" s="14"/>
      <c r="B102" s="242"/>
      <c r="C102" s="243"/>
      <c r="D102" s="232" t="s">
        <v>153</v>
      </c>
      <c r="E102" s="244" t="s">
        <v>19</v>
      </c>
      <c r="F102" s="245" t="s">
        <v>155</v>
      </c>
      <c r="G102" s="243"/>
      <c r="H102" s="246">
        <v>46.399999999999999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153</v>
      </c>
      <c r="AU102" s="252" t="s">
        <v>81</v>
      </c>
      <c r="AV102" s="14" t="s">
        <v>151</v>
      </c>
      <c r="AW102" s="14" t="s">
        <v>33</v>
      </c>
      <c r="AX102" s="14" t="s">
        <v>79</v>
      </c>
      <c r="AY102" s="252" t="s">
        <v>145</v>
      </c>
    </row>
    <row r="103" s="2" customFormat="1" ht="21.75" customHeight="1">
      <c r="A103" s="40"/>
      <c r="B103" s="41"/>
      <c r="C103" s="216" t="s">
        <v>151</v>
      </c>
      <c r="D103" s="216" t="s">
        <v>147</v>
      </c>
      <c r="E103" s="217" t="s">
        <v>167</v>
      </c>
      <c r="F103" s="218" t="s">
        <v>168</v>
      </c>
      <c r="G103" s="219" t="s">
        <v>169</v>
      </c>
      <c r="H103" s="220">
        <v>5</v>
      </c>
      <c r="I103" s="221"/>
      <c r="J103" s="222">
        <f>ROUND(I103*H103,2)</f>
        <v>0</v>
      </c>
      <c r="K103" s="223"/>
      <c r="L103" s="46"/>
      <c r="M103" s="224" t="s">
        <v>19</v>
      </c>
      <c r="N103" s="225" t="s">
        <v>43</v>
      </c>
      <c r="O103" s="86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8" t="s">
        <v>151</v>
      </c>
      <c r="AT103" s="228" t="s">
        <v>147</v>
      </c>
      <c r="AU103" s="228" t="s">
        <v>81</v>
      </c>
      <c r="AY103" s="19" t="s">
        <v>145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9" t="s">
        <v>79</v>
      </c>
      <c r="BK103" s="229">
        <f>ROUND(I103*H103,2)</f>
        <v>0</v>
      </c>
      <c r="BL103" s="19" t="s">
        <v>151</v>
      </c>
      <c r="BM103" s="228" t="s">
        <v>170</v>
      </c>
    </row>
    <row r="104" s="2" customFormat="1">
      <c r="A104" s="40"/>
      <c r="B104" s="41"/>
      <c r="C104" s="42"/>
      <c r="D104" s="232" t="s">
        <v>171</v>
      </c>
      <c r="E104" s="42"/>
      <c r="F104" s="253" t="s">
        <v>172</v>
      </c>
      <c r="G104" s="42"/>
      <c r="H104" s="42"/>
      <c r="I104" s="254"/>
      <c r="J104" s="42"/>
      <c r="K104" s="42"/>
      <c r="L104" s="46"/>
      <c r="M104" s="255"/>
      <c r="N104" s="25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81</v>
      </c>
    </row>
    <row r="105" s="15" customFormat="1">
      <c r="A105" s="15"/>
      <c r="B105" s="257"/>
      <c r="C105" s="258"/>
      <c r="D105" s="232" t="s">
        <v>153</v>
      </c>
      <c r="E105" s="259" t="s">
        <v>19</v>
      </c>
      <c r="F105" s="260" t="s">
        <v>173</v>
      </c>
      <c r="G105" s="258"/>
      <c r="H105" s="259" t="s">
        <v>19</v>
      </c>
      <c r="I105" s="261"/>
      <c r="J105" s="258"/>
      <c r="K105" s="258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153</v>
      </c>
      <c r="AU105" s="266" t="s">
        <v>81</v>
      </c>
      <c r="AV105" s="15" t="s">
        <v>79</v>
      </c>
      <c r="AW105" s="15" t="s">
        <v>33</v>
      </c>
      <c r="AX105" s="15" t="s">
        <v>72</v>
      </c>
      <c r="AY105" s="266" t="s">
        <v>145</v>
      </c>
    </row>
    <row r="106" s="15" customFormat="1">
      <c r="A106" s="15"/>
      <c r="B106" s="257"/>
      <c r="C106" s="258"/>
      <c r="D106" s="232" t="s">
        <v>153</v>
      </c>
      <c r="E106" s="259" t="s">
        <v>19</v>
      </c>
      <c r="F106" s="260" t="s">
        <v>174</v>
      </c>
      <c r="G106" s="258"/>
      <c r="H106" s="259" t="s">
        <v>19</v>
      </c>
      <c r="I106" s="261"/>
      <c r="J106" s="258"/>
      <c r="K106" s="258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153</v>
      </c>
      <c r="AU106" s="266" t="s">
        <v>81</v>
      </c>
      <c r="AV106" s="15" t="s">
        <v>79</v>
      </c>
      <c r="AW106" s="15" t="s">
        <v>33</v>
      </c>
      <c r="AX106" s="15" t="s">
        <v>72</v>
      </c>
      <c r="AY106" s="266" t="s">
        <v>145</v>
      </c>
    </row>
    <row r="107" s="13" customFormat="1">
      <c r="A107" s="13"/>
      <c r="B107" s="230"/>
      <c r="C107" s="231"/>
      <c r="D107" s="232" t="s">
        <v>153</v>
      </c>
      <c r="E107" s="233" t="s">
        <v>19</v>
      </c>
      <c r="F107" s="234" t="s">
        <v>175</v>
      </c>
      <c r="G107" s="231"/>
      <c r="H107" s="235">
        <v>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81</v>
      </c>
      <c r="AV107" s="13" t="s">
        <v>81</v>
      </c>
      <c r="AW107" s="13" t="s">
        <v>33</v>
      </c>
      <c r="AX107" s="13" t="s">
        <v>72</v>
      </c>
      <c r="AY107" s="241" t="s">
        <v>145</v>
      </c>
    </row>
    <row r="108" s="14" customFormat="1">
      <c r="A108" s="14"/>
      <c r="B108" s="242"/>
      <c r="C108" s="243"/>
      <c r="D108" s="232" t="s">
        <v>153</v>
      </c>
      <c r="E108" s="244" t="s">
        <v>19</v>
      </c>
      <c r="F108" s="245" t="s">
        <v>155</v>
      </c>
      <c r="G108" s="243"/>
      <c r="H108" s="246">
        <v>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153</v>
      </c>
      <c r="AU108" s="252" t="s">
        <v>81</v>
      </c>
      <c r="AV108" s="14" t="s">
        <v>151</v>
      </c>
      <c r="AW108" s="14" t="s">
        <v>33</v>
      </c>
      <c r="AX108" s="14" t="s">
        <v>79</v>
      </c>
      <c r="AY108" s="252" t="s">
        <v>145</v>
      </c>
    </row>
    <row r="109" s="2" customFormat="1" ht="16.5" customHeight="1">
      <c r="A109" s="40"/>
      <c r="B109" s="41"/>
      <c r="C109" s="216" t="s">
        <v>176</v>
      </c>
      <c r="D109" s="216" t="s">
        <v>147</v>
      </c>
      <c r="E109" s="217" t="s">
        <v>177</v>
      </c>
      <c r="F109" s="218" t="s">
        <v>178</v>
      </c>
      <c r="G109" s="219" t="s">
        <v>169</v>
      </c>
      <c r="H109" s="220">
        <v>167.03999999999999</v>
      </c>
      <c r="I109" s="221"/>
      <c r="J109" s="222">
        <f>ROUND(I109*H109,2)</f>
        <v>0</v>
      </c>
      <c r="K109" s="223"/>
      <c r="L109" s="46"/>
      <c r="M109" s="224" t="s">
        <v>19</v>
      </c>
      <c r="N109" s="225" t="s">
        <v>43</v>
      </c>
      <c r="O109" s="86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8" t="s">
        <v>151</v>
      </c>
      <c r="AT109" s="228" t="s">
        <v>147</v>
      </c>
      <c r="AU109" s="228" t="s">
        <v>81</v>
      </c>
      <c r="AY109" s="19" t="s">
        <v>145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79</v>
      </c>
      <c r="BK109" s="229">
        <f>ROUND(I109*H109,2)</f>
        <v>0</v>
      </c>
      <c r="BL109" s="19" t="s">
        <v>151</v>
      </c>
      <c r="BM109" s="228" t="s">
        <v>179</v>
      </c>
    </row>
    <row r="110" s="2" customFormat="1">
      <c r="A110" s="40"/>
      <c r="B110" s="41"/>
      <c r="C110" s="42"/>
      <c r="D110" s="232" t="s">
        <v>171</v>
      </c>
      <c r="E110" s="42"/>
      <c r="F110" s="253" t="s">
        <v>180</v>
      </c>
      <c r="G110" s="42"/>
      <c r="H110" s="42"/>
      <c r="I110" s="254"/>
      <c r="J110" s="42"/>
      <c r="K110" s="42"/>
      <c r="L110" s="46"/>
      <c r="M110" s="255"/>
      <c r="N110" s="25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171</v>
      </c>
      <c r="AU110" s="19" t="s">
        <v>81</v>
      </c>
    </row>
    <row r="111" s="13" customFormat="1">
      <c r="A111" s="13"/>
      <c r="B111" s="230"/>
      <c r="C111" s="231"/>
      <c r="D111" s="232" t="s">
        <v>153</v>
      </c>
      <c r="E111" s="233" t="s">
        <v>19</v>
      </c>
      <c r="F111" s="234" t="s">
        <v>181</v>
      </c>
      <c r="G111" s="231"/>
      <c r="H111" s="235">
        <v>167.03999999999999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153</v>
      </c>
      <c r="AU111" s="241" t="s">
        <v>81</v>
      </c>
      <c r="AV111" s="13" t="s">
        <v>81</v>
      </c>
      <c r="AW111" s="13" t="s">
        <v>33</v>
      </c>
      <c r="AX111" s="13" t="s">
        <v>72</v>
      </c>
      <c r="AY111" s="241" t="s">
        <v>145</v>
      </c>
    </row>
    <row r="112" s="14" customFormat="1">
      <c r="A112" s="14"/>
      <c r="B112" s="242"/>
      <c r="C112" s="243"/>
      <c r="D112" s="232" t="s">
        <v>153</v>
      </c>
      <c r="E112" s="244" t="s">
        <v>19</v>
      </c>
      <c r="F112" s="245" t="s">
        <v>155</v>
      </c>
      <c r="G112" s="243"/>
      <c r="H112" s="246">
        <v>167.03999999999999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153</v>
      </c>
      <c r="AU112" s="252" t="s">
        <v>81</v>
      </c>
      <c r="AV112" s="14" t="s">
        <v>151</v>
      </c>
      <c r="AW112" s="14" t="s">
        <v>33</v>
      </c>
      <c r="AX112" s="14" t="s">
        <v>79</v>
      </c>
      <c r="AY112" s="252" t="s">
        <v>145</v>
      </c>
    </row>
    <row r="113" s="12" customFormat="1" ht="22.8" customHeight="1">
      <c r="A113" s="12"/>
      <c r="B113" s="200"/>
      <c r="C113" s="201"/>
      <c r="D113" s="202" t="s">
        <v>71</v>
      </c>
      <c r="E113" s="214" t="s">
        <v>182</v>
      </c>
      <c r="F113" s="214" t="s">
        <v>183</v>
      </c>
      <c r="G113" s="201"/>
      <c r="H113" s="201"/>
      <c r="I113" s="204"/>
      <c r="J113" s="215">
        <f>BK113</f>
        <v>0</v>
      </c>
      <c r="K113" s="201"/>
      <c r="L113" s="206"/>
      <c r="M113" s="267"/>
      <c r="N113" s="268"/>
      <c r="O113" s="268"/>
      <c r="P113" s="269">
        <v>0</v>
      </c>
      <c r="Q113" s="268"/>
      <c r="R113" s="269">
        <v>0</v>
      </c>
      <c r="S113" s="268"/>
      <c r="T113" s="270"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79</v>
      </c>
      <c r="AT113" s="212" t="s">
        <v>71</v>
      </c>
      <c r="AU113" s="212" t="s">
        <v>79</v>
      </c>
      <c r="AY113" s="211" t="s">
        <v>145</v>
      </c>
      <c r="BK113" s="213">
        <v>0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/fZx9CZ2wh9YH88ZR8tj9hor1U0k6yALWzXRQjnnmFyp34g/G6CJcqe6g0pAybEJjfrXJvsmldy6ZnjRwO8uGQ==" hashValue="bR0cOmKaZb9371RQ4VPs04eU2IIVPyC1qMFtJLU9+2J/r80dHVqfqAfK4DV0oaNqiV5C6JJS7TkilBUPnds/gg==" algorithmName="SHA-512" password="CC35"/>
  <autoFilter ref="C87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40" t="s">
        <v>184</v>
      </c>
      <c r="BA2" s="140" t="s">
        <v>19</v>
      </c>
      <c r="BB2" s="140" t="s">
        <v>19</v>
      </c>
      <c r="BC2" s="140" t="s">
        <v>185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186</v>
      </c>
      <c r="BA3" s="140" t="s">
        <v>19</v>
      </c>
      <c r="BB3" s="140" t="s">
        <v>19</v>
      </c>
      <c r="BC3" s="140" t="s">
        <v>187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119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188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ROUND((SUM(BE89:BE112)),  2)</f>
        <v>0</v>
      </c>
      <c r="G35" s="40"/>
      <c r="H35" s="40"/>
      <c r="I35" s="160">
        <v>0.20999999999999999</v>
      </c>
      <c r="J35" s="159">
        <f>ROUND(((SUM(BE89:BE112))*I35),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ROUND((SUM(BF89:BF112)),  2)</f>
        <v>0</v>
      </c>
      <c r="G36" s="40"/>
      <c r="H36" s="40"/>
      <c r="I36" s="160">
        <v>0.14999999999999999</v>
      </c>
      <c r="J36" s="159">
        <f>ROUND(((SUM(BF89:BF112))*I36),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ROUND((SUM(BG89:BG112)),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ROUND((SUM(BH89:BH112)),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ROUND((SUM(BI89:BI112)),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18046-14XT-KJ_2_2 - SO 03 - Oprava opevnění koryta toku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189</v>
      </c>
      <c r="E66" s="185"/>
      <c r="F66" s="185"/>
      <c r="G66" s="185"/>
      <c r="H66" s="185"/>
      <c r="I66" s="185"/>
      <c r="J66" s="186">
        <f>J96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129</v>
      </c>
      <c r="E67" s="185"/>
      <c r="F67" s="185"/>
      <c r="G67" s="185"/>
      <c r="H67" s="185"/>
      <c r="I67" s="185"/>
      <c r="J67" s="186">
        <f>J111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130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Morava, Hanušovice, pomístní opravy toku a hráze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118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119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120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18046-14XT-KJ_2_2 - SO 03 - Oprava opevnění koryta toku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Hanušovice</v>
      </c>
      <c r="G83" s="42"/>
      <c r="H83" s="42"/>
      <c r="I83" s="34" t="s">
        <v>23</v>
      </c>
      <c r="J83" s="74" t="str">
        <f>IF(J14="","",J14)</f>
        <v>25. 5. 2020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Povodí Moravy, s.p.</v>
      </c>
      <c r="G85" s="42"/>
      <c r="H85" s="42"/>
      <c r="I85" s="34" t="s">
        <v>31</v>
      </c>
      <c r="J85" s="38" t="str">
        <f>E23</f>
        <v>Regioprojekt Brno, s.r.o.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Kozák Jan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131</v>
      </c>
      <c r="D88" s="191" t="s">
        <v>57</v>
      </c>
      <c r="E88" s="191" t="s">
        <v>53</v>
      </c>
      <c r="F88" s="191" t="s">
        <v>54</v>
      </c>
      <c r="G88" s="191" t="s">
        <v>132</v>
      </c>
      <c r="H88" s="191" t="s">
        <v>133</v>
      </c>
      <c r="I88" s="191" t="s">
        <v>134</v>
      </c>
      <c r="J88" s="192" t="s">
        <v>125</v>
      </c>
      <c r="K88" s="193" t="s">
        <v>135</v>
      </c>
      <c r="L88" s="194"/>
      <c r="M88" s="94" t="s">
        <v>19</v>
      </c>
      <c r="N88" s="95" t="s">
        <v>42</v>
      </c>
      <c r="O88" s="95" t="s">
        <v>136</v>
      </c>
      <c r="P88" s="95" t="s">
        <v>137</v>
      </c>
      <c r="Q88" s="95" t="s">
        <v>138</v>
      </c>
      <c r="R88" s="95" t="s">
        <v>139</v>
      </c>
      <c r="S88" s="95" t="s">
        <v>140</v>
      </c>
      <c r="T88" s="96" t="s">
        <v>141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142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</f>
        <v>0</v>
      </c>
      <c r="Q89" s="98"/>
      <c r="R89" s="197">
        <f>R90</f>
        <v>479.19871999999998</v>
      </c>
      <c r="S89" s="98"/>
      <c r="T89" s="198">
        <f>T90</f>
        <v>215.42400000000001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126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71</v>
      </c>
      <c r="E90" s="203" t="s">
        <v>143</v>
      </c>
      <c r="F90" s="203" t="s">
        <v>144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P91+P96+P111</f>
        <v>0</v>
      </c>
      <c r="Q90" s="208"/>
      <c r="R90" s="209">
        <f>R91+R96+R111</f>
        <v>479.19871999999998</v>
      </c>
      <c r="S90" s="208"/>
      <c r="T90" s="210">
        <f>T91+T96+T111</f>
        <v>215.42400000000001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71</v>
      </c>
      <c r="AU90" s="212" t="s">
        <v>72</v>
      </c>
      <c r="AY90" s="211" t="s">
        <v>145</v>
      </c>
      <c r="BK90" s="213">
        <f>BK91+BK96+BK111</f>
        <v>0</v>
      </c>
    </row>
    <row r="91" s="12" customFormat="1" ht="22.8" customHeight="1">
      <c r="A91" s="12"/>
      <c r="B91" s="200"/>
      <c r="C91" s="201"/>
      <c r="D91" s="202" t="s">
        <v>71</v>
      </c>
      <c r="E91" s="214" t="s">
        <v>79</v>
      </c>
      <c r="F91" s="214" t="s">
        <v>146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SUM(P92:P95)</f>
        <v>0</v>
      </c>
      <c r="Q91" s="208"/>
      <c r="R91" s="209">
        <f>SUM(R92:R95)</f>
        <v>0</v>
      </c>
      <c r="S91" s="208"/>
      <c r="T91" s="210">
        <f>SUM(T92:T95)</f>
        <v>215.42400000000001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79</v>
      </c>
      <c r="AT91" s="212" t="s">
        <v>71</v>
      </c>
      <c r="AU91" s="212" t="s">
        <v>79</v>
      </c>
      <c r="AY91" s="211" t="s">
        <v>145</v>
      </c>
      <c r="BK91" s="213">
        <f>SUM(BK92:BK95)</f>
        <v>0</v>
      </c>
    </row>
    <row r="92" s="2" customFormat="1" ht="24.15" customHeight="1">
      <c r="A92" s="40"/>
      <c r="B92" s="41"/>
      <c r="C92" s="216" t="s">
        <v>79</v>
      </c>
      <c r="D92" s="216" t="s">
        <v>147</v>
      </c>
      <c r="E92" s="217" t="s">
        <v>190</v>
      </c>
      <c r="F92" s="218" t="s">
        <v>191</v>
      </c>
      <c r="G92" s="219" t="s">
        <v>158</v>
      </c>
      <c r="H92" s="220">
        <v>119.68000000000001</v>
      </c>
      <c r="I92" s="221"/>
      <c r="J92" s="222">
        <f>ROUND(I92*H92,2)</f>
        <v>0</v>
      </c>
      <c r="K92" s="223"/>
      <c r="L92" s="46"/>
      <c r="M92" s="224" t="s">
        <v>19</v>
      </c>
      <c r="N92" s="225" t="s">
        <v>43</v>
      </c>
      <c r="O92" s="86"/>
      <c r="P92" s="226">
        <f>O92*H92</f>
        <v>0</v>
      </c>
      <c r="Q92" s="226">
        <v>0</v>
      </c>
      <c r="R92" s="226">
        <f>Q92*H92</f>
        <v>0</v>
      </c>
      <c r="S92" s="226">
        <v>1.8</v>
      </c>
      <c r="T92" s="227">
        <f>S92*H92</f>
        <v>215.42400000000001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8" t="s">
        <v>151</v>
      </c>
      <c r="AT92" s="228" t="s">
        <v>147</v>
      </c>
      <c r="AU92" s="228" t="s">
        <v>81</v>
      </c>
      <c r="AY92" s="19" t="s">
        <v>145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9" t="s">
        <v>79</v>
      </c>
      <c r="BK92" s="229">
        <f>ROUND(I92*H92,2)</f>
        <v>0</v>
      </c>
      <c r="BL92" s="19" t="s">
        <v>151</v>
      </c>
      <c r="BM92" s="228" t="s">
        <v>192</v>
      </c>
    </row>
    <row r="93" s="2" customFormat="1">
      <c r="A93" s="40"/>
      <c r="B93" s="41"/>
      <c r="C93" s="42"/>
      <c r="D93" s="232" t="s">
        <v>171</v>
      </c>
      <c r="E93" s="42"/>
      <c r="F93" s="253" t="s">
        <v>193</v>
      </c>
      <c r="G93" s="42"/>
      <c r="H93" s="42"/>
      <c r="I93" s="254"/>
      <c r="J93" s="42"/>
      <c r="K93" s="42"/>
      <c r="L93" s="46"/>
      <c r="M93" s="255"/>
      <c r="N93" s="25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171</v>
      </c>
      <c r="AU93" s="19" t="s">
        <v>81</v>
      </c>
    </row>
    <row r="94" s="13" customFormat="1">
      <c r="A94" s="13"/>
      <c r="B94" s="230"/>
      <c r="C94" s="231"/>
      <c r="D94" s="232" t="s">
        <v>153</v>
      </c>
      <c r="E94" s="233" t="s">
        <v>19</v>
      </c>
      <c r="F94" s="234" t="s">
        <v>194</v>
      </c>
      <c r="G94" s="231"/>
      <c r="H94" s="235">
        <v>119.68000000000001</v>
      </c>
      <c r="I94" s="236"/>
      <c r="J94" s="231"/>
      <c r="K94" s="231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153</v>
      </c>
      <c r="AU94" s="241" t="s">
        <v>81</v>
      </c>
      <c r="AV94" s="13" t="s">
        <v>81</v>
      </c>
      <c r="AW94" s="13" t="s">
        <v>33</v>
      </c>
      <c r="AX94" s="13" t="s">
        <v>72</v>
      </c>
      <c r="AY94" s="241" t="s">
        <v>145</v>
      </c>
    </row>
    <row r="95" s="14" customFormat="1">
      <c r="A95" s="14"/>
      <c r="B95" s="242"/>
      <c r="C95" s="243"/>
      <c r="D95" s="232" t="s">
        <v>153</v>
      </c>
      <c r="E95" s="244" t="s">
        <v>186</v>
      </c>
      <c r="F95" s="245" t="s">
        <v>155</v>
      </c>
      <c r="G95" s="243"/>
      <c r="H95" s="246">
        <v>119.68000000000001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153</v>
      </c>
      <c r="AU95" s="252" t="s">
        <v>81</v>
      </c>
      <c r="AV95" s="14" t="s">
        <v>151</v>
      </c>
      <c r="AW95" s="14" t="s">
        <v>33</v>
      </c>
      <c r="AX95" s="14" t="s">
        <v>79</v>
      </c>
      <c r="AY95" s="252" t="s">
        <v>145</v>
      </c>
    </row>
    <row r="96" s="12" customFormat="1" ht="22.8" customHeight="1">
      <c r="A96" s="12"/>
      <c r="B96" s="200"/>
      <c r="C96" s="201"/>
      <c r="D96" s="202" t="s">
        <v>71</v>
      </c>
      <c r="E96" s="214" t="s">
        <v>151</v>
      </c>
      <c r="F96" s="214" t="s">
        <v>195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SUM(P97:P110)</f>
        <v>0</v>
      </c>
      <c r="Q96" s="208"/>
      <c r="R96" s="209">
        <f>SUM(R97:R110)</f>
        <v>479.19871999999998</v>
      </c>
      <c r="S96" s="208"/>
      <c r="T96" s="210">
        <f>SUM(T97:T110)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79</v>
      </c>
      <c r="AT96" s="212" t="s">
        <v>71</v>
      </c>
      <c r="AU96" s="212" t="s">
        <v>79</v>
      </c>
      <c r="AY96" s="211" t="s">
        <v>145</v>
      </c>
      <c r="BK96" s="213">
        <f>SUM(BK97:BK110)</f>
        <v>0</v>
      </c>
    </row>
    <row r="97" s="2" customFormat="1" ht="24.15" customHeight="1">
      <c r="A97" s="40"/>
      <c r="B97" s="41"/>
      <c r="C97" s="216" t="s">
        <v>81</v>
      </c>
      <c r="D97" s="216" t="s">
        <v>147</v>
      </c>
      <c r="E97" s="217" t="s">
        <v>196</v>
      </c>
      <c r="F97" s="218" t="s">
        <v>197</v>
      </c>
      <c r="G97" s="219" t="s">
        <v>158</v>
      </c>
      <c r="H97" s="220">
        <v>119.68000000000001</v>
      </c>
      <c r="I97" s="221"/>
      <c r="J97" s="222">
        <f>ROUND(I97*H97,2)</f>
        <v>0</v>
      </c>
      <c r="K97" s="223"/>
      <c r="L97" s="46"/>
      <c r="M97" s="224" t="s">
        <v>19</v>
      </c>
      <c r="N97" s="225" t="s">
        <v>43</v>
      </c>
      <c r="O97" s="86"/>
      <c r="P97" s="226">
        <f>O97*H97</f>
        <v>0</v>
      </c>
      <c r="Q97" s="226">
        <v>2.0019999999999998</v>
      </c>
      <c r="R97" s="226">
        <f>Q97*H97</f>
        <v>239.59935999999999</v>
      </c>
      <c r="S97" s="226">
        <v>0</v>
      </c>
      <c r="T97" s="22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8" t="s">
        <v>151</v>
      </c>
      <c r="AT97" s="228" t="s">
        <v>147</v>
      </c>
      <c r="AU97" s="228" t="s">
        <v>81</v>
      </c>
      <c r="AY97" s="19" t="s">
        <v>145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9" t="s">
        <v>79</v>
      </c>
      <c r="BK97" s="229">
        <f>ROUND(I97*H97,2)</f>
        <v>0</v>
      </c>
      <c r="BL97" s="19" t="s">
        <v>151</v>
      </c>
      <c r="BM97" s="228" t="s">
        <v>198</v>
      </c>
    </row>
    <row r="98" s="13" customFormat="1">
      <c r="A98" s="13"/>
      <c r="B98" s="230"/>
      <c r="C98" s="231"/>
      <c r="D98" s="232" t="s">
        <v>153</v>
      </c>
      <c r="E98" s="233" t="s">
        <v>19</v>
      </c>
      <c r="F98" s="234" t="s">
        <v>194</v>
      </c>
      <c r="G98" s="231"/>
      <c r="H98" s="235">
        <v>119.68000000000001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153</v>
      </c>
      <c r="AU98" s="241" t="s">
        <v>81</v>
      </c>
      <c r="AV98" s="13" t="s">
        <v>81</v>
      </c>
      <c r="AW98" s="13" t="s">
        <v>33</v>
      </c>
      <c r="AX98" s="13" t="s">
        <v>72</v>
      </c>
      <c r="AY98" s="241" t="s">
        <v>145</v>
      </c>
    </row>
    <row r="99" s="14" customFormat="1">
      <c r="A99" s="14"/>
      <c r="B99" s="242"/>
      <c r="C99" s="243"/>
      <c r="D99" s="232" t="s">
        <v>153</v>
      </c>
      <c r="E99" s="244" t="s">
        <v>199</v>
      </c>
      <c r="F99" s="245" t="s">
        <v>155</v>
      </c>
      <c r="G99" s="243"/>
      <c r="H99" s="246">
        <v>119.68000000000001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153</v>
      </c>
      <c r="AU99" s="252" t="s">
        <v>81</v>
      </c>
      <c r="AV99" s="14" t="s">
        <v>151</v>
      </c>
      <c r="AW99" s="14" t="s">
        <v>33</v>
      </c>
      <c r="AX99" s="14" t="s">
        <v>79</v>
      </c>
      <c r="AY99" s="252" t="s">
        <v>145</v>
      </c>
    </row>
    <row r="100" s="2" customFormat="1" ht="33" customHeight="1">
      <c r="A100" s="40"/>
      <c r="B100" s="41"/>
      <c r="C100" s="216" t="s">
        <v>163</v>
      </c>
      <c r="D100" s="216" t="s">
        <v>147</v>
      </c>
      <c r="E100" s="217" t="s">
        <v>200</v>
      </c>
      <c r="F100" s="218" t="s">
        <v>201</v>
      </c>
      <c r="G100" s="219" t="s">
        <v>150</v>
      </c>
      <c r="H100" s="220">
        <v>448.80000000000001</v>
      </c>
      <c r="I100" s="221"/>
      <c r="J100" s="222">
        <f>ROUND(I100*H100,2)</f>
        <v>0</v>
      </c>
      <c r="K100" s="223"/>
      <c r="L100" s="46"/>
      <c r="M100" s="224" t="s">
        <v>19</v>
      </c>
      <c r="N100" s="225" t="s">
        <v>43</v>
      </c>
      <c r="O100" s="86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8" t="s">
        <v>151</v>
      </c>
      <c r="AT100" s="228" t="s">
        <v>147</v>
      </c>
      <c r="AU100" s="228" t="s">
        <v>81</v>
      </c>
      <c r="AY100" s="19" t="s">
        <v>145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79</v>
      </c>
      <c r="BK100" s="229">
        <f>ROUND(I100*H100,2)</f>
        <v>0</v>
      </c>
      <c r="BL100" s="19" t="s">
        <v>151</v>
      </c>
      <c r="BM100" s="228" t="s">
        <v>202</v>
      </c>
    </row>
    <row r="101" s="2" customFormat="1">
      <c r="A101" s="40"/>
      <c r="B101" s="41"/>
      <c r="C101" s="42"/>
      <c r="D101" s="232" t="s">
        <v>171</v>
      </c>
      <c r="E101" s="42"/>
      <c r="F101" s="253" t="s">
        <v>203</v>
      </c>
      <c r="G101" s="42"/>
      <c r="H101" s="42"/>
      <c r="I101" s="254"/>
      <c r="J101" s="42"/>
      <c r="K101" s="42"/>
      <c r="L101" s="46"/>
      <c r="M101" s="255"/>
      <c r="N101" s="25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81</v>
      </c>
    </row>
    <row r="102" s="13" customFormat="1">
      <c r="A102" s="13"/>
      <c r="B102" s="230"/>
      <c r="C102" s="231"/>
      <c r="D102" s="232" t="s">
        <v>153</v>
      </c>
      <c r="E102" s="233" t="s">
        <v>19</v>
      </c>
      <c r="F102" s="234" t="s">
        <v>204</v>
      </c>
      <c r="G102" s="231"/>
      <c r="H102" s="235">
        <v>448.80000000000001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145</v>
      </c>
    </row>
    <row r="103" s="14" customFormat="1">
      <c r="A103" s="14"/>
      <c r="B103" s="242"/>
      <c r="C103" s="243"/>
      <c r="D103" s="232" t="s">
        <v>153</v>
      </c>
      <c r="E103" s="244" t="s">
        <v>184</v>
      </c>
      <c r="F103" s="245" t="s">
        <v>155</v>
      </c>
      <c r="G103" s="243"/>
      <c r="H103" s="246">
        <v>448.80000000000001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153</v>
      </c>
      <c r="AU103" s="252" t="s">
        <v>81</v>
      </c>
      <c r="AV103" s="14" t="s">
        <v>151</v>
      </c>
      <c r="AW103" s="14" t="s">
        <v>33</v>
      </c>
      <c r="AX103" s="14" t="s">
        <v>79</v>
      </c>
      <c r="AY103" s="252" t="s">
        <v>145</v>
      </c>
    </row>
    <row r="104" s="2" customFormat="1" ht="16.5" customHeight="1">
      <c r="A104" s="40"/>
      <c r="B104" s="41"/>
      <c r="C104" s="216" t="s">
        <v>151</v>
      </c>
      <c r="D104" s="216" t="s">
        <v>147</v>
      </c>
      <c r="E104" s="217" t="s">
        <v>205</v>
      </c>
      <c r="F104" s="218" t="s">
        <v>206</v>
      </c>
      <c r="G104" s="219" t="s">
        <v>150</v>
      </c>
      <c r="H104" s="220">
        <v>448.80000000000001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81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207</v>
      </c>
    </row>
    <row r="105" s="13" customFormat="1">
      <c r="A105" s="13"/>
      <c r="B105" s="230"/>
      <c r="C105" s="231"/>
      <c r="D105" s="232" t="s">
        <v>153</v>
      </c>
      <c r="E105" s="233" t="s">
        <v>19</v>
      </c>
      <c r="F105" s="234" t="s">
        <v>184</v>
      </c>
      <c r="G105" s="231"/>
      <c r="H105" s="235">
        <v>448.80000000000001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153</v>
      </c>
      <c r="AU105" s="241" t="s">
        <v>81</v>
      </c>
      <c r="AV105" s="13" t="s">
        <v>81</v>
      </c>
      <c r="AW105" s="13" t="s">
        <v>33</v>
      </c>
      <c r="AX105" s="13" t="s">
        <v>72</v>
      </c>
      <c r="AY105" s="241" t="s">
        <v>145</v>
      </c>
    </row>
    <row r="106" s="14" customFormat="1">
      <c r="A106" s="14"/>
      <c r="B106" s="242"/>
      <c r="C106" s="243"/>
      <c r="D106" s="232" t="s">
        <v>153</v>
      </c>
      <c r="E106" s="244" t="s">
        <v>19</v>
      </c>
      <c r="F106" s="245" t="s">
        <v>155</v>
      </c>
      <c r="G106" s="243"/>
      <c r="H106" s="246">
        <v>448.80000000000001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153</v>
      </c>
      <c r="AU106" s="252" t="s">
        <v>81</v>
      </c>
      <c r="AV106" s="14" t="s">
        <v>151</v>
      </c>
      <c r="AW106" s="14" t="s">
        <v>33</v>
      </c>
      <c r="AX106" s="14" t="s">
        <v>79</v>
      </c>
      <c r="AY106" s="252" t="s">
        <v>145</v>
      </c>
    </row>
    <row r="107" s="2" customFormat="1" ht="33" customHeight="1">
      <c r="A107" s="40"/>
      <c r="B107" s="41"/>
      <c r="C107" s="216" t="s">
        <v>176</v>
      </c>
      <c r="D107" s="216" t="s">
        <v>147</v>
      </c>
      <c r="E107" s="217" t="s">
        <v>208</v>
      </c>
      <c r="F107" s="218" t="s">
        <v>209</v>
      </c>
      <c r="G107" s="219" t="s">
        <v>158</v>
      </c>
      <c r="H107" s="220">
        <v>119.68000000000001</v>
      </c>
      <c r="I107" s="221"/>
      <c r="J107" s="222">
        <f>ROUND(I107*H107,2)</f>
        <v>0</v>
      </c>
      <c r="K107" s="223"/>
      <c r="L107" s="46"/>
      <c r="M107" s="224" t="s">
        <v>19</v>
      </c>
      <c r="N107" s="225" t="s">
        <v>43</v>
      </c>
      <c r="O107" s="86"/>
      <c r="P107" s="226">
        <f>O107*H107</f>
        <v>0</v>
      </c>
      <c r="Q107" s="226">
        <v>2.0019999999999998</v>
      </c>
      <c r="R107" s="226">
        <f>Q107*H107</f>
        <v>239.59935999999999</v>
      </c>
      <c r="S107" s="226">
        <v>0</v>
      </c>
      <c r="T107" s="22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8" t="s">
        <v>151</v>
      </c>
      <c r="AT107" s="228" t="s">
        <v>147</v>
      </c>
      <c r="AU107" s="228" t="s">
        <v>81</v>
      </c>
      <c r="AY107" s="19" t="s">
        <v>145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79</v>
      </c>
      <c r="BK107" s="229">
        <f>ROUND(I107*H107,2)</f>
        <v>0</v>
      </c>
      <c r="BL107" s="19" t="s">
        <v>151</v>
      </c>
      <c r="BM107" s="228" t="s">
        <v>210</v>
      </c>
    </row>
    <row r="108" s="2" customFormat="1">
      <c r="A108" s="40"/>
      <c r="B108" s="41"/>
      <c r="C108" s="42"/>
      <c r="D108" s="232" t="s">
        <v>171</v>
      </c>
      <c r="E108" s="42"/>
      <c r="F108" s="253" t="s">
        <v>211</v>
      </c>
      <c r="G108" s="42"/>
      <c r="H108" s="42"/>
      <c r="I108" s="254"/>
      <c r="J108" s="42"/>
      <c r="K108" s="42"/>
      <c r="L108" s="46"/>
      <c r="M108" s="255"/>
      <c r="N108" s="25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171</v>
      </c>
      <c r="AU108" s="19" t="s">
        <v>81</v>
      </c>
    </row>
    <row r="109" s="13" customFormat="1">
      <c r="A109" s="13"/>
      <c r="B109" s="230"/>
      <c r="C109" s="231"/>
      <c r="D109" s="232" t="s">
        <v>153</v>
      </c>
      <c r="E109" s="233" t="s">
        <v>19</v>
      </c>
      <c r="F109" s="234" t="s">
        <v>186</v>
      </c>
      <c r="G109" s="231"/>
      <c r="H109" s="235">
        <v>119.68000000000001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153</v>
      </c>
      <c r="AU109" s="241" t="s">
        <v>81</v>
      </c>
      <c r="AV109" s="13" t="s">
        <v>81</v>
      </c>
      <c r="AW109" s="13" t="s">
        <v>33</v>
      </c>
      <c r="AX109" s="13" t="s">
        <v>72</v>
      </c>
      <c r="AY109" s="241" t="s">
        <v>145</v>
      </c>
    </row>
    <row r="110" s="14" customFormat="1">
      <c r="A110" s="14"/>
      <c r="B110" s="242"/>
      <c r="C110" s="243"/>
      <c r="D110" s="232" t="s">
        <v>153</v>
      </c>
      <c r="E110" s="244" t="s">
        <v>19</v>
      </c>
      <c r="F110" s="245" t="s">
        <v>155</v>
      </c>
      <c r="G110" s="243"/>
      <c r="H110" s="246">
        <v>119.68000000000001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153</v>
      </c>
      <c r="AU110" s="252" t="s">
        <v>81</v>
      </c>
      <c r="AV110" s="14" t="s">
        <v>151</v>
      </c>
      <c r="AW110" s="14" t="s">
        <v>33</v>
      </c>
      <c r="AX110" s="14" t="s">
        <v>79</v>
      </c>
      <c r="AY110" s="252" t="s">
        <v>145</v>
      </c>
    </row>
    <row r="111" s="12" customFormat="1" ht="22.8" customHeight="1">
      <c r="A111" s="12"/>
      <c r="B111" s="200"/>
      <c r="C111" s="201"/>
      <c r="D111" s="202" t="s">
        <v>71</v>
      </c>
      <c r="E111" s="214" t="s">
        <v>182</v>
      </c>
      <c r="F111" s="214" t="s">
        <v>183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P112</f>
        <v>0</v>
      </c>
      <c r="Q111" s="208"/>
      <c r="R111" s="209">
        <f>R112</f>
        <v>0</v>
      </c>
      <c r="S111" s="208"/>
      <c r="T111" s="210">
        <f>T112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79</v>
      </c>
      <c r="AT111" s="212" t="s">
        <v>71</v>
      </c>
      <c r="AU111" s="212" t="s">
        <v>79</v>
      </c>
      <c r="AY111" s="211" t="s">
        <v>145</v>
      </c>
      <c r="BK111" s="213">
        <f>BK112</f>
        <v>0</v>
      </c>
    </row>
    <row r="112" s="2" customFormat="1" ht="21.75" customHeight="1">
      <c r="A112" s="40"/>
      <c r="B112" s="41"/>
      <c r="C112" s="216" t="s">
        <v>212</v>
      </c>
      <c r="D112" s="216" t="s">
        <v>147</v>
      </c>
      <c r="E112" s="217" t="s">
        <v>213</v>
      </c>
      <c r="F112" s="218" t="s">
        <v>214</v>
      </c>
      <c r="G112" s="219" t="s">
        <v>169</v>
      </c>
      <c r="H112" s="220">
        <v>479.19900000000001</v>
      </c>
      <c r="I112" s="221"/>
      <c r="J112" s="222">
        <f>ROUND(I112*H112,2)</f>
        <v>0</v>
      </c>
      <c r="K112" s="223"/>
      <c r="L112" s="46"/>
      <c r="M112" s="271" t="s">
        <v>19</v>
      </c>
      <c r="N112" s="272" t="s">
        <v>43</v>
      </c>
      <c r="O112" s="273"/>
      <c r="P112" s="274">
        <f>O112*H112</f>
        <v>0</v>
      </c>
      <c r="Q112" s="274">
        <v>0</v>
      </c>
      <c r="R112" s="274">
        <f>Q112*H112</f>
        <v>0</v>
      </c>
      <c r="S112" s="274">
        <v>0</v>
      </c>
      <c r="T112" s="27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8" t="s">
        <v>151</v>
      </c>
      <c r="AT112" s="228" t="s">
        <v>147</v>
      </c>
      <c r="AU112" s="228" t="s">
        <v>81</v>
      </c>
      <c r="AY112" s="19" t="s">
        <v>145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79</v>
      </c>
      <c r="BK112" s="229">
        <f>ROUND(I112*H112,2)</f>
        <v>0</v>
      </c>
      <c r="BL112" s="19" t="s">
        <v>151</v>
      </c>
      <c r="BM112" s="228" t="s">
        <v>215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Gbg30cvXkaEBe5mCg6YyLyFhHtBfdCepDHFaqmghzVC+1JS4jvrtgJGmq9NkXHSPqMALuXxS9JZXRuggof2bqw==" hashValue="mxAbY75QyGm1SElQwoUrPanCqrjffF4wM1notRsB0WpycLZ7F++MKf5zkcJppkQcX0z/xi5nRBn/MGx0x2YAkA==" algorithmName="SHA-512" password="CC35"/>
  <autoFilter ref="C88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  <c r="AZ2" s="140" t="s">
        <v>216</v>
      </c>
      <c r="BA2" s="140" t="s">
        <v>19</v>
      </c>
      <c r="BB2" s="140" t="s">
        <v>19</v>
      </c>
      <c r="BC2" s="140" t="s">
        <v>217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218</v>
      </c>
      <c r="BA3" s="140" t="s">
        <v>19</v>
      </c>
      <c r="BB3" s="140" t="s">
        <v>19</v>
      </c>
      <c r="BC3" s="140" t="s">
        <v>219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  <c r="AZ4" s="140" t="s">
        <v>220</v>
      </c>
      <c r="BA4" s="140" t="s">
        <v>19</v>
      </c>
      <c r="BB4" s="140" t="s">
        <v>19</v>
      </c>
      <c r="BC4" s="140" t="s">
        <v>221</v>
      </c>
      <c r="BD4" s="140" t="s">
        <v>81</v>
      </c>
    </row>
    <row r="5" s="1" customFormat="1" ht="6.96" customHeight="1">
      <c r="B5" s="22"/>
      <c r="L5" s="22"/>
      <c r="AZ5" s="140" t="s">
        <v>222</v>
      </c>
      <c r="BA5" s="140" t="s">
        <v>19</v>
      </c>
      <c r="BB5" s="140" t="s">
        <v>19</v>
      </c>
      <c r="BC5" s="140" t="s">
        <v>223</v>
      </c>
      <c r="BD5" s="140" t="s">
        <v>81</v>
      </c>
    </row>
    <row r="6" s="1" customFormat="1" ht="12" customHeight="1">
      <c r="B6" s="22"/>
      <c r="D6" s="145" t="s">
        <v>16</v>
      </c>
      <c r="L6" s="22"/>
      <c r="AZ6" s="140" t="s">
        <v>224</v>
      </c>
      <c r="BA6" s="140" t="s">
        <v>19</v>
      </c>
      <c r="BB6" s="140" t="s">
        <v>19</v>
      </c>
      <c r="BC6" s="140" t="s">
        <v>225</v>
      </c>
      <c r="BD6" s="140" t="s">
        <v>81</v>
      </c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  <c r="AZ7" s="140" t="s">
        <v>226</v>
      </c>
      <c r="BA7" s="140" t="s">
        <v>19</v>
      </c>
      <c r="BB7" s="140" t="s">
        <v>19</v>
      </c>
      <c r="BC7" s="140" t="s">
        <v>227</v>
      </c>
      <c r="BD7" s="140" t="s">
        <v>81</v>
      </c>
    </row>
    <row r="8" s="1" customFormat="1" ht="12" customHeight="1">
      <c r="B8" s="22"/>
      <c r="D8" s="145" t="s">
        <v>118</v>
      </c>
      <c r="L8" s="22"/>
      <c r="AZ8" s="140" t="s">
        <v>228</v>
      </c>
      <c r="BA8" s="140" t="s">
        <v>19</v>
      </c>
      <c r="BB8" s="140" t="s">
        <v>19</v>
      </c>
      <c r="BC8" s="140" t="s">
        <v>229</v>
      </c>
      <c r="BD8" s="140" t="s">
        <v>81</v>
      </c>
    </row>
    <row r="9" s="2" customFormat="1" ht="16.5" customHeight="1">
      <c r="A9" s="40"/>
      <c r="B9" s="46"/>
      <c r="C9" s="40"/>
      <c r="D9" s="40"/>
      <c r="E9" s="146" t="s">
        <v>119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230</v>
      </c>
      <c r="BA9" s="140" t="s">
        <v>19</v>
      </c>
      <c r="BB9" s="140" t="s">
        <v>19</v>
      </c>
      <c r="BC9" s="140" t="s">
        <v>231</v>
      </c>
      <c r="BD9" s="140" t="s">
        <v>81</v>
      </c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232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ROUND(J91,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ROUND((SUM(BE91:BE209)),  2)</f>
        <v>0</v>
      </c>
      <c r="G35" s="40"/>
      <c r="H35" s="40"/>
      <c r="I35" s="160">
        <v>0.20999999999999999</v>
      </c>
      <c r="J35" s="159">
        <f>ROUND(((SUM(BE91:BE209))*I35),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ROUND((SUM(BF91:BF209)),  2)</f>
        <v>0</v>
      </c>
      <c r="G36" s="40"/>
      <c r="H36" s="40"/>
      <c r="I36" s="160">
        <v>0.14999999999999999</v>
      </c>
      <c r="J36" s="159">
        <f>ROUND(((SUM(BF91:BF209))*I36),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ROUND((SUM(BG91:BG209)),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ROUND((SUM(BH91:BH209)),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ROUND((SUM(BI91:BI209)),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18046-14XT-KJ_2_3 - SO 04 - Oprava těles hráze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J93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233</v>
      </c>
      <c r="E66" s="185"/>
      <c r="F66" s="185"/>
      <c r="G66" s="185"/>
      <c r="H66" s="185"/>
      <c r="I66" s="185"/>
      <c r="J66" s="186">
        <f>J142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234</v>
      </c>
      <c r="E67" s="185"/>
      <c r="F67" s="185"/>
      <c r="G67" s="185"/>
      <c r="H67" s="185"/>
      <c r="I67" s="185"/>
      <c r="J67" s="186">
        <f>J174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235</v>
      </c>
      <c r="E68" s="185"/>
      <c r="F68" s="185"/>
      <c r="G68" s="185"/>
      <c r="H68" s="185"/>
      <c r="I68" s="185"/>
      <c r="J68" s="186">
        <f>J205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129</v>
      </c>
      <c r="E69" s="185"/>
      <c r="F69" s="185"/>
      <c r="G69" s="185"/>
      <c r="H69" s="185"/>
      <c r="I69" s="185"/>
      <c r="J69" s="186">
        <f>J208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130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Morava, Hanušovice, pomístní opravy toku a hráze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2" t="s">
        <v>119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120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18046-14XT-KJ_2_3 - SO 04 - Oprava těles hráze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Hanušovice</v>
      </c>
      <c r="G85" s="42"/>
      <c r="H85" s="42"/>
      <c r="I85" s="34" t="s">
        <v>23</v>
      </c>
      <c r="J85" s="74" t="str">
        <f>IF(J14="","",J14)</f>
        <v>25. 5. 2020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E17</f>
        <v>Povodí Moravy, s.p.</v>
      </c>
      <c r="G87" s="42"/>
      <c r="H87" s="42"/>
      <c r="I87" s="34" t="s">
        <v>31</v>
      </c>
      <c r="J87" s="38" t="str">
        <f>E23</f>
        <v>Regioprojekt Brno, s.r.o.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Kozák Jan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131</v>
      </c>
      <c r="D90" s="191" t="s">
        <v>57</v>
      </c>
      <c r="E90" s="191" t="s">
        <v>53</v>
      </c>
      <c r="F90" s="191" t="s">
        <v>54</v>
      </c>
      <c r="G90" s="191" t="s">
        <v>132</v>
      </c>
      <c r="H90" s="191" t="s">
        <v>133</v>
      </c>
      <c r="I90" s="191" t="s">
        <v>134</v>
      </c>
      <c r="J90" s="192" t="s">
        <v>125</v>
      </c>
      <c r="K90" s="193" t="s">
        <v>135</v>
      </c>
      <c r="L90" s="194"/>
      <c r="M90" s="94" t="s">
        <v>19</v>
      </c>
      <c r="N90" s="95" t="s">
        <v>42</v>
      </c>
      <c r="O90" s="95" t="s">
        <v>136</v>
      </c>
      <c r="P90" s="95" t="s">
        <v>137</v>
      </c>
      <c r="Q90" s="95" t="s">
        <v>138</v>
      </c>
      <c r="R90" s="95" t="s">
        <v>139</v>
      </c>
      <c r="S90" s="95" t="s">
        <v>140</v>
      </c>
      <c r="T90" s="96" t="s">
        <v>141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1" t="s">
        <v>142</v>
      </c>
      <c r="D91" s="42"/>
      <c r="E91" s="42"/>
      <c r="F91" s="42"/>
      <c r="G91" s="42"/>
      <c r="H91" s="42"/>
      <c r="I91" s="42"/>
      <c r="J91" s="195">
        <f>BK91</f>
        <v>0</v>
      </c>
      <c r="K91" s="42"/>
      <c r="L91" s="46"/>
      <c r="M91" s="97"/>
      <c r="N91" s="196"/>
      <c r="O91" s="98"/>
      <c r="P91" s="197">
        <f>P92</f>
        <v>0</v>
      </c>
      <c r="Q91" s="98"/>
      <c r="R91" s="197">
        <f>R92</f>
        <v>245.83509899999996</v>
      </c>
      <c r="S91" s="98"/>
      <c r="T91" s="198">
        <f>T92</f>
        <v>567.71199999999999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126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71</v>
      </c>
      <c r="E92" s="203" t="s">
        <v>143</v>
      </c>
      <c r="F92" s="203" t="s">
        <v>144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P93+P142+P174+P205+P208</f>
        <v>0</v>
      </c>
      <c r="Q92" s="208"/>
      <c r="R92" s="209">
        <f>R93+R142+R174+R205+R208</f>
        <v>245.83509899999996</v>
      </c>
      <c r="S92" s="208"/>
      <c r="T92" s="210">
        <f>T93+T142+T174+T205+T208</f>
        <v>567.71199999999999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79</v>
      </c>
      <c r="AT92" s="212" t="s">
        <v>71</v>
      </c>
      <c r="AU92" s="212" t="s">
        <v>72</v>
      </c>
      <c r="AY92" s="211" t="s">
        <v>145</v>
      </c>
      <c r="BK92" s="213">
        <f>BK93+BK142+BK174+BK205+BK208</f>
        <v>0</v>
      </c>
    </row>
    <row r="93" s="12" customFormat="1" ht="22.8" customHeight="1">
      <c r="A93" s="12"/>
      <c r="B93" s="200"/>
      <c r="C93" s="201"/>
      <c r="D93" s="202" t="s">
        <v>71</v>
      </c>
      <c r="E93" s="214" t="s">
        <v>79</v>
      </c>
      <c r="F93" s="214" t="s">
        <v>146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SUM(P94:P141)</f>
        <v>0</v>
      </c>
      <c r="Q93" s="208"/>
      <c r="R93" s="209">
        <f>SUM(R94:R141)</f>
        <v>0.0069749999999999994</v>
      </c>
      <c r="S93" s="208"/>
      <c r="T93" s="210">
        <f>SUM(T94:T141)</f>
        <v>487.89999999999998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79</v>
      </c>
      <c r="AT93" s="212" t="s">
        <v>71</v>
      </c>
      <c r="AU93" s="212" t="s">
        <v>79</v>
      </c>
      <c r="AY93" s="211" t="s">
        <v>145</v>
      </c>
      <c r="BK93" s="213">
        <f>SUM(BK94:BK141)</f>
        <v>0</v>
      </c>
    </row>
    <row r="94" s="2" customFormat="1" ht="33" customHeight="1">
      <c r="A94" s="40"/>
      <c r="B94" s="41"/>
      <c r="C94" s="216" t="s">
        <v>79</v>
      </c>
      <c r="D94" s="216" t="s">
        <v>147</v>
      </c>
      <c r="E94" s="217" t="s">
        <v>236</v>
      </c>
      <c r="F94" s="218" t="s">
        <v>237</v>
      </c>
      <c r="G94" s="219" t="s">
        <v>150</v>
      </c>
      <c r="H94" s="220">
        <v>476</v>
      </c>
      <c r="I94" s="221"/>
      <c r="J94" s="222">
        <f>ROUND(I94*H94,2)</f>
        <v>0</v>
      </c>
      <c r="K94" s="223"/>
      <c r="L94" s="46"/>
      <c r="M94" s="224" t="s">
        <v>19</v>
      </c>
      <c r="N94" s="225" t="s">
        <v>43</v>
      </c>
      <c r="O94" s="86"/>
      <c r="P94" s="226">
        <f>O94*H94</f>
        <v>0</v>
      </c>
      <c r="Q94" s="226">
        <v>0</v>
      </c>
      <c r="R94" s="226">
        <f>Q94*H94</f>
        <v>0</v>
      </c>
      <c r="S94" s="226">
        <v>0.316</v>
      </c>
      <c r="T94" s="227">
        <f>S94*H94</f>
        <v>150.416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8" t="s">
        <v>151</v>
      </c>
      <c r="AT94" s="228" t="s">
        <v>147</v>
      </c>
      <c r="AU94" s="228" t="s">
        <v>81</v>
      </c>
      <c r="AY94" s="19" t="s">
        <v>145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79</v>
      </c>
      <c r="BK94" s="229">
        <f>ROUND(I94*H94,2)</f>
        <v>0</v>
      </c>
      <c r="BL94" s="19" t="s">
        <v>151</v>
      </c>
      <c r="BM94" s="228" t="s">
        <v>238</v>
      </c>
    </row>
    <row r="95" s="2" customFormat="1">
      <c r="A95" s="40"/>
      <c r="B95" s="41"/>
      <c r="C95" s="42"/>
      <c r="D95" s="232" t="s">
        <v>171</v>
      </c>
      <c r="E95" s="42"/>
      <c r="F95" s="253" t="s">
        <v>239</v>
      </c>
      <c r="G95" s="42"/>
      <c r="H95" s="42"/>
      <c r="I95" s="254"/>
      <c r="J95" s="42"/>
      <c r="K95" s="42"/>
      <c r="L95" s="46"/>
      <c r="M95" s="255"/>
      <c r="N95" s="25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13" customFormat="1">
      <c r="A96" s="13"/>
      <c r="B96" s="230"/>
      <c r="C96" s="231"/>
      <c r="D96" s="232" t="s">
        <v>153</v>
      </c>
      <c r="E96" s="233" t="s">
        <v>19</v>
      </c>
      <c r="F96" s="234" t="s">
        <v>240</v>
      </c>
      <c r="G96" s="231"/>
      <c r="H96" s="235">
        <v>341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153</v>
      </c>
      <c r="AU96" s="241" t="s">
        <v>81</v>
      </c>
      <c r="AV96" s="13" t="s">
        <v>81</v>
      </c>
      <c r="AW96" s="13" t="s">
        <v>33</v>
      </c>
      <c r="AX96" s="13" t="s">
        <v>72</v>
      </c>
      <c r="AY96" s="241" t="s">
        <v>145</v>
      </c>
    </row>
    <row r="97" s="13" customFormat="1">
      <c r="A97" s="13"/>
      <c r="B97" s="230"/>
      <c r="C97" s="231"/>
      <c r="D97" s="232" t="s">
        <v>153</v>
      </c>
      <c r="E97" s="233" t="s">
        <v>19</v>
      </c>
      <c r="F97" s="234" t="s">
        <v>241</v>
      </c>
      <c r="G97" s="231"/>
      <c r="H97" s="235">
        <v>135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153</v>
      </c>
      <c r="AU97" s="241" t="s">
        <v>81</v>
      </c>
      <c r="AV97" s="13" t="s">
        <v>81</v>
      </c>
      <c r="AW97" s="13" t="s">
        <v>33</v>
      </c>
      <c r="AX97" s="13" t="s">
        <v>72</v>
      </c>
      <c r="AY97" s="241" t="s">
        <v>145</v>
      </c>
    </row>
    <row r="98" s="14" customFormat="1">
      <c r="A98" s="14"/>
      <c r="B98" s="242"/>
      <c r="C98" s="243"/>
      <c r="D98" s="232" t="s">
        <v>153</v>
      </c>
      <c r="E98" s="244" t="s">
        <v>19</v>
      </c>
      <c r="F98" s="245" t="s">
        <v>155</v>
      </c>
      <c r="G98" s="243"/>
      <c r="H98" s="246">
        <v>476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153</v>
      </c>
      <c r="AU98" s="252" t="s">
        <v>81</v>
      </c>
      <c r="AV98" s="14" t="s">
        <v>151</v>
      </c>
      <c r="AW98" s="14" t="s">
        <v>33</v>
      </c>
      <c r="AX98" s="14" t="s">
        <v>79</v>
      </c>
      <c r="AY98" s="252" t="s">
        <v>145</v>
      </c>
    </row>
    <row r="99" s="2" customFormat="1" ht="33" customHeight="1">
      <c r="A99" s="40"/>
      <c r="B99" s="41"/>
      <c r="C99" s="216" t="s">
        <v>81</v>
      </c>
      <c r="D99" s="216" t="s">
        <v>147</v>
      </c>
      <c r="E99" s="217" t="s">
        <v>242</v>
      </c>
      <c r="F99" s="218" t="s">
        <v>243</v>
      </c>
      <c r="G99" s="219" t="s">
        <v>150</v>
      </c>
      <c r="H99" s="220">
        <v>476</v>
      </c>
      <c r="I99" s="221"/>
      <c r="J99" s="222">
        <f>ROUND(I99*H99,2)</f>
        <v>0</v>
      </c>
      <c r="K99" s="223"/>
      <c r="L99" s="46"/>
      <c r="M99" s="224" t="s">
        <v>19</v>
      </c>
      <c r="N99" s="225" t="s">
        <v>43</v>
      </c>
      <c r="O99" s="86"/>
      <c r="P99" s="226">
        <f>O99*H99</f>
        <v>0</v>
      </c>
      <c r="Q99" s="226">
        <v>0</v>
      </c>
      <c r="R99" s="226">
        <f>Q99*H99</f>
        <v>0</v>
      </c>
      <c r="S99" s="226">
        <v>0.70899999999999996</v>
      </c>
      <c r="T99" s="227">
        <f>S99*H99</f>
        <v>337.48399999999998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8" t="s">
        <v>151</v>
      </c>
      <c r="AT99" s="228" t="s">
        <v>147</v>
      </c>
      <c r="AU99" s="228" t="s">
        <v>81</v>
      </c>
      <c r="AY99" s="19" t="s">
        <v>145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79</v>
      </c>
      <c r="BK99" s="229">
        <f>ROUND(I99*H99,2)</f>
        <v>0</v>
      </c>
      <c r="BL99" s="19" t="s">
        <v>151</v>
      </c>
      <c r="BM99" s="228" t="s">
        <v>244</v>
      </c>
    </row>
    <row r="100" s="2" customFormat="1">
      <c r="A100" s="40"/>
      <c r="B100" s="41"/>
      <c r="C100" s="42"/>
      <c r="D100" s="232" t="s">
        <v>171</v>
      </c>
      <c r="E100" s="42"/>
      <c r="F100" s="253" t="s">
        <v>245</v>
      </c>
      <c r="G100" s="42"/>
      <c r="H100" s="42"/>
      <c r="I100" s="254"/>
      <c r="J100" s="42"/>
      <c r="K100" s="42"/>
      <c r="L100" s="46"/>
      <c r="M100" s="255"/>
      <c r="N100" s="25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171</v>
      </c>
      <c r="AU100" s="19" t="s">
        <v>81</v>
      </c>
    </row>
    <row r="101" s="13" customFormat="1">
      <c r="A101" s="13"/>
      <c r="B101" s="230"/>
      <c r="C101" s="231"/>
      <c r="D101" s="232" t="s">
        <v>153</v>
      </c>
      <c r="E101" s="233" t="s">
        <v>19</v>
      </c>
      <c r="F101" s="234" t="s">
        <v>240</v>
      </c>
      <c r="G101" s="231"/>
      <c r="H101" s="235">
        <v>341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153</v>
      </c>
      <c r="AU101" s="241" t="s">
        <v>81</v>
      </c>
      <c r="AV101" s="13" t="s">
        <v>81</v>
      </c>
      <c r="AW101" s="13" t="s">
        <v>33</v>
      </c>
      <c r="AX101" s="13" t="s">
        <v>72</v>
      </c>
      <c r="AY101" s="241" t="s">
        <v>145</v>
      </c>
    </row>
    <row r="102" s="13" customFormat="1">
      <c r="A102" s="13"/>
      <c r="B102" s="230"/>
      <c r="C102" s="231"/>
      <c r="D102" s="232" t="s">
        <v>153</v>
      </c>
      <c r="E102" s="233" t="s">
        <v>19</v>
      </c>
      <c r="F102" s="234" t="s">
        <v>241</v>
      </c>
      <c r="G102" s="231"/>
      <c r="H102" s="235">
        <v>135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145</v>
      </c>
    </row>
    <row r="103" s="14" customFormat="1">
      <c r="A103" s="14"/>
      <c r="B103" s="242"/>
      <c r="C103" s="243"/>
      <c r="D103" s="232" t="s">
        <v>153</v>
      </c>
      <c r="E103" s="244" t="s">
        <v>19</v>
      </c>
      <c r="F103" s="245" t="s">
        <v>155</v>
      </c>
      <c r="G103" s="243"/>
      <c r="H103" s="246">
        <v>476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153</v>
      </c>
      <c r="AU103" s="252" t="s">
        <v>81</v>
      </c>
      <c r="AV103" s="14" t="s">
        <v>151</v>
      </c>
      <c r="AW103" s="14" t="s">
        <v>33</v>
      </c>
      <c r="AX103" s="14" t="s">
        <v>79</v>
      </c>
      <c r="AY103" s="252" t="s">
        <v>145</v>
      </c>
    </row>
    <row r="104" s="2" customFormat="1" ht="21.75" customHeight="1">
      <c r="A104" s="40"/>
      <c r="B104" s="41"/>
      <c r="C104" s="216" t="s">
        <v>163</v>
      </c>
      <c r="D104" s="216" t="s">
        <v>147</v>
      </c>
      <c r="E104" s="217" t="s">
        <v>246</v>
      </c>
      <c r="F104" s="218" t="s">
        <v>247</v>
      </c>
      <c r="G104" s="219" t="s">
        <v>158</v>
      </c>
      <c r="H104" s="220">
        <v>92.5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81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248</v>
      </c>
    </row>
    <row r="105" s="13" customFormat="1">
      <c r="A105" s="13"/>
      <c r="B105" s="230"/>
      <c r="C105" s="231"/>
      <c r="D105" s="232" t="s">
        <v>153</v>
      </c>
      <c r="E105" s="233" t="s">
        <v>19</v>
      </c>
      <c r="F105" s="234" t="s">
        <v>249</v>
      </c>
      <c r="G105" s="231"/>
      <c r="H105" s="235">
        <v>185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153</v>
      </c>
      <c r="AU105" s="241" t="s">
        <v>81</v>
      </c>
      <c r="AV105" s="13" t="s">
        <v>81</v>
      </c>
      <c r="AW105" s="13" t="s">
        <v>33</v>
      </c>
      <c r="AX105" s="13" t="s">
        <v>72</v>
      </c>
      <c r="AY105" s="241" t="s">
        <v>145</v>
      </c>
    </row>
    <row r="106" s="14" customFormat="1">
      <c r="A106" s="14"/>
      <c r="B106" s="242"/>
      <c r="C106" s="243"/>
      <c r="D106" s="232" t="s">
        <v>153</v>
      </c>
      <c r="E106" s="244" t="s">
        <v>224</v>
      </c>
      <c r="F106" s="245" t="s">
        <v>155</v>
      </c>
      <c r="G106" s="243"/>
      <c r="H106" s="246">
        <v>185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153</v>
      </c>
      <c r="AU106" s="252" t="s">
        <v>81</v>
      </c>
      <c r="AV106" s="14" t="s">
        <v>151</v>
      </c>
      <c r="AW106" s="14" t="s">
        <v>33</v>
      </c>
      <c r="AX106" s="14" t="s">
        <v>72</v>
      </c>
      <c r="AY106" s="252" t="s">
        <v>145</v>
      </c>
    </row>
    <row r="107" s="13" customFormat="1">
      <c r="A107" s="13"/>
      <c r="B107" s="230"/>
      <c r="C107" s="231"/>
      <c r="D107" s="232" t="s">
        <v>153</v>
      </c>
      <c r="E107" s="233" t="s">
        <v>19</v>
      </c>
      <c r="F107" s="234" t="s">
        <v>250</v>
      </c>
      <c r="G107" s="231"/>
      <c r="H107" s="235">
        <v>92.5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81</v>
      </c>
      <c r="AV107" s="13" t="s">
        <v>81</v>
      </c>
      <c r="AW107" s="13" t="s">
        <v>33</v>
      </c>
      <c r="AX107" s="13" t="s">
        <v>72</v>
      </c>
      <c r="AY107" s="241" t="s">
        <v>145</v>
      </c>
    </row>
    <row r="108" s="14" customFormat="1">
      <c r="A108" s="14"/>
      <c r="B108" s="242"/>
      <c r="C108" s="243"/>
      <c r="D108" s="232" t="s">
        <v>153</v>
      </c>
      <c r="E108" s="244" t="s">
        <v>19</v>
      </c>
      <c r="F108" s="245" t="s">
        <v>155</v>
      </c>
      <c r="G108" s="243"/>
      <c r="H108" s="246">
        <v>92.5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153</v>
      </c>
      <c r="AU108" s="252" t="s">
        <v>81</v>
      </c>
      <c r="AV108" s="14" t="s">
        <v>151</v>
      </c>
      <c r="AW108" s="14" t="s">
        <v>33</v>
      </c>
      <c r="AX108" s="14" t="s">
        <v>79</v>
      </c>
      <c r="AY108" s="252" t="s">
        <v>145</v>
      </c>
    </row>
    <row r="109" s="2" customFormat="1" ht="21.75" customHeight="1">
      <c r="A109" s="40"/>
      <c r="B109" s="41"/>
      <c r="C109" s="216" t="s">
        <v>151</v>
      </c>
      <c r="D109" s="216" t="s">
        <v>147</v>
      </c>
      <c r="E109" s="217" t="s">
        <v>251</v>
      </c>
      <c r="F109" s="218" t="s">
        <v>252</v>
      </c>
      <c r="G109" s="219" t="s">
        <v>158</v>
      </c>
      <c r="H109" s="220">
        <v>92.5</v>
      </c>
      <c r="I109" s="221"/>
      <c r="J109" s="222">
        <f>ROUND(I109*H109,2)</f>
        <v>0</v>
      </c>
      <c r="K109" s="223"/>
      <c r="L109" s="46"/>
      <c r="M109" s="224" t="s">
        <v>19</v>
      </c>
      <c r="N109" s="225" t="s">
        <v>43</v>
      </c>
      <c r="O109" s="86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8" t="s">
        <v>151</v>
      </c>
      <c r="AT109" s="228" t="s">
        <v>147</v>
      </c>
      <c r="AU109" s="228" t="s">
        <v>81</v>
      </c>
      <c r="AY109" s="19" t="s">
        <v>145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79</v>
      </c>
      <c r="BK109" s="229">
        <f>ROUND(I109*H109,2)</f>
        <v>0</v>
      </c>
      <c r="BL109" s="19" t="s">
        <v>151</v>
      </c>
      <c r="BM109" s="228" t="s">
        <v>253</v>
      </c>
    </row>
    <row r="110" s="13" customFormat="1">
      <c r="A110" s="13"/>
      <c r="B110" s="230"/>
      <c r="C110" s="231"/>
      <c r="D110" s="232" t="s">
        <v>153</v>
      </c>
      <c r="E110" s="233" t="s">
        <v>19</v>
      </c>
      <c r="F110" s="234" t="s">
        <v>250</v>
      </c>
      <c r="G110" s="231"/>
      <c r="H110" s="235">
        <v>92.5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153</v>
      </c>
      <c r="AU110" s="241" t="s">
        <v>81</v>
      </c>
      <c r="AV110" s="13" t="s">
        <v>81</v>
      </c>
      <c r="AW110" s="13" t="s">
        <v>33</v>
      </c>
      <c r="AX110" s="13" t="s">
        <v>72</v>
      </c>
      <c r="AY110" s="241" t="s">
        <v>145</v>
      </c>
    </row>
    <row r="111" s="14" customFormat="1">
      <c r="A111" s="14"/>
      <c r="B111" s="242"/>
      <c r="C111" s="243"/>
      <c r="D111" s="232" t="s">
        <v>153</v>
      </c>
      <c r="E111" s="244" t="s">
        <v>19</v>
      </c>
      <c r="F111" s="245" t="s">
        <v>155</v>
      </c>
      <c r="G111" s="243"/>
      <c r="H111" s="246">
        <v>92.5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153</v>
      </c>
      <c r="AU111" s="252" t="s">
        <v>81</v>
      </c>
      <c r="AV111" s="14" t="s">
        <v>151</v>
      </c>
      <c r="AW111" s="14" t="s">
        <v>33</v>
      </c>
      <c r="AX111" s="14" t="s">
        <v>79</v>
      </c>
      <c r="AY111" s="252" t="s">
        <v>145</v>
      </c>
    </row>
    <row r="112" s="2" customFormat="1" ht="37.8" customHeight="1">
      <c r="A112" s="40"/>
      <c r="B112" s="41"/>
      <c r="C112" s="216" t="s">
        <v>176</v>
      </c>
      <c r="D112" s="216" t="s">
        <v>147</v>
      </c>
      <c r="E112" s="217" t="s">
        <v>254</v>
      </c>
      <c r="F112" s="218" t="s">
        <v>255</v>
      </c>
      <c r="G112" s="219" t="s">
        <v>158</v>
      </c>
      <c r="H112" s="220">
        <v>450</v>
      </c>
      <c r="I112" s="221"/>
      <c r="J112" s="222">
        <f>ROUND(I112*H112,2)</f>
        <v>0</v>
      </c>
      <c r="K112" s="223"/>
      <c r="L112" s="46"/>
      <c r="M112" s="224" t="s">
        <v>19</v>
      </c>
      <c r="N112" s="225" t="s">
        <v>43</v>
      </c>
      <c r="O112" s="86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8" t="s">
        <v>151</v>
      </c>
      <c r="AT112" s="228" t="s">
        <v>147</v>
      </c>
      <c r="AU112" s="228" t="s">
        <v>81</v>
      </c>
      <c r="AY112" s="19" t="s">
        <v>145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79</v>
      </c>
      <c r="BK112" s="229">
        <f>ROUND(I112*H112,2)</f>
        <v>0</v>
      </c>
      <c r="BL112" s="19" t="s">
        <v>151</v>
      </c>
      <c r="BM112" s="228" t="s">
        <v>256</v>
      </c>
    </row>
    <row r="113" s="13" customFormat="1">
      <c r="A113" s="13"/>
      <c r="B113" s="230"/>
      <c r="C113" s="231"/>
      <c r="D113" s="232" t="s">
        <v>153</v>
      </c>
      <c r="E113" s="233" t="s">
        <v>19</v>
      </c>
      <c r="F113" s="234" t="s">
        <v>257</v>
      </c>
      <c r="G113" s="231"/>
      <c r="H113" s="235">
        <v>450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153</v>
      </c>
      <c r="AU113" s="241" t="s">
        <v>81</v>
      </c>
      <c r="AV113" s="13" t="s">
        <v>81</v>
      </c>
      <c r="AW113" s="13" t="s">
        <v>33</v>
      </c>
      <c r="AX113" s="13" t="s">
        <v>72</v>
      </c>
      <c r="AY113" s="241" t="s">
        <v>145</v>
      </c>
    </row>
    <row r="114" s="14" customFormat="1">
      <c r="A114" s="14"/>
      <c r="B114" s="242"/>
      <c r="C114" s="243"/>
      <c r="D114" s="232" t="s">
        <v>153</v>
      </c>
      <c r="E114" s="244" t="s">
        <v>226</v>
      </c>
      <c r="F114" s="245" t="s">
        <v>155</v>
      </c>
      <c r="G114" s="243"/>
      <c r="H114" s="246">
        <v>450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153</v>
      </c>
      <c r="AU114" s="252" t="s">
        <v>81</v>
      </c>
      <c r="AV114" s="14" t="s">
        <v>151</v>
      </c>
      <c r="AW114" s="14" t="s">
        <v>33</v>
      </c>
      <c r="AX114" s="14" t="s">
        <v>79</v>
      </c>
      <c r="AY114" s="252" t="s">
        <v>145</v>
      </c>
    </row>
    <row r="115" s="2" customFormat="1" ht="21.75" customHeight="1">
      <c r="A115" s="40"/>
      <c r="B115" s="41"/>
      <c r="C115" s="216" t="s">
        <v>212</v>
      </c>
      <c r="D115" s="216" t="s">
        <v>147</v>
      </c>
      <c r="E115" s="217" t="s">
        <v>258</v>
      </c>
      <c r="F115" s="218" t="s">
        <v>259</v>
      </c>
      <c r="G115" s="219" t="s">
        <v>150</v>
      </c>
      <c r="H115" s="220">
        <v>620</v>
      </c>
      <c r="I115" s="221"/>
      <c r="J115" s="222">
        <f>ROUND(I115*H115,2)</f>
        <v>0</v>
      </c>
      <c r="K115" s="223"/>
      <c r="L115" s="46"/>
      <c r="M115" s="224" t="s">
        <v>19</v>
      </c>
      <c r="N115" s="225" t="s">
        <v>43</v>
      </c>
      <c r="O115" s="86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8" t="s">
        <v>151</v>
      </c>
      <c r="AT115" s="228" t="s">
        <v>147</v>
      </c>
      <c r="AU115" s="228" t="s">
        <v>81</v>
      </c>
      <c r="AY115" s="19" t="s">
        <v>145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79</v>
      </c>
      <c r="BK115" s="229">
        <f>ROUND(I115*H115,2)</f>
        <v>0</v>
      </c>
      <c r="BL115" s="19" t="s">
        <v>151</v>
      </c>
      <c r="BM115" s="228" t="s">
        <v>260</v>
      </c>
    </row>
    <row r="116" s="2" customFormat="1">
      <c r="A116" s="40"/>
      <c r="B116" s="41"/>
      <c r="C116" s="42"/>
      <c r="D116" s="232" t="s">
        <v>171</v>
      </c>
      <c r="E116" s="42"/>
      <c r="F116" s="253" t="s">
        <v>261</v>
      </c>
      <c r="G116" s="42"/>
      <c r="H116" s="42"/>
      <c r="I116" s="254"/>
      <c r="J116" s="42"/>
      <c r="K116" s="42"/>
      <c r="L116" s="46"/>
      <c r="M116" s="255"/>
      <c r="N116" s="25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171</v>
      </c>
      <c r="AU116" s="19" t="s">
        <v>81</v>
      </c>
    </row>
    <row r="117" s="13" customFormat="1">
      <c r="A117" s="13"/>
      <c r="B117" s="230"/>
      <c r="C117" s="231"/>
      <c r="D117" s="232" t="s">
        <v>153</v>
      </c>
      <c r="E117" s="233" t="s">
        <v>19</v>
      </c>
      <c r="F117" s="234" t="s">
        <v>262</v>
      </c>
      <c r="G117" s="231"/>
      <c r="H117" s="235">
        <v>620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153</v>
      </c>
      <c r="AU117" s="241" t="s">
        <v>81</v>
      </c>
      <c r="AV117" s="13" t="s">
        <v>81</v>
      </c>
      <c r="AW117" s="13" t="s">
        <v>33</v>
      </c>
      <c r="AX117" s="13" t="s">
        <v>72</v>
      </c>
      <c r="AY117" s="241" t="s">
        <v>145</v>
      </c>
    </row>
    <row r="118" s="14" customFormat="1">
      <c r="A118" s="14"/>
      <c r="B118" s="242"/>
      <c r="C118" s="243"/>
      <c r="D118" s="232" t="s">
        <v>153</v>
      </c>
      <c r="E118" s="244" t="s">
        <v>19</v>
      </c>
      <c r="F118" s="245" t="s">
        <v>155</v>
      </c>
      <c r="G118" s="243"/>
      <c r="H118" s="246">
        <v>620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153</v>
      </c>
      <c r="AU118" s="252" t="s">
        <v>81</v>
      </c>
      <c r="AV118" s="14" t="s">
        <v>151</v>
      </c>
      <c r="AW118" s="14" t="s">
        <v>33</v>
      </c>
      <c r="AX118" s="14" t="s">
        <v>79</v>
      </c>
      <c r="AY118" s="252" t="s">
        <v>145</v>
      </c>
    </row>
    <row r="119" s="2" customFormat="1" ht="24.15" customHeight="1">
      <c r="A119" s="40"/>
      <c r="B119" s="41"/>
      <c r="C119" s="216" t="s">
        <v>263</v>
      </c>
      <c r="D119" s="216" t="s">
        <v>147</v>
      </c>
      <c r="E119" s="217" t="s">
        <v>264</v>
      </c>
      <c r="F119" s="218" t="s">
        <v>265</v>
      </c>
      <c r="G119" s="219" t="s">
        <v>150</v>
      </c>
      <c r="H119" s="220">
        <v>744</v>
      </c>
      <c r="I119" s="221"/>
      <c r="J119" s="222">
        <f>ROUND(I119*H119,2)</f>
        <v>0</v>
      </c>
      <c r="K119" s="223"/>
      <c r="L119" s="46"/>
      <c r="M119" s="224" t="s">
        <v>19</v>
      </c>
      <c r="N119" s="225" t="s">
        <v>43</v>
      </c>
      <c r="O119" s="86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8" t="s">
        <v>151</v>
      </c>
      <c r="AT119" s="228" t="s">
        <v>147</v>
      </c>
      <c r="AU119" s="228" t="s">
        <v>81</v>
      </c>
      <c r="AY119" s="19" t="s">
        <v>145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79</v>
      </c>
      <c r="BK119" s="229">
        <f>ROUND(I119*H119,2)</f>
        <v>0</v>
      </c>
      <c r="BL119" s="19" t="s">
        <v>151</v>
      </c>
      <c r="BM119" s="228" t="s">
        <v>266</v>
      </c>
    </row>
    <row r="120" s="2" customFormat="1">
      <c r="A120" s="40"/>
      <c r="B120" s="41"/>
      <c r="C120" s="42"/>
      <c r="D120" s="232" t="s">
        <v>171</v>
      </c>
      <c r="E120" s="42"/>
      <c r="F120" s="253" t="s">
        <v>267</v>
      </c>
      <c r="G120" s="42"/>
      <c r="H120" s="42"/>
      <c r="I120" s="254"/>
      <c r="J120" s="42"/>
      <c r="K120" s="42"/>
      <c r="L120" s="46"/>
      <c r="M120" s="255"/>
      <c r="N120" s="25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81</v>
      </c>
    </row>
    <row r="121" s="13" customFormat="1">
      <c r="A121" s="13"/>
      <c r="B121" s="230"/>
      <c r="C121" s="231"/>
      <c r="D121" s="232" t="s">
        <v>153</v>
      </c>
      <c r="E121" s="233" t="s">
        <v>19</v>
      </c>
      <c r="F121" s="234" t="s">
        <v>268</v>
      </c>
      <c r="G121" s="231"/>
      <c r="H121" s="235">
        <v>744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153</v>
      </c>
      <c r="AU121" s="241" t="s">
        <v>81</v>
      </c>
      <c r="AV121" s="13" t="s">
        <v>81</v>
      </c>
      <c r="AW121" s="13" t="s">
        <v>33</v>
      </c>
      <c r="AX121" s="13" t="s">
        <v>72</v>
      </c>
      <c r="AY121" s="241" t="s">
        <v>145</v>
      </c>
    </row>
    <row r="122" s="14" customFormat="1">
      <c r="A122" s="14"/>
      <c r="B122" s="242"/>
      <c r="C122" s="243"/>
      <c r="D122" s="232" t="s">
        <v>153</v>
      </c>
      <c r="E122" s="244" t="s">
        <v>19</v>
      </c>
      <c r="F122" s="245" t="s">
        <v>155</v>
      </c>
      <c r="G122" s="243"/>
      <c r="H122" s="246">
        <v>744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153</v>
      </c>
      <c r="AU122" s="252" t="s">
        <v>81</v>
      </c>
      <c r="AV122" s="14" t="s">
        <v>151</v>
      </c>
      <c r="AW122" s="14" t="s">
        <v>33</v>
      </c>
      <c r="AX122" s="14" t="s">
        <v>79</v>
      </c>
      <c r="AY122" s="252" t="s">
        <v>145</v>
      </c>
    </row>
    <row r="123" s="2" customFormat="1" ht="24.15" customHeight="1">
      <c r="A123" s="40"/>
      <c r="B123" s="41"/>
      <c r="C123" s="216" t="s">
        <v>269</v>
      </c>
      <c r="D123" s="216" t="s">
        <v>147</v>
      </c>
      <c r="E123" s="217" t="s">
        <v>270</v>
      </c>
      <c r="F123" s="218" t="s">
        <v>271</v>
      </c>
      <c r="G123" s="219" t="s">
        <v>150</v>
      </c>
      <c r="H123" s="220">
        <v>620</v>
      </c>
      <c r="I123" s="221"/>
      <c r="J123" s="222">
        <f>ROUND(I123*H123,2)</f>
        <v>0</v>
      </c>
      <c r="K123" s="223"/>
      <c r="L123" s="46"/>
      <c r="M123" s="224" t="s">
        <v>19</v>
      </c>
      <c r="N123" s="225" t="s">
        <v>43</v>
      </c>
      <c r="O123" s="86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8" t="s">
        <v>151</v>
      </c>
      <c r="AT123" s="228" t="s">
        <v>147</v>
      </c>
      <c r="AU123" s="228" t="s">
        <v>81</v>
      </c>
      <c r="AY123" s="19" t="s">
        <v>145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79</v>
      </c>
      <c r="BK123" s="229">
        <f>ROUND(I123*H123,2)</f>
        <v>0</v>
      </c>
      <c r="BL123" s="19" t="s">
        <v>151</v>
      </c>
      <c r="BM123" s="228" t="s">
        <v>272</v>
      </c>
    </row>
    <row r="124" s="13" customFormat="1">
      <c r="A124" s="13"/>
      <c r="B124" s="230"/>
      <c r="C124" s="231"/>
      <c r="D124" s="232" t="s">
        <v>153</v>
      </c>
      <c r="E124" s="233" t="s">
        <v>19</v>
      </c>
      <c r="F124" s="234" t="s">
        <v>222</v>
      </c>
      <c r="G124" s="231"/>
      <c r="H124" s="235">
        <v>620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153</v>
      </c>
      <c r="AU124" s="241" t="s">
        <v>81</v>
      </c>
      <c r="AV124" s="13" t="s">
        <v>81</v>
      </c>
      <c r="AW124" s="13" t="s">
        <v>33</v>
      </c>
      <c r="AX124" s="13" t="s">
        <v>72</v>
      </c>
      <c r="AY124" s="241" t="s">
        <v>145</v>
      </c>
    </row>
    <row r="125" s="14" customFormat="1">
      <c r="A125" s="14"/>
      <c r="B125" s="242"/>
      <c r="C125" s="243"/>
      <c r="D125" s="232" t="s">
        <v>153</v>
      </c>
      <c r="E125" s="244" t="s">
        <v>19</v>
      </c>
      <c r="F125" s="245" t="s">
        <v>155</v>
      </c>
      <c r="G125" s="243"/>
      <c r="H125" s="246">
        <v>620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153</v>
      </c>
      <c r="AU125" s="252" t="s">
        <v>81</v>
      </c>
      <c r="AV125" s="14" t="s">
        <v>151</v>
      </c>
      <c r="AW125" s="14" t="s">
        <v>33</v>
      </c>
      <c r="AX125" s="14" t="s">
        <v>79</v>
      </c>
      <c r="AY125" s="252" t="s">
        <v>145</v>
      </c>
    </row>
    <row r="126" s="2" customFormat="1" ht="16.5" customHeight="1">
      <c r="A126" s="40"/>
      <c r="B126" s="41"/>
      <c r="C126" s="276" t="s">
        <v>273</v>
      </c>
      <c r="D126" s="276" t="s">
        <v>274</v>
      </c>
      <c r="E126" s="277" t="s">
        <v>275</v>
      </c>
      <c r="F126" s="278" t="s">
        <v>276</v>
      </c>
      <c r="G126" s="279" t="s">
        <v>277</v>
      </c>
      <c r="H126" s="280">
        <v>6.9749999999999996</v>
      </c>
      <c r="I126" s="281"/>
      <c r="J126" s="282">
        <f>ROUND(I126*H126,2)</f>
        <v>0</v>
      </c>
      <c r="K126" s="283"/>
      <c r="L126" s="284"/>
      <c r="M126" s="285" t="s">
        <v>19</v>
      </c>
      <c r="N126" s="286" t="s">
        <v>43</v>
      </c>
      <c r="O126" s="86"/>
      <c r="P126" s="226">
        <f>O126*H126</f>
        <v>0</v>
      </c>
      <c r="Q126" s="226">
        <v>0.001</v>
      </c>
      <c r="R126" s="226">
        <f>Q126*H126</f>
        <v>0.0069749999999999994</v>
      </c>
      <c r="S126" s="226">
        <v>0</v>
      </c>
      <c r="T126" s="22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8" t="s">
        <v>269</v>
      </c>
      <c r="AT126" s="228" t="s">
        <v>274</v>
      </c>
      <c r="AU126" s="228" t="s">
        <v>81</v>
      </c>
      <c r="AY126" s="19" t="s">
        <v>145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79</v>
      </c>
      <c r="BK126" s="229">
        <f>ROUND(I126*H126,2)</f>
        <v>0</v>
      </c>
      <c r="BL126" s="19" t="s">
        <v>151</v>
      </c>
      <c r="BM126" s="228" t="s">
        <v>278</v>
      </c>
    </row>
    <row r="127" s="2" customFormat="1">
      <c r="A127" s="40"/>
      <c r="B127" s="41"/>
      <c r="C127" s="42"/>
      <c r="D127" s="232" t="s">
        <v>171</v>
      </c>
      <c r="E127" s="42"/>
      <c r="F127" s="253" t="s">
        <v>279</v>
      </c>
      <c r="G127" s="42"/>
      <c r="H127" s="42"/>
      <c r="I127" s="254"/>
      <c r="J127" s="42"/>
      <c r="K127" s="42"/>
      <c r="L127" s="46"/>
      <c r="M127" s="255"/>
      <c r="N127" s="25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81</v>
      </c>
    </row>
    <row r="128" s="13" customFormat="1">
      <c r="A128" s="13"/>
      <c r="B128" s="230"/>
      <c r="C128" s="231"/>
      <c r="D128" s="232" t="s">
        <v>153</v>
      </c>
      <c r="E128" s="233" t="s">
        <v>19</v>
      </c>
      <c r="F128" s="234" t="s">
        <v>280</v>
      </c>
      <c r="G128" s="231"/>
      <c r="H128" s="235">
        <v>465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153</v>
      </c>
      <c r="AU128" s="241" t="s">
        <v>81</v>
      </c>
      <c r="AV128" s="13" t="s">
        <v>81</v>
      </c>
      <c r="AW128" s="13" t="s">
        <v>33</v>
      </c>
      <c r="AX128" s="13" t="s">
        <v>72</v>
      </c>
      <c r="AY128" s="241" t="s">
        <v>145</v>
      </c>
    </row>
    <row r="129" s="14" customFormat="1">
      <c r="A129" s="14"/>
      <c r="B129" s="242"/>
      <c r="C129" s="243"/>
      <c r="D129" s="232" t="s">
        <v>153</v>
      </c>
      <c r="E129" s="244" t="s">
        <v>19</v>
      </c>
      <c r="F129" s="245" t="s">
        <v>155</v>
      </c>
      <c r="G129" s="243"/>
      <c r="H129" s="246">
        <v>465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153</v>
      </c>
      <c r="AU129" s="252" t="s">
        <v>81</v>
      </c>
      <c r="AV129" s="14" t="s">
        <v>151</v>
      </c>
      <c r="AW129" s="14" t="s">
        <v>33</v>
      </c>
      <c r="AX129" s="14" t="s">
        <v>72</v>
      </c>
      <c r="AY129" s="252" t="s">
        <v>145</v>
      </c>
    </row>
    <row r="130" s="13" customFormat="1">
      <c r="A130" s="13"/>
      <c r="B130" s="230"/>
      <c r="C130" s="231"/>
      <c r="D130" s="232" t="s">
        <v>153</v>
      </c>
      <c r="E130" s="233" t="s">
        <v>19</v>
      </c>
      <c r="F130" s="234" t="s">
        <v>281</v>
      </c>
      <c r="G130" s="231"/>
      <c r="H130" s="235">
        <v>6.9749999999999996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153</v>
      </c>
      <c r="AU130" s="241" t="s">
        <v>81</v>
      </c>
      <c r="AV130" s="13" t="s">
        <v>81</v>
      </c>
      <c r="AW130" s="13" t="s">
        <v>33</v>
      </c>
      <c r="AX130" s="13" t="s">
        <v>79</v>
      </c>
      <c r="AY130" s="241" t="s">
        <v>145</v>
      </c>
    </row>
    <row r="131" s="2" customFormat="1" ht="24.15" customHeight="1">
      <c r="A131" s="40"/>
      <c r="B131" s="41"/>
      <c r="C131" s="216" t="s">
        <v>282</v>
      </c>
      <c r="D131" s="216" t="s">
        <v>147</v>
      </c>
      <c r="E131" s="217" t="s">
        <v>283</v>
      </c>
      <c r="F131" s="218" t="s">
        <v>284</v>
      </c>
      <c r="G131" s="219" t="s">
        <v>150</v>
      </c>
      <c r="H131" s="220">
        <v>620</v>
      </c>
      <c r="I131" s="221"/>
      <c r="J131" s="222">
        <f>ROUND(I131*H131,2)</f>
        <v>0</v>
      </c>
      <c r="K131" s="223"/>
      <c r="L131" s="46"/>
      <c r="M131" s="224" t="s">
        <v>19</v>
      </c>
      <c r="N131" s="225" t="s">
        <v>43</v>
      </c>
      <c r="O131" s="86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8" t="s">
        <v>151</v>
      </c>
      <c r="AT131" s="228" t="s">
        <v>147</v>
      </c>
      <c r="AU131" s="228" t="s">
        <v>81</v>
      </c>
      <c r="AY131" s="19" t="s">
        <v>145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79</v>
      </c>
      <c r="BK131" s="229">
        <f>ROUND(I131*H131,2)</f>
        <v>0</v>
      </c>
      <c r="BL131" s="19" t="s">
        <v>151</v>
      </c>
      <c r="BM131" s="228" t="s">
        <v>285</v>
      </c>
    </row>
    <row r="132" s="13" customFormat="1">
      <c r="A132" s="13"/>
      <c r="B132" s="230"/>
      <c r="C132" s="231"/>
      <c r="D132" s="232" t="s">
        <v>153</v>
      </c>
      <c r="E132" s="233" t="s">
        <v>19</v>
      </c>
      <c r="F132" s="234" t="s">
        <v>286</v>
      </c>
      <c r="G132" s="231"/>
      <c r="H132" s="235">
        <v>620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153</v>
      </c>
      <c r="AU132" s="241" t="s">
        <v>81</v>
      </c>
      <c r="AV132" s="13" t="s">
        <v>81</v>
      </c>
      <c r="AW132" s="13" t="s">
        <v>33</v>
      </c>
      <c r="AX132" s="13" t="s">
        <v>72</v>
      </c>
      <c r="AY132" s="241" t="s">
        <v>145</v>
      </c>
    </row>
    <row r="133" s="14" customFormat="1">
      <c r="A133" s="14"/>
      <c r="B133" s="242"/>
      <c r="C133" s="243"/>
      <c r="D133" s="232" t="s">
        <v>153</v>
      </c>
      <c r="E133" s="244" t="s">
        <v>222</v>
      </c>
      <c r="F133" s="245" t="s">
        <v>155</v>
      </c>
      <c r="G133" s="243"/>
      <c r="H133" s="246">
        <v>620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153</v>
      </c>
      <c r="AU133" s="252" t="s">
        <v>81</v>
      </c>
      <c r="AV133" s="14" t="s">
        <v>151</v>
      </c>
      <c r="AW133" s="14" t="s">
        <v>33</v>
      </c>
      <c r="AX133" s="14" t="s">
        <v>79</v>
      </c>
      <c r="AY133" s="252" t="s">
        <v>145</v>
      </c>
    </row>
    <row r="134" s="2" customFormat="1" ht="16.5" customHeight="1">
      <c r="A134" s="40"/>
      <c r="B134" s="41"/>
      <c r="C134" s="216" t="s">
        <v>287</v>
      </c>
      <c r="D134" s="216" t="s">
        <v>147</v>
      </c>
      <c r="E134" s="217" t="s">
        <v>288</v>
      </c>
      <c r="F134" s="218" t="s">
        <v>289</v>
      </c>
      <c r="G134" s="219" t="s">
        <v>169</v>
      </c>
      <c r="H134" s="220">
        <v>314.5</v>
      </c>
      <c r="I134" s="221"/>
      <c r="J134" s="222">
        <f>ROUND(I134*H134,2)</f>
        <v>0</v>
      </c>
      <c r="K134" s="223"/>
      <c r="L134" s="46"/>
      <c r="M134" s="224" t="s">
        <v>19</v>
      </c>
      <c r="N134" s="225" t="s">
        <v>43</v>
      </c>
      <c r="O134" s="86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8" t="s">
        <v>151</v>
      </c>
      <c r="AT134" s="228" t="s">
        <v>147</v>
      </c>
      <c r="AU134" s="228" t="s">
        <v>81</v>
      </c>
      <c r="AY134" s="19" t="s">
        <v>145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9" t="s">
        <v>79</v>
      </c>
      <c r="BK134" s="229">
        <f>ROUND(I134*H134,2)</f>
        <v>0</v>
      </c>
      <c r="BL134" s="19" t="s">
        <v>151</v>
      </c>
      <c r="BM134" s="228" t="s">
        <v>290</v>
      </c>
    </row>
    <row r="135" s="2" customFormat="1">
      <c r="A135" s="40"/>
      <c r="B135" s="41"/>
      <c r="C135" s="42"/>
      <c r="D135" s="232" t="s">
        <v>171</v>
      </c>
      <c r="E135" s="42"/>
      <c r="F135" s="253" t="s">
        <v>291</v>
      </c>
      <c r="G135" s="42"/>
      <c r="H135" s="42"/>
      <c r="I135" s="254"/>
      <c r="J135" s="42"/>
      <c r="K135" s="42"/>
      <c r="L135" s="46"/>
      <c r="M135" s="255"/>
      <c r="N135" s="25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81</v>
      </c>
    </row>
    <row r="136" s="13" customFormat="1">
      <c r="A136" s="13"/>
      <c r="B136" s="230"/>
      <c r="C136" s="231"/>
      <c r="D136" s="232" t="s">
        <v>153</v>
      </c>
      <c r="E136" s="233" t="s">
        <v>19</v>
      </c>
      <c r="F136" s="234" t="s">
        <v>292</v>
      </c>
      <c r="G136" s="231"/>
      <c r="H136" s="235">
        <v>314.5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153</v>
      </c>
      <c r="AU136" s="241" t="s">
        <v>81</v>
      </c>
      <c r="AV136" s="13" t="s">
        <v>81</v>
      </c>
      <c r="AW136" s="13" t="s">
        <v>33</v>
      </c>
      <c r="AX136" s="13" t="s">
        <v>72</v>
      </c>
      <c r="AY136" s="241" t="s">
        <v>145</v>
      </c>
    </row>
    <row r="137" s="14" customFormat="1">
      <c r="A137" s="14"/>
      <c r="B137" s="242"/>
      <c r="C137" s="243"/>
      <c r="D137" s="232" t="s">
        <v>153</v>
      </c>
      <c r="E137" s="244" t="s">
        <v>19</v>
      </c>
      <c r="F137" s="245" t="s">
        <v>155</v>
      </c>
      <c r="G137" s="243"/>
      <c r="H137" s="246">
        <v>314.5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153</v>
      </c>
      <c r="AU137" s="252" t="s">
        <v>81</v>
      </c>
      <c r="AV137" s="14" t="s">
        <v>151</v>
      </c>
      <c r="AW137" s="14" t="s">
        <v>33</v>
      </c>
      <c r="AX137" s="14" t="s">
        <v>79</v>
      </c>
      <c r="AY137" s="252" t="s">
        <v>145</v>
      </c>
    </row>
    <row r="138" s="2" customFormat="1" ht="16.5" customHeight="1">
      <c r="A138" s="40"/>
      <c r="B138" s="41"/>
      <c r="C138" s="216" t="s">
        <v>231</v>
      </c>
      <c r="D138" s="216" t="s">
        <v>147</v>
      </c>
      <c r="E138" s="217" t="s">
        <v>293</v>
      </c>
      <c r="F138" s="218" t="s">
        <v>294</v>
      </c>
      <c r="G138" s="219" t="s">
        <v>158</v>
      </c>
      <c r="H138" s="220">
        <v>450</v>
      </c>
      <c r="I138" s="221"/>
      <c r="J138" s="222">
        <f>ROUND(I138*H138,2)</f>
        <v>0</v>
      </c>
      <c r="K138" s="223"/>
      <c r="L138" s="46"/>
      <c r="M138" s="224" t="s">
        <v>19</v>
      </c>
      <c r="N138" s="225" t="s">
        <v>43</v>
      </c>
      <c r="O138" s="86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8" t="s">
        <v>151</v>
      </c>
      <c r="AT138" s="228" t="s">
        <v>147</v>
      </c>
      <c r="AU138" s="228" t="s">
        <v>81</v>
      </c>
      <c r="AY138" s="19" t="s">
        <v>145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79</v>
      </c>
      <c r="BK138" s="229">
        <f>ROUND(I138*H138,2)</f>
        <v>0</v>
      </c>
      <c r="BL138" s="19" t="s">
        <v>151</v>
      </c>
      <c r="BM138" s="228" t="s">
        <v>295</v>
      </c>
    </row>
    <row r="139" s="2" customFormat="1">
      <c r="A139" s="40"/>
      <c r="B139" s="41"/>
      <c r="C139" s="42"/>
      <c r="D139" s="232" t="s">
        <v>171</v>
      </c>
      <c r="E139" s="42"/>
      <c r="F139" s="253" t="s">
        <v>296</v>
      </c>
      <c r="G139" s="42"/>
      <c r="H139" s="42"/>
      <c r="I139" s="254"/>
      <c r="J139" s="42"/>
      <c r="K139" s="42"/>
      <c r="L139" s="46"/>
      <c r="M139" s="255"/>
      <c r="N139" s="25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171</v>
      </c>
      <c r="AU139" s="19" t="s">
        <v>81</v>
      </c>
    </row>
    <row r="140" s="13" customFormat="1">
      <c r="A140" s="13"/>
      <c r="B140" s="230"/>
      <c r="C140" s="231"/>
      <c r="D140" s="232" t="s">
        <v>153</v>
      </c>
      <c r="E140" s="233" t="s">
        <v>19</v>
      </c>
      <c r="F140" s="234" t="s">
        <v>226</v>
      </c>
      <c r="G140" s="231"/>
      <c r="H140" s="235">
        <v>450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153</v>
      </c>
      <c r="AU140" s="241" t="s">
        <v>81</v>
      </c>
      <c r="AV140" s="13" t="s">
        <v>81</v>
      </c>
      <c r="AW140" s="13" t="s">
        <v>33</v>
      </c>
      <c r="AX140" s="13" t="s">
        <v>72</v>
      </c>
      <c r="AY140" s="241" t="s">
        <v>145</v>
      </c>
    </row>
    <row r="141" s="14" customFormat="1">
      <c r="A141" s="14"/>
      <c r="B141" s="242"/>
      <c r="C141" s="243"/>
      <c r="D141" s="232" t="s">
        <v>153</v>
      </c>
      <c r="E141" s="244" t="s">
        <v>19</v>
      </c>
      <c r="F141" s="245" t="s">
        <v>155</v>
      </c>
      <c r="G141" s="243"/>
      <c r="H141" s="246">
        <v>450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153</v>
      </c>
      <c r="AU141" s="252" t="s">
        <v>81</v>
      </c>
      <c r="AV141" s="14" t="s">
        <v>151</v>
      </c>
      <c r="AW141" s="14" t="s">
        <v>33</v>
      </c>
      <c r="AX141" s="14" t="s">
        <v>79</v>
      </c>
      <c r="AY141" s="252" t="s">
        <v>145</v>
      </c>
    </row>
    <row r="142" s="12" customFormat="1" ht="22.8" customHeight="1">
      <c r="A142" s="12"/>
      <c r="B142" s="200"/>
      <c r="C142" s="201"/>
      <c r="D142" s="202" t="s">
        <v>71</v>
      </c>
      <c r="E142" s="214" t="s">
        <v>176</v>
      </c>
      <c r="F142" s="214" t="s">
        <v>297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SUM(P143:P173)</f>
        <v>0</v>
      </c>
      <c r="Q142" s="208"/>
      <c r="R142" s="209">
        <f>SUM(R143:R173)</f>
        <v>35.073623999999995</v>
      </c>
      <c r="S142" s="208"/>
      <c r="T142" s="210">
        <f>SUM(T143:T173)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79</v>
      </c>
      <c r="AT142" s="212" t="s">
        <v>71</v>
      </c>
      <c r="AU142" s="212" t="s">
        <v>79</v>
      </c>
      <c r="AY142" s="211" t="s">
        <v>145</v>
      </c>
      <c r="BK142" s="213">
        <f>SUM(BK143:BK173)</f>
        <v>0</v>
      </c>
    </row>
    <row r="143" s="2" customFormat="1" ht="37.8" customHeight="1">
      <c r="A143" s="40"/>
      <c r="B143" s="41"/>
      <c r="C143" s="216" t="s">
        <v>298</v>
      </c>
      <c r="D143" s="216" t="s">
        <v>147</v>
      </c>
      <c r="E143" s="217" t="s">
        <v>299</v>
      </c>
      <c r="F143" s="218" t="s">
        <v>300</v>
      </c>
      <c r="G143" s="219" t="s">
        <v>150</v>
      </c>
      <c r="H143" s="220">
        <v>688.5</v>
      </c>
      <c r="I143" s="221"/>
      <c r="J143" s="222">
        <f>ROUND(I143*H143,2)</f>
        <v>0</v>
      </c>
      <c r="K143" s="223"/>
      <c r="L143" s="46"/>
      <c r="M143" s="224" t="s">
        <v>19</v>
      </c>
      <c r="N143" s="225" t="s">
        <v>43</v>
      </c>
      <c r="O143" s="86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8" t="s">
        <v>151</v>
      </c>
      <c r="AT143" s="228" t="s">
        <v>147</v>
      </c>
      <c r="AU143" s="228" t="s">
        <v>81</v>
      </c>
      <c r="AY143" s="19" t="s">
        <v>145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9" t="s">
        <v>79</v>
      </c>
      <c r="BK143" s="229">
        <f>ROUND(I143*H143,2)</f>
        <v>0</v>
      </c>
      <c r="BL143" s="19" t="s">
        <v>151</v>
      </c>
      <c r="BM143" s="228" t="s">
        <v>301</v>
      </c>
    </row>
    <row r="144" s="2" customFormat="1">
      <c r="A144" s="40"/>
      <c r="B144" s="41"/>
      <c r="C144" s="42"/>
      <c r="D144" s="232" t="s">
        <v>171</v>
      </c>
      <c r="E144" s="42"/>
      <c r="F144" s="253" t="s">
        <v>302</v>
      </c>
      <c r="G144" s="42"/>
      <c r="H144" s="42"/>
      <c r="I144" s="254"/>
      <c r="J144" s="42"/>
      <c r="K144" s="42"/>
      <c r="L144" s="46"/>
      <c r="M144" s="255"/>
      <c r="N144" s="25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171</v>
      </c>
      <c r="AU144" s="19" t="s">
        <v>81</v>
      </c>
    </row>
    <row r="145" s="13" customFormat="1">
      <c r="A145" s="13"/>
      <c r="B145" s="230"/>
      <c r="C145" s="231"/>
      <c r="D145" s="232" t="s">
        <v>153</v>
      </c>
      <c r="E145" s="233" t="s">
        <v>19</v>
      </c>
      <c r="F145" s="234" t="s">
        <v>303</v>
      </c>
      <c r="G145" s="231"/>
      <c r="H145" s="235">
        <v>495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153</v>
      </c>
      <c r="AU145" s="241" t="s">
        <v>81</v>
      </c>
      <c r="AV145" s="13" t="s">
        <v>81</v>
      </c>
      <c r="AW145" s="13" t="s">
        <v>33</v>
      </c>
      <c r="AX145" s="13" t="s">
        <v>72</v>
      </c>
      <c r="AY145" s="241" t="s">
        <v>145</v>
      </c>
    </row>
    <row r="146" s="13" customFormat="1">
      <c r="A146" s="13"/>
      <c r="B146" s="230"/>
      <c r="C146" s="231"/>
      <c r="D146" s="232" t="s">
        <v>153</v>
      </c>
      <c r="E146" s="233" t="s">
        <v>19</v>
      </c>
      <c r="F146" s="234" t="s">
        <v>304</v>
      </c>
      <c r="G146" s="231"/>
      <c r="H146" s="235">
        <v>193.5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153</v>
      </c>
      <c r="AU146" s="241" t="s">
        <v>81</v>
      </c>
      <c r="AV146" s="13" t="s">
        <v>81</v>
      </c>
      <c r="AW146" s="13" t="s">
        <v>33</v>
      </c>
      <c r="AX146" s="13" t="s">
        <v>72</v>
      </c>
      <c r="AY146" s="241" t="s">
        <v>145</v>
      </c>
    </row>
    <row r="147" s="14" customFormat="1">
      <c r="A147" s="14"/>
      <c r="B147" s="242"/>
      <c r="C147" s="243"/>
      <c r="D147" s="232" t="s">
        <v>153</v>
      </c>
      <c r="E147" s="244" t="s">
        <v>19</v>
      </c>
      <c r="F147" s="245" t="s">
        <v>155</v>
      </c>
      <c r="G147" s="243"/>
      <c r="H147" s="246">
        <v>688.5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153</v>
      </c>
      <c r="AU147" s="252" t="s">
        <v>81</v>
      </c>
      <c r="AV147" s="14" t="s">
        <v>151</v>
      </c>
      <c r="AW147" s="14" t="s">
        <v>33</v>
      </c>
      <c r="AX147" s="14" t="s">
        <v>79</v>
      </c>
      <c r="AY147" s="252" t="s">
        <v>145</v>
      </c>
    </row>
    <row r="148" s="2" customFormat="1" ht="16.5" customHeight="1">
      <c r="A148" s="40"/>
      <c r="B148" s="41"/>
      <c r="C148" s="276" t="s">
        <v>305</v>
      </c>
      <c r="D148" s="276" t="s">
        <v>274</v>
      </c>
      <c r="E148" s="277" t="s">
        <v>306</v>
      </c>
      <c r="F148" s="278" t="s">
        <v>307</v>
      </c>
      <c r="G148" s="279" t="s">
        <v>169</v>
      </c>
      <c r="H148" s="280">
        <v>6.1970000000000001</v>
      </c>
      <c r="I148" s="281"/>
      <c r="J148" s="282">
        <f>ROUND(I148*H148,2)</f>
        <v>0</v>
      </c>
      <c r="K148" s="283"/>
      <c r="L148" s="284"/>
      <c r="M148" s="285" t="s">
        <v>19</v>
      </c>
      <c r="N148" s="286" t="s">
        <v>43</v>
      </c>
      <c r="O148" s="86"/>
      <c r="P148" s="226">
        <f>O148*H148</f>
        <v>0</v>
      </c>
      <c r="Q148" s="226">
        <v>1</v>
      </c>
      <c r="R148" s="226">
        <f>Q148*H148</f>
        <v>6.1970000000000001</v>
      </c>
      <c r="S148" s="226">
        <v>0</v>
      </c>
      <c r="T148" s="22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8" t="s">
        <v>269</v>
      </c>
      <c r="AT148" s="228" t="s">
        <v>274</v>
      </c>
      <c r="AU148" s="228" t="s">
        <v>81</v>
      </c>
      <c r="AY148" s="19" t="s">
        <v>145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9" t="s">
        <v>79</v>
      </c>
      <c r="BK148" s="229">
        <f>ROUND(I148*H148,2)</f>
        <v>0</v>
      </c>
      <c r="BL148" s="19" t="s">
        <v>151</v>
      </c>
      <c r="BM148" s="228" t="s">
        <v>308</v>
      </c>
    </row>
    <row r="149" s="13" customFormat="1">
      <c r="A149" s="13"/>
      <c r="B149" s="230"/>
      <c r="C149" s="231"/>
      <c r="D149" s="232" t="s">
        <v>153</v>
      </c>
      <c r="E149" s="233" t="s">
        <v>19</v>
      </c>
      <c r="F149" s="234" t="s">
        <v>309</v>
      </c>
      <c r="G149" s="231"/>
      <c r="H149" s="235">
        <v>6.1970000000000001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153</v>
      </c>
      <c r="AU149" s="241" t="s">
        <v>81</v>
      </c>
      <c r="AV149" s="13" t="s">
        <v>81</v>
      </c>
      <c r="AW149" s="13" t="s">
        <v>33</v>
      </c>
      <c r="AX149" s="13" t="s">
        <v>72</v>
      </c>
      <c r="AY149" s="241" t="s">
        <v>145</v>
      </c>
    </row>
    <row r="150" s="14" customFormat="1">
      <c r="A150" s="14"/>
      <c r="B150" s="242"/>
      <c r="C150" s="243"/>
      <c r="D150" s="232" t="s">
        <v>153</v>
      </c>
      <c r="E150" s="244" t="s">
        <v>19</v>
      </c>
      <c r="F150" s="245" t="s">
        <v>155</v>
      </c>
      <c r="G150" s="243"/>
      <c r="H150" s="246">
        <v>6.1970000000000001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153</v>
      </c>
      <c r="AU150" s="252" t="s">
        <v>81</v>
      </c>
      <c r="AV150" s="14" t="s">
        <v>151</v>
      </c>
      <c r="AW150" s="14" t="s">
        <v>33</v>
      </c>
      <c r="AX150" s="14" t="s">
        <v>79</v>
      </c>
      <c r="AY150" s="252" t="s">
        <v>145</v>
      </c>
    </row>
    <row r="151" s="2" customFormat="1" ht="16.5" customHeight="1">
      <c r="A151" s="40"/>
      <c r="B151" s="41"/>
      <c r="C151" s="216" t="s">
        <v>8</v>
      </c>
      <c r="D151" s="216" t="s">
        <v>147</v>
      </c>
      <c r="E151" s="217" t="s">
        <v>310</v>
      </c>
      <c r="F151" s="218" t="s">
        <v>311</v>
      </c>
      <c r="G151" s="219" t="s">
        <v>150</v>
      </c>
      <c r="H151" s="220">
        <v>527</v>
      </c>
      <c r="I151" s="221"/>
      <c r="J151" s="222">
        <f>ROUND(I151*H151,2)</f>
        <v>0</v>
      </c>
      <c r="K151" s="223"/>
      <c r="L151" s="46"/>
      <c r="M151" s="224" t="s">
        <v>19</v>
      </c>
      <c r="N151" s="225" t="s">
        <v>43</v>
      </c>
      <c r="O151" s="86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8" t="s">
        <v>151</v>
      </c>
      <c r="AT151" s="228" t="s">
        <v>147</v>
      </c>
      <c r="AU151" s="228" t="s">
        <v>81</v>
      </c>
      <c r="AY151" s="19" t="s">
        <v>145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9" t="s">
        <v>79</v>
      </c>
      <c r="BK151" s="229">
        <f>ROUND(I151*H151,2)</f>
        <v>0</v>
      </c>
      <c r="BL151" s="19" t="s">
        <v>151</v>
      </c>
      <c r="BM151" s="228" t="s">
        <v>312</v>
      </c>
    </row>
    <row r="152" s="13" customFormat="1">
      <c r="A152" s="13"/>
      <c r="B152" s="230"/>
      <c r="C152" s="231"/>
      <c r="D152" s="232" t="s">
        <v>153</v>
      </c>
      <c r="E152" s="233" t="s">
        <v>19</v>
      </c>
      <c r="F152" s="234" t="s">
        <v>313</v>
      </c>
      <c r="G152" s="231"/>
      <c r="H152" s="235">
        <v>374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153</v>
      </c>
      <c r="AU152" s="241" t="s">
        <v>81</v>
      </c>
      <c r="AV152" s="13" t="s">
        <v>81</v>
      </c>
      <c r="AW152" s="13" t="s">
        <v>33</v>
      </c>
      <c r="AX152" s="13" t="s">
        <v>72</v>
      </c>
      <c r="AY152" s="241" t="s">
        <v>145</v>
      </c>
    </row>
    <row r="153" s="13" customFormat="1">
      <c r="A153" s="13"/>
      <c r="B153" s="230"/>
      <c r="C153" s="231"/>
      <c r="D153" s="232" t="s">
        <v>153</v>
      </c>
      <c r="E153" s="233" t="s">
        <v>19</v>
      </c>
      <c r="F153" s="234" t="s">
        <v>314</v>
      </c>
      <c r="G153" s="231"/>
      <c r="H153" s="235">
        <v>153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153</v>
      </c>
      <c r="AU153" s="241" t="s">
        <v>81</v>
      </c>
      <c r="AV153" s="13" t="s">
        <v>81</v>
      </c>
      <c r="AW153" s="13" t="s">
        <v>33</v>
      </c>
      <c r="AX153" s="13" t="s">
        <v>72</v>
      </c>
      <c r="AY153" s="241" t="s">
        <v>145</v>
      </c>
    </row>
    <row r="154" s="14" customFormat="1">
      <c r="A154" s="14"/>
      <c r="B154" s="242"/>
      <c r="C154" s="243"/>
      <c r="D154" s="232" t="s">
        <v>153</v>
      </c>
      <c r="E154" s="244" t="s">
        <v>19</v>
      </c>
      <c r="F154" s="245" t="s">
        <v>155</v>
      </c>
      <c r="G154" s="243"/>
      <c r="H154" s="246">
        <v>527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153</v>
      </c>
      <c r="AU154" s="252" t="s">
        <v>81</v>
      </c>
      <c r="AV154" s="14" t="s">
        <v>151</v>
      </c>
      <c r="AW154" s="14" t="s">
        <v>33</v>
      </c>
      <c r="AX154" s="14" t="s">
        <v>79</v>
      </c>
      <c r="AY154" s="252" t="s">
        <v>145</v>
      </c>
    </row>
    <row r="155" s="2" customFormat="1" ht="24.15" customHeight="1">
      <c r="A155" s="40"/>
      <c r="B155" s="41"/>
      <c r="C155" s="216" t="s">
        <v>315</v>
      </c>
      <c r="D155" s="216" t="s">
        <v>147</v>
      </c>
      <c r="E155" s="217" t="s">
        <v>316</v>
      </c>
      <c r="F155" s="218" t="s">
        <v>317</v>
      </c>
      <c r="G155" s="219" t="s">
        <v>150</v>
      </c>
      <c r="H155" s="220">
        <v>496</v>
      </c>
      <c r="I155" s="221"/>
      <c r="J155" s="222">
        <f>ROUND(I155*H155,2)</f>
        <v>0</v>
      </c>
      <c r="K155" s="223"/>
      <c r="L155" s="46"/>
      <c r="M155" s="224" t="s">
        <v>19</v>
      </c>
      <c r="N155" s="225" t="s">
        <v>43</v>
      </c>
      <c r="O155" s="86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8" t="s">
        <v>151</v>
      </c>
      <c r="AT155" s="228" t="s">
        <v>147</v>
      </c>
      <c r="AU155" s="228" t="s">
        <v>81</v>
      </c>
      <c r="AY155" s="19" t="s">
        <v>145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9" t="s">
        <v>79</v>
      </c>
      <c r="BK155" s="229">
        <f>ROUND(I155*H155,2)</f>
        <v>0</v>
      </c>
      <c r="BL155" s="19" t="s">
        <v>151</v>
      </c>
      <c r="BM155" s="228" t="s">
        <v>318</v>
      </c>
    </row>
    <row r="156" s="13" customFormat="1">
      <c r="A156" s="13"/>
      <c r="B156" s="230"/>
      <c r="C156" s="231"/>
      <c r="D156" s="232" t="s">
        <v>153</v>
      </c>
      <c r="E156" s="233" t="s">
        <v>19</v>
      </c>
      <c r="F156" s="234" t="s">
        <v>319</v>
      </c>
      <c r="G156" s="231"/>
      <c r="H156" s="235">
        <v>352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153</v>
      </c>
      <c r="AU156" s="241" t="s">
        <v>81</v>
      </c>
      <c r="AV156" s="13" t="s">
        <v>81</v>
      </c>
      <c r="AW156" s="13" t="s">
        <v>33</v>
      </c>
      <c r="AX156" s="13" t="s">
        <v>72</v>
      </c>
      <c r="AY156" s="241" t="s">
        <v>145</v>
      </c>
    </row>
    <row r="157" s="13" customFormat="1">
      <c r="A157" s="13"/>
      <c r="B157" s="230"/>
      <c r="C157" s="231"/>
      <c r="D157" s="232" t="s">
        <v>153</v>
      </c>
      <c r="E157" s="233" t="s">
        <v>19</v>
      </c>
      <c r="F157" s="234" t="s">
        <v>320</v>
      </c>
      <c r="G157" s="231"/>
      <c r="H157" s="235">
        <v>144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153</v>
      </c>
      <c r="AU157" s="241" t="s">
        <v>81</v>
      </c>
      <c r="AV157" s="13" t="s">
        <v>81</v>
      </c>
      <c r="AW157" s="13" t="s">
        <v>33</v>
      </c>
      <c r="AX157" s="13" t="s">
        <v>72</v>
      </c>
      <c r="AY157" s="241" t="s">
        <v>145</v>
      </c>
    </row>
    <row r="158" s="14" customFormat="1">
      <c r="A158" s="14"/>
      <c r="B158" s="242"/>
      <c r="C158" s="243"/>
      <c r="D158" s="232" t="s">
        <v>153</v>
      </c>
      <c r="E158" s="244" t="s">
        <v>19</v>
      </c>
      <c r="F158" s="245" t="s">
        <v>155</v>
      </c>
      <c r="G158" s="243"/>
      <c r="H158" s="246">
        <v>496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153</v>
      </c>
      <c r="AU158" s="252" t="s">
        <v>81</v>
      </c>
      <c r="AV158" s="14" t="s">
        <v>151</v>
      </c>
      <c r="AW158" s="14" t="s">
        <v>33</v>
      </c>
      <c r="AX158" s="14" t="s">
        <v>79</v>
      </c>
      <c r="AY158" s="252" t="s">
        <v>145</v>
      </c>
    </row>
    <row r="159" s="2" customFormat="1" ht="24.15" customHeight="1">
      <c r="A159" s="40"/>
      <c r="B159" s="41"/>
      <c r="C159" s="216" t="s">
        <v>321</v>
      </c>
      <c r="D159" s="216" t="s">
        <v>147</v>
      </c>
      <c r="E159" s="217" t="s">
        <v>322</v>
      </c>
      <c r="F159" s="218" t="s">
        <v>323</v>
      </c>
      <c r="G159" s="219" t="s">
        <v>150</v>
      </c>
      <c r="H159" s="220">
        <v>173.59999999999999</v>
      </c>
      <c r="I159" s="221"/>
      <c r="J159" s="222">
        <f>ROUND(I159*H159,2)</f>
        <v>0</v>
      </c>
      <c r="K159" s="223"/>
      <c r="L159" s="46"/>
      <c r="M159" s="224" t="s">
        <v>19</v>
      </c>
      <c r="N159" s="225" t="s">
        <v>43</v>
      </c>
      <c r="O159" s="86"/>
      <c r="P159" s="226">
        <f>O159*H159</f>
        <v>0</v>
      </c>
      <c r="Q159" s="226">
        <v>0.10434</v>
      </c>
      <c r="R159" s="226">
        <f>Q159*H159</f>
        <v>18.113423999999998</v>
      </c>
      <c r="S159" s="226">
        <v>0</v>
      </c>
      <c r="T159" s="22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8" t="s">
        <v>151</v>
      </c>
      <c r="AT159" s="228" t="s">
        <v>147</v>
      </c>
      <c r="AU159" s="228" t="s">
        <v>81</v>
      </c>
      <c r="AY159" s="19" t="s">
        <v>145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79</v>
      </c>
      <c r="BK159" s="229">
        <f>ROUND(I159*H159,2)</f>
        <v>0</v>
      </c>
      <c r="BL159" s="19" t="s">
        <v>151</v>
      </c>
      <c r="BM159" s="228" t="s">
        <v>324</v>
      </c>
    </row>
    <row r="160" s="2" customFormat="1">
      <c r="A160" s="40"/>
      <c r="B160" s="41"/>
      <c r="C160" s="42"/>
      <c r="D160" s="232" t="s">
        <v>171</v>
      </c>
      <c r="E160" s="42"/>
      <c r="F160" s="253" t="s">
        <v>325</v>
      </c>
      <c r="G160" s="42"/>
      <c r="H160" s="42"/>
      <c r="I160" s="254"/>
      <c r="J160" s="42"/>
      <c r="K160" s="42"/>
      <c r="L160" s="46"/>
      <c r="M160" s="255"/>
      <c r="N160" s="25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81</v>
      </c>
    </row>
    <row r="161" s="13" customFormat="1">
      <c r="A161" s="13"/>
      <c r="B161" s="230"/>
      <c r="C161" s="231"/>
      <c r="D161" s="232" t="s">
        <v>153</v>
      </c>
      <c r="E161" s="233" t="s">
        <v>19</v>
      </c>
      <c r="F161" s="234" t="s">
        <v>326</v>
      </c>
      <c r="G161" s="231"/>
      <c r="H161" s="235">
        <v>173.59999999999999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153</v>
      </c>
      <c r="AU161" s="241" t="s">
        <v>81</v>
      </c>
      <c r="AV161" s="13" t="s">
        <v>81</v>
      </c>
      <c r="AW161" s="13" t="s">
        <v>33</v>
      </c>
      <c r="AX161" s="13" t="s">
        <v>72</v>
      </c>
      <c r="AY161" s="241" t="s">
        <v>145</v>
      </c>
    </row>
    <row r="162" s="14" customFormat="1">
      <c r="A162" s="14"/>
      <c r="B162" s="242"/>
      <c r="C162" s="243"/>
      <c r="D162" s="232" t="s">
        <v>153</v>
      </c>
      <c r="E162" s="244" t="s">
        <v>19</v>
      </c>
      <c r="F162" s="245" t="s">
        <v>155</v>
      </c>
      <c r="G162" s="243"/>
      <c r="H162" s="246">
        <v>173.59999999999999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153</v>
      </c>
      <c r="AU162" s="252" t="s">
        <v>81</v>
      </c>
      <c r="AV162" s="14" t="s">
        <v>151</v>
      </c>
      <c r="AW162" s="14" t="s">
        <v>33</v>
      </c>
      <c r="AX162" s="14" t="s">
        <v>79</v>
      </c>
      <c r="AY162" s="252" t="s">
        <v>145</v>
      </c>
    </row>
    <row r="163" s="2" customFormat="1" ht="16.5" customHeight="1">
      <c r="A163" s="40"/>
      <c r="B163" s="41"/>
      <c r="C163" s="216" t="s">
        <v>327</v>
      </c>
      <c r="D163" s="216" t="s">
        <v>147</v>
      </c>
      <c r="E163" s="217" t="s">
        <v>328</v>
      </c>
      <c r="F163" s="218" t="s">
        <v>329</v>
      </c>
      <c r="G163" s="219" t="s">
        <v>150</v>
      </c>
      <c r="H163" s="220">
        <v>1376</v>
      </c>
      <c r="I163" s="221"/>
      <c r="J163" s="222">
        <f>ROUND(I163*H163,2)</f>
        <v>0</v>
      </c>
      <c r="K163" s="223"/>
      <c r="L163" s="46"/>
      <c r="M163" s="224" t="s">
        <v>19</v>
      </c>
      <c r="N163" s="225" t="s">
        <v>43</v>
      </c>
      <c r="O163" s="86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8" t="s">
        <v>151</v>
      </c>
      <c r="AT163" s="228" t="s">
        <v>147</v>
      </c>
      <c r="AU163" s="228" t="s">
        <v>81</v>
      </c>
      <c r="AY163" s="19" t="s">
        <v>145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79</v>
      </c>
      <c r="BK163" s="229">
        <f>ROUND(I163*H163,2)</f>
        <v>0</v>
      </c>
      <c r="BL163" s="19" t="s">
        <v>151</v>
      </c>
      <c r="BM163" s="228" t="s">
        <v>330</v>
      </c>
    </row>
    <row r="164" s="13" customFormat="1">
      <c r="A164" s="13"/>
      <c r="B164" s="230"/>
      <c r="C164" s="231"/>
      <c r="D164" s="232" t="s">
        <v>153</v>
      </c>
      <c r="E164" s="233" t="s">
        <v>19</v>
      </c>
      <c r="F164" s="234" t="s">
        <v>331</v>
      </c>
      <c r="G164" s="231"/>
      <c r="H164" s="235">
        <v>1376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153</v>
      </c>
      <c r="AU164" s="241" t="s">
        <v>81</v>
      </c>
      <c r="AV164" s="13" t="s">
        <v>81</v>
      </c>
      <c r="AW164" s="13" t="s">
        <v>33</v>
      </c>
      <c r="AX164" s="13" t="s">
        <v>72</v>
      </c>
      <c r="AY164" s="241" t="s">
        <v>145</v>
      </c>
    </row>
    <row r="165" s="14" customFormat="1">
      <c r="A165" s="14"/>
      <c r="B165" s="242"/>
      <c r="C165" s="243"/>
      <c r="D165" s="232" t="s">
        <v>153</v>
      </c>
      <c r="E165" s="244" t="s">
        <v>19</v>
      </c>
      <c r="F165" s="245" t="s">
        <v>155</v>
      </c>
      <c r="G165" s="243"/>
      <c r="H165" s="246">
        <v>1376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153</v>
      </c>
      <c r="AU165" s="252" t="s">
        <v>81</v>
      </c>
      <c r="AV165" s="14" t="s">
        <v>151</v>
      </c>
      <c r="AW165" s="14" t="s">
        <v>33</v>
      </c>
      <c r="AX165" s="14" t="s">
        <v>79</v>
      </c>
      <c r="AY165" s="252" t="s">
        <v>145</v>
      </c>
    </row>
    <row r="166" s="2" customFormat="1" ht="24.15" customHeight="1">
      <c r="A166" s="40"/>
      <c r="B166" s="41"/>
      <c r="C166" s="216" t="s">
        <v>332</v>
      </c>
      <c r="D166" s="216" t="s">
        <v>147</v>
      </c>
      <c r="E166" s="217" t="s">
        <v>333</v>
      </c>
      <c r="F166" s="218" t="s">
        <v>334</v>
      </c>
      <c r="G166" s="219" t="s">
        <v>150</v>
      </c>
      <c r="H166" s="220">
        <v>465</v>
      </c>
      <c r="I166" s="221"/>
      <c r="J166" s="222">
        <f>ROUND(I166*H166,2)</f>
        <v>0</v>
      </c>
      <c r="K166" s="223"/>
      <c r="L166" s="46"/>
      <c r="M166" s="224" t="s">
        <v>19</v>
      </c>
      <c r="N166" s="225" t="s">
        <v>43</v>
      </c>
      <c r="O166" s="86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8" t="s">
        <v>151</v>
      </c>
      <c r="AT166" s="228" t="s">
        <v>147</v>
      </c>
      <c r="AU166" s="228" t="s">
        <v>81</v>
      </c>
      <c r="AY166" s="19" t="s">
        <v>145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9" t="s">
        <v>79</v>
      </c>
      <c r="BK166" s="229">
        <f>ROUND(I166*H166,2)</f>
        <v>0</v>
      </c>
      <c r="BL166" s="19" t="s">
        <v>151</v>
      </c>
      <c r="BM166" s="228" t="s">
        <v>335</v>
      </c>
    </row>
    <row r="167" s="13" customFormat="1">
      <c r="A167" s="13"/>
      <c r="B167" s="230"/>
      <c r="C167" s="231"/>
      <c r="D167" s="232" t="s">
        <v>153</v>
      </c>
      <c r="E167" s="233" t="s">
        <v>19</v>
      </c>
      <c r="F167" s="234" t="s">
        <v>336</v>
      </c>
      <c r="G167" s="231"/>
      <c r="H167" s="235">
        <v>330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153</v>
      </c>
      <c r="AU167" s="241" t="s">
        <v>81</v>
      </c>
      <c r="AV167" s="13" t="s">
        <v>81</v>
      </c>
      <c r="AW167" s="13" t="s">
        <v>33</v>
      </c>
      <c r="AX167" s="13" t="s">
        <v>72</v>
      </c>
      <c r="AY167" s="241" t="s">
        <v>145</v>
      </c>
    </row>
    <row r="168" s="13" customFormat="1">
      <c r="A168" s="13"/>
      <c r="B168" s="230"/>
      <c r="C168" s="231"/>
      <c r="D168" s="232" t="s">
        <v>153</v>
      </c>
      <c r="E168" s="233" t="s">
        <v>19</v>
      </c>
      <c r="F168" s="234" t="s">
        <v>337</v>
      </c>
      <c r="G168" s="231"/>
      <c r="H168" s="235">
        <v>135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153</v>
      </c>
      <c r="AU168" s="241" t="s">
        <v>81</v>
      </c>
      <c r="AV168" s="13" t="s">
        <v>81</v>
      </c>
      <c r="AW168" s="13" t="s">
        <v>33</v>
      </c>
      <c r="AX168" s="13" t="s">
        <v>72</v>
      </c>
      <c r="AY168" s="241" t="s">
        <v>145</v>
      </c>
    </row>
    <row r="169" s="14" customFormat="1">
      <c r="A169" s="14"/>
      <c r="B169" s="242"/>
      <c r="C169" s="243"/>
      <c r="D169" s="232" t="s">
        <v>153</v>
      </c>
      <c r="E169" s="244" t="s">
        <v>220</v>
      </c>
      <c r="F169" s="245" t="s">
        <v>155</v>
      </c>
      <c r="G169" s="243"/>
      <c r="H169" s="246">
        <v>465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153</v>
      </c>
      <c r="AU169" s="252" t="s">
        <v>81</v>
      </c>
      <c r="AV169" s="14" t="s">
        <v>151</v>
      </c>
      <c r="AW169" s="14" t="s">
        <v>33</v>
      </c>
      <c r="AX169" s="14" t="s">
        <v>79</v>
      </c>
      <c r="AY169" s="252" t="s">
        <v>145</v>
      </c>
    </row>
    <row r="170" s="2" customFormat="1" ht="16.5" customHeight="1">
      <c r="A170" s="40"/>
      <c r="B170" s="41"/>
      <c r="C170" s="216" t="s">
        <v>338</v>
      </c>
      <c r="D170" s="216" t="s">
        <v>147</v>
      </c>
      <c r="E170" s="217" t="s">
        <v>339</v>
      </c>
      <c r="F170" s="218" t="s">
        <v>340</v>
      </c>
      <c r="G170" s="219" t="s">
        <v>150</v>
      </c>
      <c r="H170" s="220">
        <v>868</v>
      </c>
      <c r="I170" s="221"/>
      <c r="J170" s="222">
        <f>ROUND(I170*H170,2)</f>
        <v>0</v>
      </c>
      <c r="K170" s="223"/>
      <c r="L170" s="46"/>
      <c r="M170" s="224" t="s">
        <v>19</v>
      </c>
      <c r="N170" s="225" t="s">
        <v>43</v>
      </c>
      <c r="O170" s="86"/>
      <c r="P170" s="226">
        <f>O170*H170</f>
        <v>0</v>
      </c>
      <c r="Q170" s="226">
        <v>0.0124</v>
      </c>
      <c r="R170" s="226">
        <f>Q170*H170</f>
        <v>10.763199999999999</v>
      </c>
      <c r="S170" s="226">
        <v>0</v>
      </c>
      <c r="T170" s="22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8" t="s">
        <v>151</v>
      </c>
      <c r="AT170" s="228" t="s">
        <v>147</v>
      </c>
      <c r="AU170" s="228" t="s">
        <v>81</v>
      </c>
      <c r="AY170" s="19" t="s">
        <v>145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9" t="s">
        <v>79</v>
      </c>
      <c r="BK170" s="229">
        <f>ROUND(I170*H170,2)</f>
        <v>0</v>
      </c>
      <c r="BL170" s="19" t="s">
        <v>151</v>
      </c>
      <c r="BM170" s="228" t="s">
        <v>341</v>
      </c>
    </row>
    <row r="171" s="2" customFormat="1">
      <c r="A171" s="40"/>
      <c r="B171" s="41"/>
      <c r="C171" s="42"/>
      <c r="D171" s="232" t="s">
        <v>171</v>
      </c>
      <c r="E171" s="42"/>
      <c r="F171" s="253" t="s">
        <v>342</v>
      </c>
      <c r="G171" s="42"/>
      <c r="H171" s="42"/>
      <c r="I171" s="254"/>
      <c r="J171" s="42"/>
      <c r="K171" s="42"/>
      <c r="L171" s="46"/>
      <c r="M171" s="255"/>
      <c r="N171" s="256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171</v>
      </c>
      <c r="AU171" s="19" t="s">
        <v>81</v>
      </c>
    </row>
    <row r="172" s="13" customFormat="1">
      <c r="A172" s="13"/>
      <c r="B172" s="230"/>
      <c r="C172" s="231"/>
      <c r="D172" s="232" t="s">
        <v>153</v>
      </c>
      <c r="E172" s="233" t="s">
        <v>19</v>
      </c>
      <c r="F172" s="234" t="s">
        <v>343</v>
      </c>
      <c r="G172" s="231"/>
      <c r="H172" s="235">
        <v>868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153</v>
      </c>
      <c r="AU172" s="241" t="s">
        <v>81</v>
      </c>
      <c r="AV172" s="13" t="s">
        <v>81</v>
      </c>
      <c r="AW172" s="13" t="s">
        <v>33</v>
      </c>
      <c r="AX172" s="13" t="s">
        <v>72</v>
      </c>
      <c r="AY172" s="241" t="s">
        <v>145</v>
      </c>
    </row>
    <row r="173" s="14" customFormat="1">
      <c r="A173" s="14"/>
      <c r="B173" s="242"/>
      <c r="C173" s="243"/>
      <c r="D173" s="232" t="s">
        <v>153</v>
      </c>
      <c r="E173" s="244" t="s">
        <v>228</v>
      </c>
      <c r="F173" s="245" t="s">
        <v>155</v>
      </c>
      <c r="G173" s="243"/>
      <c r="H173" s="246">
        <v>868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153</v>
      </c>
      <c r="AU173" s="252" t="s">
        <v>81</v>
      </c>
      <c r="AV173" s="14" t="s">
        <v>151</v>
      </c>
      <c r="AW173" s="14" t="s">
        <v>33</v>
      </c>
      <c r="AX173" s="14" t="s">
        <v>79</v>
      </c>
      <c r="AY173" s="252" t="s">
        <v>145</v>
      </c>
    </row>
    <row r="174" s="12" customFormat="1" ht="22.8" customHeight="1">
      <c r="A174" s="12"/>
      <c r="B174" s="200"/>
      <c r="C174" s="201"/>
      <c r="D174" s="202" t="s">
        <v>71</v>
      </c>
      <c r="E174" s="214" t="s">
        <v>273</v>
      </c>
      <c r="F174" s="214" t="s">
        <v>344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SUM(P175:P204)</f>
        <v>0</v>
      </c>
      <c r="Q174" s="208"/>
      <c r="R174" s="209">
        <f>SUM(R175:R204)</f>
        <v>210.75449999999998</v>
      </c>
      <c r="S174" s="208"/>
      <c r="T174" s="210">
        <f>SUM(T175:T204)</f>
        <v>79.811999999999998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79</v>
      </c>
      <c r="AT174" s="212" t="s">
        <v>71</v>
      </c>
      <c r="AU174" s="212" t="s">
        <v>79</v>
      </c>
      <c r="AY174" s="211" t="s">
        <v>145</v>
      </c>
      <c r="BK174" s="213">
        <f>SUM(BK175:BK204)</f>
        <v>0</v>
      </c>
    </row>
    <row r="175" s="2" customFormat="1" ht="16.5" customHeight="1">
      <c r="A175" s="40"/>
      <c r="B175" s="41"/>
      <c r="C175" s="216" t="s">
        <v>7</v>
      </c>
      <c r="D175" s="216" t="s">
        <v>147</v>
      </c>
      <c r="E175" s="217" t="s">
        <v>345</v>
      </c>
      <c r="F175" s="218" t="s">
        <v>346</v>
      </c>
      <c r="G175" s="219" t="s">
        <v>150</v>
      </c>
      <c r="H175" s="220">
        <v>527</v>
      </c>
      <c r="I175" s="221"/>
      <c r="J175" s="222">
        <f>ROUND(I175*H175,2)</f>
        <v>0</v>
      </c>
      <c r="K175" s="223"/>
      <c r="L175" s="46"/>
      <c r="M175" s="224" t="s">
        <v>19</v>
      </c>
      <c r="N175" s="225" t="s">
        <v>43</v>
      </c>
      <c r="O175" s="86"/>
      <c r="P175" s="226">
        <f>O175*H175</f>
        <v>0</v>
      </c>
      <c r="Q175" s="226">
        <v>0.038879999999999998</v>
      </c>
      <c r="R175" s="226">
        <f>Q175*H175</f>
        <v>20.48976</v>
      </c>
      <c r="S175" s="226">
        <v>0</v>
      </c>
      <c r="T175" s="22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8" t="s">
        <v>151</v>
      </c>
      <c r="AT175" s="228" t="s">
        <v>147</v>
      </c>
      <c r="AU175" s="228" t="s">
        <v>81</v>
      </c>
      <c r="AY175" s="19" t="s">
        <v>145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9" t="s">
        <v>79</v>
      </c>
      <c r="BK175" s="229">
        <f>ROUND(I175*H175,2)</f>
        <v>0</v>
      </c>
      <c r="BL175" s="19" t="s">
        <v>151</v>
      </c>
      <c r="BM175" s="228" t="s">
        <v>347</v>
      </c>
    </row>
    <row r="176" s="13" customFormat="1">
      <c r="A176" s="13"/>
      <c r="B176" s="230"/>
      <c r="C176" s="231"/>
      <c r="D176" s="232" t="s">
        <v>153</v>
      </c>
      <c r="E176" s="233" t="s">
        <v>19</v>
      </c>
      <c r="F176" s="234" t="s">
        <v>313</v>
      </c>
      <c r="G176" s="231"/>
      <c r="H176" s="235">
        <v>374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153</v>
      </c>
      <c r="AU176" s="241" t="s">
        <v>81</v>
      </c>
      <c r="AV176" s="13" t="s">
        <v>81</v>
      </c>
      <c r="AW176" s="13" t="s">
        <v>33</v>
      </c>
      <c r="AX176" s="13" t="s">
        <v>72</v>
      </c>
      <c r="AY176" s="241" t="s">
        <v>145</v>
      </c>
    </row>
    <row r="177" s="13" customFormat="1">
      <c r="A177" s="13"/>
      <c r="B177" s="230"/>
      <c r="C177" s="231"/>
      <c r="D177" s="232" t="s">
        <v>153</v>
      </c>
      <c r="E177" s="233" t="s">
        <v>19</v>
      </c>
      <c r="F177" s="234" t="s">
        <v>314</v>
      </c>
      <c r="G177" s="231"/>
      <c r="H177" s="235">
        <v>153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153</v>
      </c>
      <c r="AU177" s="241" t="s">
        <v>81</v>
      </c>
      <c r="AV177" s="13" t="s">
        <v>81</v>
      </c>
      <c r="AW177" s="13" t="s">
        <v>33</v>
      </c>
      <c r="AX177" s="13" t="s">
        <v>72</v>
      </c>
      <c r="AY177" s="241" t="s">
        <v>145</v>
      </c>
    </row>
    <row r="178" s="14" customFormat="1">
      <c r="A178" s="14"/>
      <c r="B178" s="242"/>
      <c r="C178" s="243"/>
      <c r="D178" s="232" t="s">
        <v>153</v>
      </c>
      <c r="E178" s="244" t="s">
        <v>216</v>
      </c>
      <c r="F178" s="245" t="s">
        <v>155</v>
      </c>
      <c r="G178" s="243"/>
      <c r="H178" s="246">
        <v>527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153</v>
      </c>
      <c r="AU178" s="252" t="s">
        <v>81</v>
      </c>
      <c r="AV178" s="14" t="s">
        <v>151</v>
      </c>
      <c r="AW178" s="14" t="s">
        <v>33</v>
      </c>
      <c r="AX178" s="14" t="s">
        <v>79</v>
      </c>
      <c r="AY178" s="252" t="s">
        <v>145</v>
      </c>
    </row>
    <row r="179" s="2" customFormat="1" ht="21.75" customHeight="1">
      <c r="A179" s="40"/>
      <c r="B179" s="41"/>
      <c r="C179" s="216" t="s">
        <v>348</v>
      </c>
      <c r="D179" s="216" t="s">
        <v>147</v>
      </c>
      <c r="E179" s="217" t="s">
        <v>349</v>
      </c>
      <c r="F179" s="218" t="s">
        <v>350</v>
      </c>
      <c r="G179" s="219" t="s">
        <v>150</v>
      </c>
      <c r="H179" s="220">
        <v>527</v>
      </c>
      <c r="I179" s="221"/>
      <c r="J179" s="222">
        <f>ROUND(I179*H179,2)</f>
        <v>0</v>
      </c>
      <c r="K179" s="223"/>
      <c r="L179" s="46"/>
      <c r="M179" s="224" t="s">
        <v>19</v>
      </c>
      <c r="N179" s="225" t="s">
        <v>43</v>
      </c>
      <c r="O179" s="86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8" t="s">
        <v>151</v>
      </c>
      <c r="AT179" s="228" t="s">
        <v>147</v>
      </c>
      <c r="AU179" s="228" t="s">
        <v>81</v>
      </c>
      <c r="AY179" s="19" t="s">
        <v>145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9" t="s">
        <v>79</v>
      </c>
      <c r="BK179" s="229">
        <f>ROUND(I179*H179,2)</f>
        <v>0</v>
      </c>
      <c r="BL179" s="19" t="s">
        <v>151</v>
      </c>
      <c r="BM179" s="228" t="s">
        <v>351</v>
      </c>
    </row>
    <row r="180" s="13" customFormat="1">
      <c r="A180" s="13"/>
      <c r="B180" s="230"/>
      <c r="C180" s="231"/>
      <c r="D180" s="232" t="s">
        <v>153</v>
      </c>
      <c r="E180" s="233" t="s">
        <v>19</v>
      </c>
      <c r="F180" s="234" t="s">
        <v>216</v>
      </c>
      <c r="G180" s="231"/>
      <c r="H180" s="235">
        <v>527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153</v>
      </c>
      <c r="AU180" s="241" t="s">
        <v>81</v>
      </c>
      <c r="AV180" s="13" t="s">
        <v>81</v>
      </c>
      <c r="AW180" s="13" t="s">
        <v>33</v>
      </c>
      <c r="AX180" s="13" t="s">
        <v>72</v>
      </c>
      <c r="AY180" s="241" t="s">
        <v>145</v>
      </c>
    </row>
    <row r="181" s="14" customFormat="1">
      <c r="A181" s="14"/>
      <c r="B181" s="242"/>
      <c r="C181" s="243"/>
      <c r="D181" s="232" t="s">
        <v>153</v>
      </c>
      <c r="E181" s="244" t="s">
        <v>19</v>
      </c>
      <c r="F181" s="245" t="s">
        <v>155</v>
      </c>
      <c r="G181" s="243"/>
      <c r="H181" s="246">
        <v>527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153</v>
      </c>
      <c r="AU181" s="252" t="s">
        <v>81</v>
      </c>
      <c r="AV181" s="14" t="s">
        <v>151</v>
      </c>
      <c r="AW181" s="14" t="s">
        <v>33</v>
      </c>
      <c r="AX181" s="14" t="s">
        <v>79</v>
      </c>
      <c r="AY181" s="252" t="s">
        <v>145</v>
      </c>
    </row>
    <row r="182" s="2" customFormat="1" ht="16.5" customHeight="1">
      <c r="A182" s="40"/>
      <c r="B182" s="41"/>
      <c r="C182" s="276" t="s">
        <v>352</v>
      </c>
      <c r="D182" s="276" t="s">
        <v>274</v>
      </c>
      <c r="E182" s="277" t="s">
        <v>353</v>
      </c>
      <c r="F182" s="278" t="s">
        <v>354</v>
      </c>
      <c r="G182" s="279" t="s">
        <v>169</v>
      </c>
      <c r="H182" s="280">
        <v>189.72</v>
      </c>
      <c r="I182" s="281"/>
      <c r="J182" s="282">
        <f>ROUND(I182*H182,2)</f>
        <v>0</v>
      </c>
      <c r="K182" s="283"/>
      <c r="L182" s="284"/>
      <c r="M182" s="285" t="s">
        <v>19</v>
      </c>
      <c r="N182" s="286" t="s">
        <v>43</v>
      </c>
      <c r="O182" s="86"/>
      <c r="P182" s="226">
        <f>O182*H182</f>
        <v>0</v>
      </c>
      <c r="Q182" s="226">
        <v>1</v>
      </c>
      <c r="R182" s="226">
        <f>Q182*H182</f>
        <v>189.72</v>
      </c>
      <c r="S182" s="226">
        <v>0</v>
      </c>
      <c r="T182" s="22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8" t="s">
        <v>269</v>
      </c>
      <c r="AT182" s="228" t="s">
        <v>274</v>
      </c>
      <c r="AU182" s="228" t="s">
        <v>81</v>
      </c>
      <c r="AY182" s="19" t="s">
        <v>145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9" t="s">
        <v>79</v>
      </c>
      <c r="BK182" s="229">
        <f>ROUND(I182*H182,2)</f>
        <v>0</v>
      </c>
      <c r="BL182" s="19" t="s">
        <v>151</v>
      </c>
      <c r="BM182" s="228" t="s">
        <v>355</v>
      </c>
    </row>
    <row r="183" s="13" customFormat="1">
      <c r="A183" s="13"/>
      <c r="B183" s="230"/>
      <c r="C183" s="231"/>
      <c r="D183" s="232" t="s">
        <v>153</v>
      </c>
      <c r="E183" s="233" t="s">
        <v>19</v>
      </c>
      <c r="F183" s="234" t="s">
        <v>356</v>
      </c>
      <c r="G183" s="231"/>
      <c r="H183" s="235">
        <v>189.72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153</v>
      </c>
      <c r="AU183" s="241" t="s">
        <v>81</v>
      </c>
      <c r="AV183" s="13" t="s">
        <v>81</v>
      </c>
      <c r="AW183" s="13" t="s">
        <v>33</v>
      </c>
      <c r="AX183" s="13" t="s">
        <v>72</v>
      </c>
      <c r="AY183" s="241" t="s">
        <v>145</v>
      </c>
    </row>
    <row r="184" s="14" customFormat="1">
      <c r="A184" s="14"/>
      <c r="B184" s="242"/>
      <c r="C184" s="243"/>
      <c r="D184" s="232" t="s">
        <v>153</v>
      </c>
      <c r="E184" s="244" t="s">
        <v>19</v>
      </c>
      <c r="F184" s="245" t="s">
        <v>155</v>
      </c>
      <c r="G184" s="243"/>
      <c r="H184" s="246">
        <v>189.72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153</v>
      </c>
      <c r="AU184" s="252" t="s">
        <v>81</v>
      </c>
      <c r="AV184" s="14" t="s">
        <v>151</v>
      </c>
      <c r="AW184" s="14" t="s">
        <v>33</v>
      </c>
      <c r="AX184" s="14" t="s">
        <v>79</v>
      </c>
      <c r="AY184" s="252" t="s">
        <v>145</v>
      </c>
    </row>
    <row r="185" s="2" customFormat="1" ht="16.5" customHeight="1">
      <c r="A185" s="40"/>
      <c r="B185" s="41"/>
      <c r="C185" s="216" t="s">
        <v>357</v>
      </c>
      <c r="D185" s="216" t="s">
        <v>147</v>
      </c>
      <c r="E185" s="217" t="s">
        <v>358</v>
      </c>
      <c r="F185" s="218" t="s">
        <v>359</v>
      </c>
      <c r="G185" s="219" t="s">
        <v>150</v>
      </c>
      <c r="H185" s="220">
        <v>527</v>
      </c>
      <c r="I185" s="221"/>
      <c r="J185" s="222">
        <f>ROUND(I185*H185,2)</f>
        <v>0</v>
      </c>
      <c r="K185" s="223"/>
      <c r="L185" s="46"/>
      <c r="M185" s="224" t="s">
        <v>19</v>
      </c>
      <c r="N185" s="225" t="s">
        <v>43</v>
      </c>
      <c r="O185" s="86"/>
      <c r="P185" s="226">
        <f>O185*H185</f>
        <v>0</v>
      </c>
      <c r="Q185" s="226">
        <v>0.0010200000000000001</v>
      </c>
      <c r="R185" s="226">
        <f>Q185*H185</f>
        <v>0.53754000000000002</v>
      </c>
      <c r="S185" s="226">
        <v>0</v>
      </c>
      <c r="T185" s="22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8" t="s">
        <v>151</v>
      </c>
      <c r="AT185" s="228" t="s">
        <v>147</v>
      </c>
      <c r="AU185" s="228" t="s">
        <v>81</v>
      </c>
      <c r="AY185" s="19" t="s">
        <v>145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9" t="s">
        <v>79</v>
      </c>
      <c r="BK185" s="229">
        <f>ROUND(I185*H185,2)</f>
        <v>0</v>
      </c>
      <c r="BL185" s="19" t="s">
        <v>151</v>
      </c>
      <c r="BM185" s="228" t="s">
        <v>360</v>
      </c>
    </row>
    <row r="186" s="13" customFormat="1">
      <c r="A186" s="13"/>
      <c r="B186" s="230"/>
      <c r="C186" s="231"/>
      <c r="D186" s="232" t="s">
        <v>153</v>
      </c>
      <c r="E186" s="233" t="s">
        <v>19</v>
      </c>
      <c r="F186" s="234" t="s">
        <v>361</v>
      </c>
      <c r="G186" s="231"/>
      <c r="H186" s="235">
        <v>527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153</v>
      </c>
      <c r="AU186" s="241" t="s">
        <v>81</v>
      </c>
      <c r="AV186" s="13" t="s">
        <v>81</v>
      </c>
      <c r="AW186" s="13" t="s">
        <v>33</v>
      </c>
      <c r="AX186" s="13" t="s">
        <v>72</v>
      </c>
      <c r="AY186" s="241" t="s">
        <v>145</v>
      </c>
    </row>
    <row r="187" s="14" customFormat="1">
      <c r="A187" s="14"/>
      <c r="B187" s="242"/>
      <c r="C187" s="243"/>
      <c r="D187" s="232" t="s">
        <v>153</v>
      </c>
      <c r="E187" s="244" t="s">
        <v>19</v>
      </c>
      <c r="F187" s="245" t="s">
        <v>155</v>
      </c>
      <c r="G187" s="243"/>
      <c r="H187" s="246">
        <v>527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153</v>
      </c>
      <c r="AU187" s="252" t="s">
        <v>81</v>
      </c>
      <c r="AV187" s="14" t="s">
        <v>151</v>
      </c>
      <c r="AW187" s="14" t="s">
        <v>33</v>
      </c>
      <c r="AX187" s="14" t="s">
        <v>79</v>
      </c>
      <c r="AY187" s="252" t="s">
        <v>145</v>
      </c>
    </row>
    <row r="188" s="2" customFormat="1" ht="33" customHeight="1">
      <c r="A188" s="40"/>
      <c r="B188" s="41"/>
      <c r="C188" s="216" t="s">
        <v>362</v>
      </c>
      <c r="D188" s="216" t="s">
        <v>147</v>
      </c>
      <c r="E188" s="217" t="s">
        <v>363</v>
      </c>
      <c r="F188" s="218" t="s">
        <v>364</v>
      </c>
      <c r="G188" s="219" t="s">
        <v>365</v>
      </c>
      <c r="H188" s="220">
        <v>12</v>
      </c>
      <c r="I188" s="221"/>
      <c r="J188" s="222">
        <f>ROUND(I188*H188,2)</f>
        <v>0</v>
      </c>
      <c r="K188" s="223"/>
      <c r="L188" s="46"/>
      <c r="M188" s="224" t="s">
        <v>19</v>
      </c>
      <c r="N188" s="225" t="s">
        <v>43</v>
      </c>
      <c r="O188" s="86"/>
      <c r="P188" s="226">
        <f>O188*H188</f>
        <v>0</v>
      </c>
      <c r="Q188" s="226">
        <v>0.00059999999999999995</v>
      </c>
      <c r="R188" s="226">
        <f>Q188*H188</f>
        <v>0.0071999999999999998</v>
      </c>
      <c r="S188" s="226">
        <v>0</v>
      </c>
      <c r="T188" s="22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8" t="s">
        <v>151</v>
      </c>
      <c r="AT188" s="228" t="s">
        <v>147</v>
      </c>
      <c r="AU188" s="228" t="s">
        <v>81</v>
      </c>
      <c r="AY188" s="19" t="s">
        <v>145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9" t="s">
        <v>79</v>
      </c>
      <c r="BK188" s="229">
        <f>ROUND(I188*H188,2)</f>
        <v>0</v>
      </c>
      <c r="BL188" s="19" t="s">
        <v>151</v>
      </c>
      <c r="BM188" s="228" t="s">
        <v>366</v>
      </c>
    </row>
    <row r="189" s="13" customFormat="1">
      <c r="A189" s="13"/>
      <c r="B189" s="230"/>
      <c r="C189" s="231"/>
      <c r="D189" s="232" t="s">
        <v>153</v>
      </c>
      <c r="E189" s="233" t="s">
        <v>19</v>
      </c>
      <c r="F189" s="234" t="s">
        <v>230</v>
      </c>
      <c r="G189" s="231"/>
      <c r="H189" s="235">
        <v>12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153</v>
      </c>
      <c r="AU189" s="241" t="s">
        <v>81</v>
      </c>
      <c r="AV189" s="13" t="s">
        <v>81</v>
      </c>
      <c r="AW189" s="13" t="s">
        <v>33</v>
      </c>
      <c r="AX189" s="13" t="s">
        <v>72</v>
      </c>
      <c r="AY189" s="241" t="s">
        <v>145</v>
      </c>
    </row>
    <row r="190" s="14" customFormat="1">
      <c r="A190" s="14"/>
      <c r="B190" s="242"/>
      <c r="C190" s="243"/>
      <c r="D190" s="232" t="s">
        <v>153</v>
      </c>
      <c r="E190" s="244" t="s">
        <v>19</v>
      </c>
      <c r="F190" s="245" t="s">
        <v>155</v>
      </c>
      <c r="G190" s="243"/>
      <c r="H190" s="246">
        <v>12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153</v>
      </c>
      <c r="AU190" s="252" t="s">
        <v>81</v>
      </c>
      <c r="AV190" s="14" t="s">
        <v>151</v>
      </c>
      <c r="AW190" s="14" t="s">
        <v>33</v>
      </c>
      <c r="AX190" s="14" t="s">
        <v>79</v>
      </c>
      <c r="AY190" s="252" t="s">
        <v>145</v>
      </c>
    </row>
    <row r="191" s="2" customFormat="1" ht="16.5" customHeight="1">
      <c r="A191" s="40"/>
      <c r="B191" s="41"/>
      <c r="C191" s="216" t="s">
        <v>367</v>
      </c>
      <c r="D191" s="216" t="s">
        <v>147</v>
      </c>
      <c r="E191" s="217" t="s">
        <v>368</v>
      </c>
      <c r="F191" s="218" t="s">
        <v>369</v>
      </c>
      <c r="G191" s="219" t="s">
        <v>365</v>
      </c>
      <c r="H191" s="220">
        <v>12</v>
      </c>
      <c r="I191" s="221"/>
      <c r="J191" s="222">
        <f>ROUND(I191*H191,2)</f>
        <v>0</v>
      </c>
      <c r="K191" s="223"/>
      <c r="L191" s="46"/>
      <c r="M191" s="224" t="s">
        <v>19</v>
      </c>
      <c r="N191" s="225" t="s">
        <v>43</v>
      </c>
      <c r="O191" s="86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8" t="s">
        <v>151</v>
      </c>
      <c r="AT191" s="228" t="s">
        <v>147</v>
      </c>
      <c r="AU191" s="228" t="s">
        <v>81</v>
      </c>
      <c r="AY191" s="19" t="s">
        <v>145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9" t="s">
        <v>79</v>
      </c>
      <c r="BK191" s="229">
        <f>ROUND(I191*H191,2)</f>
        <v>0</v>
      </c>
      <c r="BL191" s="19" t="s">
        <v>151</v>
      </c>
      <c r="BM191" s="228" t="s">
        <v>370</v>
      </c>
    </row>
    <row r="192" s="13" customFormat="1">
      <c r="A192" s="13"/>
      <c r="B192" s="230"/>
      <c r="C192" s="231"/>
      <c r="D192" s="232" t="s">
        <v>153</v>
      </c>
      <c r="E192" s="233" t="s">
        <v>19</v>
      </c>
      <c r="F192" s="234" t="s">
        <v>371</v>
      </c>
      <c r="G192" s="231"/>
      <c r="H192" s="235">
        <v>12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153</v>
      </c>
      <c r="AU192" s="241" t="s">
        <v>81</v>
      </c>
      <c r="AV192" s="13" t="s">
        <v>81</v>
      </c>
      <c r="AW192" s="13" t="s">
        <v>33</v>
      </c>
      <c r="AX192" s="13" t="s">
        <v>72</v>
      </c>
      <c r="AY192" s="241" t="s">
        <v>145</v>
      </c>
    </row>
    <row r="193" s="14" customFormat="1">
      <c r="A193" s="14"/>
      <c r="B193" s="242"/>
      <c r="C193" s="243"/>
      <c r="D193" s="232" t="s">
        <v>153</v>
      </c>
      <c r="E193" s="244" t="s">
        <v>230</v>
      </c>
      <c r="F193" s="245" t="s">
        <v>155</v>
      </c>
      <c r="G193" s="243"/>
      <c r="H193" s="246">
        <v>12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153</v>
      </c>
      <c r="AU193" s="252" t="s">
        <v>81</v>
      </c>
      <c r="AV193" s="14" t="s">
        <v>151</v>
      </c>
      <c r="AW193" s="14" t="s">
        <v>33</v>
      </c>
      <c r="AX193" s="14" t="s">
        <v>79</v>
      </c>
      <c r="AY193" s="252" t="s">
        <v>145</v>
      </c>
    </row>
    <row r="194" s="2" customFormat="1" ht="21.75" customHeight="1">
      <c r="A194" s="40"/>
      <c r="B194" s="41"/>
      <c r="C194" s="216" t="s">
        <v>372</v>
      </c>
      <c r="D194" s="216" t="s">
        <v>147</v>
      </c>
      <c r="E194" s="217" t="s">
        <v>373</v>
      </c>
      <c r="F194" s="218" t="s">
        <v>374</v>
      </c>
      <c r="G194" s="219" t="s">
        <v>150</v>
      </c>
      <c r="H194" s="220">
        <v>1800</v>
      </c>
      <c r="I194" s="221"/>
      <c r="J194" s="222">
        <f>ROUND(I194*H194,2)</f>
        <v>0</v>
      </c>
      <c r="K194" s="223"/>
      <c r="L194" s="46"/>
      <c r="M194" s="224" t="s">
        <v>19</v>
      </c>
      <c r="N194" s="225" t="s">
        <v>43</v>
      </c>
      <c r="O194" s="86"/>
      <c r="P194" s="226">
        <f>O194*H194</f>
        <v>0</v>
      </c>
      <c r="Q194" s="226">
        <v>0</v>
      </c>
      <c r="R194" s="226">
        <f>Q194*H194</f>
        <v>0</v>
      </c>
      <c r="S194" s="226">
        <v>0.02</v>
      </c>
      <c r="T194" s="227">
        <f>S194*H194</f>
        <v>36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8" t="s">
        <v>151</v>
      </c>
      <c r="AT194" s="228" t="s">
        <v>147</v>
      </c>
      <c r="AU194" s="228" t="s">
        <v>81</v>
      </c>
      <c r="AY194" s="19" t="s">
        <v>145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9" t="s">
        <v>79</v>
      </c>
      <c r="BK194" s="229">
        <f>ROUND(I194*H194,2)</f>
        <v>0</v>
      </c>
      <c r="BL194" s="19" t="s">
        <v>151</v>
      </c>
      <c r="BM194" s="228" t="s">
        <v>375</v>
      </c>
    </row>
    <row r="195" s="2" customFormat="1">
      <c r="A195" s="40"/>
      <c r="B195" s="41"/>
      <c r="C195" s="42"/>
      <c r="D195" s="232" t="s">
        <v>171</v>
      </c>
      <c r="E195" s="42"/>
      <c r="F195" s="253" t="s">
        <v>376</v>
      </c>
      <c r="G195" s="42"/>
      <c r="H195" s="42"/>
      <c r="I195" s="254"/>
      <c r="J195" s="42"/>
      <c r="K195" s="42"/>
      <c r="L195" s="46"/>
      <c r="M195" s="255"/>
      <c r="N195" s="25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171</v>
      </c>
      <c r="AU195" s="19" t="s">
        <v>81</v>
      </c>
    </row>
    <row r="196" s="13" customFormat="1">
      <c r="A196" s="13"/>
      <c r="B196" s="230"/>
      <c r="C196" s="231"/>
      <c r="D196" s="232" t="s">
        <v>153</v>
      </c>
      <c r="E196" s="233" t="s">
        <v>19</v>
      </c>
      <c r="F196" s="234" t="s">
        <v>377</v>
      </c>
      <c r="G196" s="231"/>
      <c r="H196" s="235">
        <v>1800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153</v>
      </c>
      <c r="AU196" s="241" t="s">
        <v>81</v>
      </c>
      <c r="AV196" s="13" t="s">
        <v>81</v>
      </c>
      <c r="AW196" s="13" t="s">
        <v>33</v>
      </c>
      <c r="AX196" s="13" t="s">
        <v>72</v>
      </c>
      <c r="AY196" s="241" t="s">
        <v>145</v>
      </c>
    </row>
    <row r="197" s="14" customFormat="1">
      <c r="A197" s="14"/>
      <c r="B197" s="242"/>
      <c r="C197" s="243"/>
      <c r="D197" s="232" t="s">
        <v>153</v>
      </c>
      <c r="E197" s="244" t="s">
        <v>218</v>
      </c>
      <c r="F197" s="245" t="s">
        <v>155</v>
      </c>
      <c r="G197" s="243"/>
      <c r="H197" s="246">
        <v>1800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153</v>
      </c>
      <c r="AU197" s="252" t="s">
        <v>81</v>
      </c>
      <c r="AV197" s="14" t="s">
        <v>151</v>
      </c>
      <c r="AW197" s="14" t="s">
        <v>33</v>
      </c>
      <c r="AX197" s="14" t="s">
        <v>79</v>
      </c>
      <c r="AY197" s="252" t="s">
        <v>145</v>
      </c>
    </row>
    <row r="198" s="2" customFormat="1" ht="33" customHeight="1">
      <c r="A198" s="40"/>
      <c r="B198" s="41"/>
      <c r="C198" s="216" t="s">
        <v>378</v>
      </c>
      <c r="D198" s="216" t="s">
        <v>147</v>
      </c>
      <c r="E198" s="217" t="s">
        <v>379</v>
      </c>
      <c r="F198" s="218" t="s">
        <v>380</v>
      </c>
      <c r="G198" s="219" t="s">
        <v>150</v>
      </c>
      <c r="H198" s="220">
        <v>1800</v>
      </c>
      <c r="I198" s="221"/>
      <c r="J198" s="222">
        <f>ROUND(I198*H198,2)</f>
        <v>0</v>
      </c>
      <c r="K198" s="223"/>
      <c r="L198" s="46"/>
      <c r="M198" s="224" t="s">
        <v>19</v>
      </c>
      <c r="N198" s="225" t="s">
        <v>43</v>
      </c>
      <c r="O198" s="86"/>
      <c r="P198" s="226">
        <f>O198*H198</f>
        <v>0</v>
      </c>
      <c r="Q198" s="226">
        <v>0</v>
      </c>
      <c r="R198" s="226">
        <f>Q198*H198</f>
        <v>0</v>
      </c>
      <c r="S198" s="226">
        <v>0.02</v>
      </c>
      <c r="T198" s="227">
        <f>S198*H198</f>
        <v>36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8" t="s">
        <v>151</v>
      </c>
      <c r="AT198" s="228" t="s">
        <v>147</v>
      </c>
      <c r="AU198" s="228" t="s">
        <v>81</v>
      </c>
      <c r="AY198" s="19" t="s">
        <v>145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9" t="s">
        <v>79</v>
      </c>
      <c r="BK198" s="229">
        <f>ROUND(I198*H198,2)</f>
        <v>0</v>
      </c>
      <c r="BL198" s="19" t="s">
        <v>151</v>
      </c>
      <c r="BM198" s="228" t="s">
        <v>381</v>
      </c>
    </row>
    <row r="199" s="2" customFormat="1">
      <c r="A199" s="40"/>
      <c r="B199" s="41"/>
      <c r="C199" s="42"/>
      <c r="D199" s="232" t="s">
        <v>171</v>
      </c>
      <c r="E199" s="42"/>
      <c r="F199" s="253" t="s">
        <v>382</v>
      </c>
      <c r="G199" s="42"/>
      <c r="H199" s="42"/>
      <c r="I199" s="254"/>
      <c r="J199" s="42"/>
      <c r="K199" s="42"/>
      <c r="L199" s="46"/>
      <c r="M199" s="255"/>
      <c r="N199" s="25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171</v>
      </c>
      <c r="AU199" s="19" t="s">
        <v>81</v>
      </c>
    </row>
    <row r="200" s="13" customFormat="1">
      <c r="A200" s="13"/>
      <c r="B200" s="230"/>
      <c r="C200" s="231"/>
      <c r="D200" s="232" t="s">
        <v>153</v>
      </c>
      <c r="E200" s="233" t="s">
        <v>19</v>
      </c>
      <c r="F200" s="234" t="s">
        <v>218</v>
      </c>
      <c r="G200" s="231"/>
      <c r="H200" s="235">
        <v>1800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153</v>
      </c>
      <c r="AU200" s="241" t="s">
        <v>81</v>
      </c>
      <c r="AV200" s="13" t="s">
        <v>81</v>
      </c>
      <c r="AW200" s="13" t="s">
        <v>33</v>
      </c>
      <c r="AX200" s="13" t="s">
        <v>72</v>
      </c>
      <c r="AY200" s="241" t="s">
        <v>145</v>
      </c>
    </row>
    <row r="201" s="14" customFormat="1">
      <c r="A201" s="14"/>
      <c r="B201" s="242"/>
      <c r="C201" s="243"/>
      <c r="D201" s="232" t="s">
        <v>153</v>
      </c>
      <c r="E201" s="244" t="s">
        <v>19</v>
      </c>
      <c r="F201" s="245" t="s">
        <v>155</v>
      </c>
      <c r="G201" s="243"/>
      <c r="H201" s="246">
        <v>1800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153</v>
      </c>
      <c r="AU201" s="252" t="s">
        <v>81</v>
      </c>
      <c r="AV201" s="14" t="s">
        <v>151</v>
      </c>
      <c r="AW201" s="14" t="s">
        <v>33</v>
      </c>
      <c r="AX201" s="14" t="s">
        <v>79</v>
      </c>
      <c r="AY201" s="252" t="s">
        <v>145</v>
      </c>
    </row>
    <row r="202" s="2" customFormat="1" ht="37.8" customHeight="1">
      <c r="A202" s="40"/>
      <c r="B202" s="41"/>
      <c r="C202" s="216" t="s">
        <v>383</v>
      </c>
      <c r="D202" s="216" t="s">
        <v>147</v>
      </c>
      <c r="E202" s="217" t="s">
        <v>384</v>
      </c>
      <c r="F202" s="218" t="s">
        <v>385</v>
      </c>
      <c r="G202" s="219" t="s">
        <v>150</v>
      </c>
      <c r="H202" s="220">
        <v>62</v>
      </c>
      <c r="I202" s="221"/>
      <c r="J202" s="222">
        <f>ROUND(I202*H202,2)</f>
        <v>0</v>
      </c>
      <c r="K202" s="223"/>
      <c r="L202" s="46"/>
      <c r="M202" s="224" t="s">
        <v>19</v>
      </c>
      <c r="N202" s="225" t="s">
        <v>43</v>
      </c>
      <c r="O202" s="86"/>
      <c r="P202" s="226">
        <f>O202*H202</f>
        <v>0</v>
      </c>
      <c r="Q202" s="226">
        <v>0</v>
      </c>
      <c r="R202" s="226">
        <f>Q202*H202</f>
        <v>0</v>
      </c>
      <c r="S202" s="226">
        <v>0.126</v>
      </c>
      <c r="T202" s="227">
        <f>S202*H202</f>
        <v>7.8120000000000003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8" t="s">
        <v>151</v>
      </c>
      <c r="AT202" s="228" t="s">
        <v>147</v>
      </c>
      <c r="AU202" s="228" t="s">
        <v>81</v>
      </c>
      <c r="AY202" s="19" t="s">
        <v>145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9" t="s">
        <v>79</v>
      </c>
      <c r="BK202" s="229">
        <f>ROUND(I202*H202,2)</f>
        <v>0</v>
      </c>
      <c r="BL202" s="19" t="s">
        <v>151</v>
      </c>
      <c r="BM202" s="228" t="s">
        <v>386</v>
      </c>
    </row>
    <row r="203" s="13" customFormat="1">
      <c r="A203" s="13"/>
      <c r="B203" s="230"/>
      <c r="C203" s="231"/>
      <c r="D203" s="232" t="s">
        <v>153</v>
      </c>
      <c r="E203" s="233" t="s">
        <v>19</v>
      </c>
      <c r="F203" s="234" t="s">
        <v>387</v>
      </c>
      <c r="G203" s="231"/>
      <c r="H203" s="235">
        <v>62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153</v>
      </c>
      <c r="AU203" s="241" t="s">
        <v>81</v>
      </c>
      <c r="AV203" s="13" t="s">
        <v>81</v>
      </c>
      <c r="AW203" s="13" t="s">
        <v>33</v>
      </c>
      <c r="AX203" s="13" t="s">
        <v>72</v>
      </c>
      <c r="AY203" s="241" t="s">
        <v>145</v>
      </c>
    </row>
    <row r="204" s="14" customFormat="1">
      <c r="A204" s="14"/>
      <c r="B204" s="242"/>
      <c r="C204" s="243"/>
      <c r="D204" s="232" t="s">
        <v>153</v>
      </c>
      <c r="E204" s="244" t="s">
        <v>19</v>
      </c>
      <c r="F204" s="245" t="s">
        <v>155</v>
      </c>
      <c r="G204" s="243"/>
      <c r="H204" s="246">
        <v>62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153</v>
      </c>
      <c r="AU204" s="252" t="s">
        <v>81</v>
      </c>
      <c r="AV204" s="14" t="s">
        <v>151</v>
      </c>
      <c r="AW204" s="14" t="s">
        <v>33</v>
      </c>
      <c r="AX204" s="14" t="s">
        <v>79</v>
      </c>
      <c r="AY204" s="252" t="s">
        <v>145</v>
      </c>
    </row>
    <row r="205" s="12" customFormat="1" ht="22.8" customHeight="1">
      <c r="A205" s="12"/>
      <c r="B205" s="200"/>
      <c r="C205" s="201"/>
      <c r="D205" s="202" t="s">
        <v>71</v>
      </c>
      <c r="E205" s="214" t="s">
        <v>388</v>
      </c>
      <c r="F205" s="214" t="s">
        <v>389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SUM(P206:P207)</f>
        <v>0</v>
      </c>
      <c r="Q205" s="208"/>
      <c r="R205" s="209">
        <f>SUM(R206:R207)</f>
        <v>0</v>
      </c>
      <c r="S205" s="208"/>
      <c r="T205" s="21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79</v>
      </c>
      <c r="AT205" s="212" t="s">
        <v>71</v>
      </c>
      <c r="AU205" s="212" t="s">
        <v>79</v>
      </c>
      <c r="AY205" s="211" t="s">
        <v>145</v>
      </c>
      <c r="BK205" s="213">
        <f>SUM(BK206:BK207)</f>
        <v>0</v>
      </c>
    </row>
    <row r="206" s="2" customFormat="1" ht="37.8" customHeight="1">
      <c r="A206" s="40"/>
      <c r="B206" s="41"/>
      <c r="C206" s="216" t="s">
        <v>390</v>
      </c>
      <c r="D206" s="216" t="s">
        <v>147</v>
      </c>
      <c r="E206" s="217" t="s">
        <v>391</v>
      </c>
      <c r="F206" s="218" t="s">
        <v>392</v>
      </c>
      <c r="G206" s="219" t="s">
        <v>169</v>
      </c>
      <c r="H206" s="220">
        <v>567.71199999999999</v>
      </c>
      <c r="I206" s="221"/>
      <c r="J206" s="222">
        <f>ROUND(I206*H206,2)</f>
        <v>0</v>
      </c>
      <c r="K206" s="223"/>
      <c r="L206" s="46"/>
      <c r="M206" s="224" t="s">
        <v>19</v>
      </c>
      <c r="N206" s="225" t="s">
        <v>43</v>
      </c>
      <c r="O206" s="86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8" t="s">
        <v>151</v>
      </c>
      <c r="AT206" s="228" t="s">
        <v>147</v>
      </c>
      <c r="AU206" s="228" t="s">
        <v>81</v>
      </c>
      <c r="AY206" s="19" t="s">
        <v>145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9" t="s">
        <v>79</v>
      </c>
      <c r="BK206" s="229">
        <f>ROUND(I206*H206,2)</f>
        <v>0</v>
      </c>
      <c r="BL206" s="19" t="s">
        <v>151</v>
      </c>
      <c r="BM206" s="228" t="s">
        <v>393</v>
      </c>
    </row>
    <row r="207" s="2" customFormat="1">
      <c r="A207" s="40"/>
      <c r="B207" s="41"/>
      <c r="C207" s="42"/>
      <c r="D207" s="232" t="s">
        <v>171</v>
      </c>
      <c r="E207" s="42"/>
      <c r="F207" s="253" t="s">
        <v>394</v>
      </c>
      <c r="G207" s="42"/>
      <c r="H207" s="42"/>
      <c r="I207" s="254"/>
      <c r="J207" s="42"/>
      <c r="K207" s="42"/>
      <c r="L207" s="46"/>
      <c r="M207" s="255"/>
      <c r="N207" s="25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171</v>
      </c>
      <c r="AU207" s="19" t="s">
        <v>81</v>
      </c>
    </row>
    <row r="208" s="12" customFormat="1" ht="22.8" customHeight="1">
      <c r="A208" s="12"/>
      <c r="B208" s="200"/>
      <c r="C208" s="201"/>
      <c r="D208" s="202" t="s">
        <v>71</v>
      </c>
      <c r="E208" s="214" t="s">
        <v>182</v>
      </c>
      <c r="F208" s="214" t="s">
        <v>183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P209</f>
        <v>0</v>
      </c>
      <c r="Q208" s="208"/>
      <c r="R208" s="209">
        <f>R209</f>
        <v>0</v>
      </c>
      <c r="S208" s="208"/>
      <c r="T208" s="210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79</v>
      </c>
      <c r="AT208" s="212" t="s">
        <v>71</v>
      </c>
      <c r="AU208" s="212" t="s">
        <v>79</v>
      </c>
      <c r="AY208" s="211" t="s">
        <v>145</v>
      </c>
      <c r="BK208" s="213">
        <f>BK209</f>
        <v>0</v>
      </c>
    </row>
    <row r="209" s="2" customFormat="1" ht="24.15" customHeight="1">
      <c r="A209" s="40"/>
      <c r="B209" s="41"/>
      <c r="C209" s="216" t="s">
        <v>395</v>
      </c>
      <c r="D209" s="216" t="s">
        <v>147</v>
      </c>
      <c r="E209" s="217" t="s">
        <v>396</v>
      </c>
      <c r="F209" s="218" t="s">
        <v>397</v>
      </c>
      <c r="G209" s="219" t="s">
        <v>169</v>
      </c>
      <c r="H209" s="220">
        <v>245.83500000000001</v>
      </c>
      <c r="I209" s="221"/>
      <c r="J209" s="222">
        <f>ROUND(I209*H209,2)</f>
        <v>0</v>
      </c>
      <c r="K209" s="223"/>
      <c r="L209" s="46"/>
      <c r="M209" s="271" t="s">
        <v>19</v>
      </c>
      <c r="N209" s="272" t="s">
        <v>43</v>
      </c>
      <c r="O209" s="273"/>
      <c r="P209" s="274">
        <f>O209*H209</f>
        <v>0</v>
      </c>
      <c r="Q209" s="274">
        <v>0</v>
      </c>
      <c r="R209" s="274">
        <f>Q209*H209</f>
        <v>0</v>
      </c>
      <c r="S209" s="274">
        <v>0</v>
      </c>
      <c r="T209" s="27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8" t="s">
        <v>151</v>
      </c>
      <c r="AT209" s="228" t="s">
        <v>147</v>
      </c>
      <c r="AU209" s="228" t="s">
        <v>81</v>
      </c>
      <c r="AY209" s="19" t="s">
        <v>145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9" t="s">
        <v>79</v>
      </c>
      <c r="BK209" s="229">
        <f>ROUND(I209*H209,2)</f>
        <v>0</v>
      </c>
      <c r="BL209" s="19" t="s">
        <v>151</v>
      </c>
      <c r="BM209" s="228" t="s">
        <v>398</v>
      </c>
    </row>
    <row r="210" s="2" customFormat="1" ht="6.96" customHeight="1">
      <c r="A210" s="40"/>
      <c r="B210" s="61"/>
      <c r="C210" s="62"/>
      <c r="D210" s="62"/>
      <c r="E210" s="62"/>
      <c r="F210" s="62"/>
      <c r="G210" s="62"/>
      <c r="H210" s="62"/>
      <c r="I210" s="62"/>
      <c r="J210" s="62"/>
      <c r="K210" s="62"/>
      <c r="L210" s="46"/>
      <c r="M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</sheetData>
  <sheetProtection sheet="1" autoFilter="0" formatColumns="0" formatRows="0" objects="1" scenarios="1" spinCount="100000" saltValue="HtX/TdIm8JkZ0tVH5udaSe5RBIWEZBl1x+NiYyVe8i6+adVlHFG4nurJ2ehyCJW6jhF2rT9gqZq0TrH/rBFgxw==" hashValue="HwY1LKS2GnjpKpz/qpk4zRb34P0CniZQIcz4oYvdoD4uM7tOgSkSiWjN68JHp8DoEwDV6PKku9H86c831wfNiQ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  <c r="AZ2" s="140" t="s">
        <v>399</v>
      </c>
      <c r="BA2" s="140" t="s">
        <v>19</v>
      </c>
      <c r="BB2" s="140" t="s">
        <v>19</v>
      </c>
      <c r="BC2" s="140" t="s">
        <v>400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119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401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ROUND((SUM(BE89:BE145)),  2)</f>
        <v>0</v>
      </c>
      <c r="G35" s="40"/>
      <c r="H35" s="40"/>
      <c r="I35" s="160">
        <v>0.20999999999999999</v>
      </c>
      <c r="J35" s="159">
        <f>ROUND(((SUM(BE89:BE145))*I35),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ROUND((SUM(BF89:BF145)),  2)</f>
        <v>0</v>
      </c>
      <c r="G36" s="40"/>
      <c r="H36" s="40"/>
      <c r="I36" s="160">
        <v>0.14999999999999999</v>
      </c>
      <c r="J36" s="159">
        <f>ROUND(((SUM(BF89:BF145))*I36),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ROUND((SUM(BG89:BG145)),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ROUND((SUM(BH89:BH145)),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ROUND((SUM(BI89:BI145)),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18046-14XT-KJ_2_4 - SO 05 Kácení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402</v>
      </c>
      <c r="E66" s="180"/>
      <c r="F66" s="180"/>
      <c r="G66" s="180"/>
      <c r="H66" s="180"/>
      <c r="I66" s="180"/>
      <c r="J66" s="181">
        <f>J116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7"/>
      <c r="D67" s="184" t="s">
        <v>403</v>
      </c>
      <c r="E67" s="185"/>
      <c r="F67" s="185"/>
      <c r="G67" s="185"/>
      <c r="H67" s="185"/>
      <c r="I67" s="185"/>
      <c r="J67" s="186">
        <f>J117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130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Morava, Hanušovice, pomístní opravy toku a hráze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118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119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120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18046-14XT-KJ_2_4 - SO 05 Kácení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Hanušovice</v>
      </c>
      <c r="G83" s="42"/>
      <c r="H83" s="42"/>
      <c r="I83" s="34" t="s">
        <v>23</v>
      </c>
      <c r="J83" s="74" t="str">
        <f>IF(J14="","",J14)</f>
        <v>25. 5. 2020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Povodí Moravy, s.p.</v>
      </c>
      <c r="G85" s="42"/>
      <c r="H85" s="42"/>
      <c r="I85" s="34" t="s">
        <v>31</v>
      </c>
      <c r="J85" s="38" t="str">
        <f>E23</f>
        <v>Regioprojekt Brno, s.r.o.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Kozák Jan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131</v>
      </c>
      <c r="D88" s="191" t="s">
        <v>57</v>
      </c>
      <c r="E88" s="191" t="s">
        <v>53</v>
      </c>
      <c r="F88" s="191" t="s">
        <v>54</v>
      </c>
      <c r="G88" s="191" t="s">
        <v>132</v>
      </c>
      <c r="H88" s="191" t="s">
        <v>133</v>
      </c>
      <c r="I88" s="191" t="s">
        <v>134</v>
      </c>
      <c r="J88" s="192" t="s">
        <v>125</v>
      </c>
      <c r="K88" s="193" t="s">
        <v>135</v>
      </c>
      <c r="L88" s="194"/>
      <c r="M88" s="94" t="s">
        <v>19</v>
      </c>
      <c r="N88" s="95" t="s">
        <v>42</v>
      </c>
      <c r="O88" s="95" t="s">
        <v>136</v>
      </c>
      <c r="P88" s="95" t="s">
        <v>137</v>
      </c>
      <c r="Q88" s="95" t="s">
        <v>138</v>
      </c>
      <c r="R88" s="95" t="s">
        <v>139</v>
      </c>
      <c r="S88" s="95" t="s">
        <v>140</v>
      </c>
      <c r="T88" s="96" t="s">
        <v>141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142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P90+P116</f>
        <v>0</v>
      </c>
      <c r="Q89" s="98"/>
      <c r="R89" s="197">
        <f>R90+R116</f>
        <v>4.2748412</v>
      </c>
      <c r="S89" s="98"/>
      <c r="T89" s="198">
        <f>T90+T116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126</v>
      </c>
      <c r="BK89" s="199">
        <f>BK90+BK116</f>
        <v>0</v>
      </c>
    </row>
    <row r="90" s="12" customFormat="1" ht="25.92" customHeight="1">
      <c r="A90" s="12"/>
      <c r="B90" s="200"/>
      <c r="C90" s="201"/>
      <c r="D90" s="202" t="s">
        <v>71</v>
      </c>
      <c r="E90" s="203" t="s">
        <v>143</v>
      </c>
      <c r="F90" s="203" t="s">
        <v>144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</f>
        <v>0</v>
      </c>
      <c r="Q90" s="208"/>
      <c r="R90" s="209">
        <f>R91</f>
        <v>0</v>
      </c>
      <c r="S90" s="208"/>
      <c r="T90" s="21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71</v>
      </c>
      <c r="AU90" s="212" t="s">
        <v>72</v>
      </c>
      <c r="AY90" s="211" t="s">
        <v>145</v>
      </c>
      <c r="BK90" s="213">
        <f>BK91</f>
        <v>0</v>
      </c>
    </row>
    <row r="91" s="12" customFormat="1" ht="22.8" customHeight="1">
      <c r="A91" s="12"/>
      <c r="B91" s="200"/>
      <c r="C91" s="201"/>
      <c r="D91" s="202" t="s">
        <v>71</v>
      </c>
      <c r="E91" s="214" t="s">
        <v>79</v>
      </c>
      <c r="F91" s="214" t="s">
        <v>146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SUM(P92:P115)</f>
        <v>0</v>
      </c>
      <c r="Q91" s="208"/>
      <c r="R91" s="209">
        <f>SUM(R92:R115)</f>
        <v>0</v>
      </c>
      <c r="S91" s="208"/>
      <c r="T91" s="210">
        <f>SUM(T92:T115)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79</v>
      </c>
      <c r="AT91" s="212" t="s">
        <v>71</v>
      </c>
      <c r="AU91" s="212" t="s">
        <v>79</v>
      </c>
      <c r="AY91" s="211" t="s">
        <v>145</v>
      </c>
      <c r="BK91" s="213">
        <f>SUM(BK92:BK115)</f>
        <v>0</v>
      </c>
    </row>
    <row r="92" s="2" customFormat="1" ht="24.15" customHeight="1">
      <c r="A92" s="40"/>
      <c r="B92" s="41"/>
      <c r="C92" s="216" t="s">
        <v>79</v>
      </c>
      <c r="D92" s="216" t="s">
        <v>147</v>
      </c>
      <c r="E92" s="217" t="s">
        <v>404</v>
      </c>
      <c r="F92" s="218" t="s">
        <v>405</v>
      </c>
      <c r="G92" s="219" t="s">
        <v>150</v>
      </c>
      <c r="H92" s="220">
        <v>175</v>
      </c>
      <c r="I92" s="221"/>
      <c r="J92" s="222">
        <f>ROUND(I92*H92,2)</f>
        <v>0</v>
      </c>
      <c r="K92" s="223"/>
      <c r="L92" s="46"/>
      <c r="M92" s="224" t="s">
        <v>19</v>
      </c>
      <c r="N92" s="225" t="s">
        <v>43</v>
      </c>
      <c r="O92" s="86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8" t="s">
        <v>151</v>
      </c>
      <c r="AT92" s="228" t="s">
        <v>147</v>
      </c>
      <c r="AU92" s="228" t="s">
        <v>81</v>
      </c>
      <c r="AY92" s="19" t="s">
        <v>145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9" t="s">
        <v>79</v>
      </c>
      <c r="BK92" s="229">
        <f>ROUND(I92*H92,2)</f>
        <v>0</v>
      </c>
      <c r="BL92" s="19" t="s">
        <v>151</v>
      </c>
      <c r="BM92" s="228" t="s">
        <v>406</v>
      </c>
    </row>
    <row r="93" s="13" customFormat="1">
      <c r="A93" s="13"/>
      <c r="B93" s="230"/>
      <c r="C93" s="231"/>
      <c r="D93" s="232" t="s">
        <v>153</v>
      </c>
      <c r="E93" s="233" t="s">
        <v>19</v>
      </c>
      <c r="F93" s="234" t="s">
        <v>407</v>
      </c>
      <c r="G93" s="231"/>
      <c r="H93" s="235">
        <v>175</v>
      </c>
      <c r="I93" s="236"/>
      <c r="J93" s="231"/>
      <c r="K93" s="231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153</v>
      </c>
      <c r="AU93" s="241" t="s">
        <v>81</v>
      </c>
      <c r="AV93" s="13" t="s">
        <v>81</v>
      </c>
      <c r="AW93" s="13" t="s">
        <v>33</v>
      </c>
      <c r="AX93" s="13" t="s">
        <v>72</v>
      </c>
      <c r="AY93" s="241" t="s">
        <v>145</v>
      </c>
    </row>
    <row r="94" s="14" customFormat="1">
      <c r="A94" s="14"/>
      <c r="B94" s="242"/>
      <c r="C94" s="243"/>
      <c r="D94" s="232" t="s">
        <v>153</v>
      </c>
      <c r="E94" s="244" t="s">
        <v>19</v>
      </c>
      <c r="F94" s="245" t="s">
        <v>155</v>
      </c>
      <c r="G94" s="243"/>
      <c r="H94" s="246">
        <v>175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153</v>
      </c>
      <c r="AU94" s="252" t="s">
        <v>81</v>
      </c>
      <c r="AV94" s="14" t="s">
        <v>151</v>
      </c>
      <c r="AW94" s="14" t="s">
        <v>33</v>
      </c>
      <c r="AX94" s="14" t="s">
        <v>79</v>
      </c>
      <c r="AY94" s="252" t="s">
        <v>145</v>
      </c>
    </row>
    <row r="95" s="2" customFormat="1" ht="21.75" customHeight="1">
      <c r="A95" s="40"/>
      <c r="B95" s="41"/>
      <c r="C95" s="216" t="s">
        <v>81</v>
      </c>
      <c r="D95" s="216" t="s">
        <v>147</v>
      </c>
      <c r="E95" s="217" t="s">
        <v>408</v>
      </c>
      <c r="F95" s="218" t="s">
        <v>409</v>
      </c>
      <c r="G95" s="219" t="s">
        <v>410</v>
      </c>
      <c r="H95" s="220">
        <v>3</v>
      </c>
      <c r="I95" s="221"/>
      <c r="J95" s="222">
        <f>ROUND(I95*H95,2)</f>
        <v>0</v>
      </c>
      <c r="K95" s="223"/>
      <c r="L95" s="46"/>
      <c r="M95" s="224" t="s">
        <v>19</v>
      </c>
      <c r="N95" s="225" t="s">
        <v>43</v>
      </c>
      <c r="O95" s="86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8" t="s">
        <v>151</v>
      </c>
      <c r="AT95" s="228" t="s">
        <v>147</v>
      </c>
      <c r="AU95" s="228" t="s">
        <v>81</v>
      </c>
      <c r="AY95" s="19" t="s">
        <v>145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9" t="s">
        <v>79</v>
      </c>
      <c r="BK95" s="229">
        <f>ROUND(I95*H95,2)</f>
        <v>0</v>
      </c>
      <c r="BL95" s="19" t="s">
        <v>151</v>
      </c>
      <c r="BM95" s="228" t="s">
        <v>411</v>
      </c>
    </row>
    <row r="96" s="13" customFormat="1">
      <c r="A96" s="13"/>
      <c r="B96" s="230"/>
      <c r="C96" s="231"/>
      <c r="D96" s="232" t="s">
        <v>153</v>
      </c>
      <c r="E96" s="233" t="s">
        <v>19</v>
      </c>
      <c r="F96" s="234" t="s">
        <v>412</v>
      </c>
      <c r="G96" s="231"/>
      <c r="H96" s="235">
        <v>3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153</v>
      </c>
      <c r="AU96" s="241" t="s">
        <v>81</v>
      </c>
      <c r="AV96" s="13" t="s">
        <v>81</v>
      </c>
      <c r="AW96" s="13" t="s">
        <v>33</v>
      </c>
      <c r="AX96" s="13" t="s">
        <v>72</v>
      </c>
      <c r="AY96" s="241" t="s">
        <v>145</v>
      </c>
    </row>
    <row r="97" s="14" customFormat="1">
      <c r="A97" s="14"/>
      <c r="B97" s="242"/>
      <c r="C97" s="243"/>
      <c r="D97" s="232" t="s">
        <v>153</v>
      </c>
      <c r="E97" s="244" t="s">
        <v>19</v>
      </c>
      <c r="F97" s="245" t="s">
        <v>155</v>
      </c>
      <c r="G97" s="243"/>
      <c r="H97" s="246">
        <v>3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153</v>
      </c>
      <c r="AU97" s="252" t="s">
        <v>81</v>
      </c>
      <c r="AV97" s="14" t="s">
        <v>151</v>
      </c>
      <c r="AW97" s="14" t="s">
        <v>33</v>
      </c>
      <c r="AX97" s="14" t="s">
        <v>79</v>
      </c>
      <c r="AY97" s="252" t="s">
        <v>145</v>
      </c>
    </row>
    <row r="98" s="2" customFormat="1" ht="21.75" customHeight="1">
      <c r="A98" s="40"/>
      <c r="B98" s="41"/>
      <c r="C98" s="216" t="s">
        <v>163</v>
      </c>
      <c r="D98" s="216" t="s">
        <v>147</v>
      </c>
      <c r="E98" s="217" t="s">
        <v>413</v>
      </c>
      <c r="F98" s="218" t="s">
        <v>414</v>
      </c>
      <c r="G98" s="219" t="s">
        <v>410</v>
      </c>
      <c r="H98" s="220">
        <v>2</v>
      </c>
      <c r="I98" s="221"/>
      <c r="J98" s="222">
        <f>ROUND(I98*H98,2)</f>
        <v>0</v>
      </c>
      <c r="K98" s="223"/>
      <c r="L98" s="46"/>
      <c r="M98" s="224" t="s">
        <v>19</v>
      </c>
      <c r="N98" s="225" t="s">
        <v>43</v>
      </c>
      <c r="O98" s="86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8" t="s">
        <v>151</v>
      </c>
      <c r="AT98" s="228" t="s">
        <v>147</v>
      </c>
      <c r="AU98" s="228" t="s">
        <v>81</v>
      </c>
      <c r="AY98" s="19" t="s">
        <v>145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9" t="s">
        <v>79</v>
      </c>
      <c r="BK98" s="229">
        <f>ROUND(I98*H98,2)</f>
        <v>0</v>
      </c>
      <c r="BL98" s="19" t="s">
        <v>151</v>
      </c>
      <c r="BM98" s="228" t="s">
        <v>415</v>
      </c>
    </row>
    <row r="99" s="13" customFormat="1">
      <c r="A99" s="13"/>
      <c r="B99" s="230"/>
      <c r="C99" s="231"/>
      <c r="D99" s="232" t="s">
        <v>153</v>
      </c>
      <c r="E99" s="233" t="s">
        <v>19</v>
      </c>
      <c r="F99" s="234" t="s">
        <v>416</v>
      </c>
      <c r="G99" s="231"/>
      <c r="H99" s="235">
        <v>2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153</v>
      </c>
      <c r="AU99" s="241" t="s">
        <v>81</v>
      </c>
      <c r="AV99" s="13" t="s">
        <v>81</v>
      </c>
      <c r="AW99" s="13" t="s">
        <v>33</v>
      </c>
      <c r="AX99" s="13" t="s">
        <v>72</v>
      </c>
      <c r="AY99" s="241" t="s">
        <v>145</v>
      </c>
    </row>
    <row r="100" s="14" customFormat="1">
      <c r="A100" s="14"/>
      <c r="B100" s="242"/>
      <c r="C100" s="243"/>
      <c r="D100" s="232" t="s">
        <v>153</v>
      </c>
      <c r="E100" s="244" t="s">
        <v>19</v>
      </c>
      <c r="F100" s="245" t="s">
        <v>155</v>
      </c>
      <c r="G100" s="243"/>
      <c r="H100" s="246">
        <v>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153</v>
      </c>
      <c r="AU100" s="252" t="s">
        <v>81</v>
      </c>
      <c r="AV100" s="14" t="s">
        <v>151</v>
      </c>
      <c r="AW100" s="14" t="s">
        <v>33</v>
      </c>
      <c r="AX100" s="14" t="s">
        <v>79</v>
      </c>
      <c r="AY100" s="252" t="s">
        <v>145</v>
      </c>
    </row>
    <row r="101" s="2" customFormat="1" ht="16.5" customHeight="1">
      <c r="A101" s="40"/>
      <c r="B101" s="41"/>
      <c r="C101" s="216" t="s">
        <v>151</v>
      </c>
      <c r="D101" s="216" t="s">
        <v>147</v>
      </c>
      <c r="E101" s="217" t="s">
        <v>417</v>
      </c>
      <c r="F101" s="218" t="s">
        <v>418</v>
      </c>
      <c r="G101" s="219" t="s">
        <v>150</v>
      </c>
      <c r="H101" s="220">
        <v>2.1000000000000001</v>
      </c>
      <c r="I101" s="221"/>
      <c r="J101" s="222">
        <f>ROUND(I101*H101,2)</f>
        <v>0</v>
      </c>
      <c r="K101" s="223"/>
      <c r="L101" s="46"/>
      <c r="M101" s="224" t="s">
        <v>19</v>
      </c>
      <c r="N101" s="225" t="s">
        <v>43</v>
      </c>
      <c r="O101" s="86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8" t="s">
        <v>151</v>
      </c>
      <c r="AT101" s="228" t="s">
        <v>147</v>
      </c>
      <c r="AU101" s="228" t="s">
        <v>81</v>
      </c>
      <c r="AY101" s="19" t="s">
        <v>145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9" t="s">
        <v>79</v>
      </c>
      <c r="BK101" s="229">
        <f>ROUND(I101*H101,2)</f>
        <v>0</v>
      </c>
      <c r="BL101" s="19" t="s">
        <v>151</v>
      </c>
      <c r="BM101" s="228" t="s">
        <v>419</v>
      </c>
    </row>
    <row r="102" s="13" customFormat="1">
      <c r="A102" s="13"/>
      <c r="B102" s="230"/>
      <c r="C102" s="231"/>
      <c r="D102" s="232" t="s">
        <v>153</v>
      </c>
      <c r="E102" s="233" t="s">
        <v>19</v>
      </c>
      <c r="F102" s="234" t="s">
        <v>420</v>
      </c>
      <c r="G102" s="231"/>
      <c r="H102" s="235">
        <v>2.1000000000000001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145</v>
      </c>
    </row>
    <row r="103" s="14" customFormat="1">
      <c r="A103" s="14"/>
      <c r="B103" s="242"/>
      <c r="C103" s="243"/>
      <c r="D103" s="232" t="s">
        <v>153</v>
      </c>
      <c r="E103" s="244" t="s">
        <v>399</v>
      </c>
      <c r="F103" s="245" t="s">
        <v>155</v>
      </c>
      <c r="G103" s="243"/>
      <c r="H103" s="246">
        <v>2.1000000000000001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153</v>
      </c>
      <c r="AU103" s="252" t="s">
        <v>81</v>
      </c>
      <c r="AV103" s="14" t="s">
        <v>151</v>
      </c>
      <c r="AW103" s="14" t="s">
        <v>33</v>
      </c>
      <c r="AX103" s="14" t="s">
        <v>79</v>
      </c>
      <c r="AY103" s="252" t="s">
        <v>145</v>
      </c>
    </row>
    <row r="104" s="2" customFormat="1" ht="16.5" customHeight="1">
      <c r="A104" s="40"/>
      <c r="B104" s="41"/>
      <c r="C104" s="216" t="s">
        <v>176</v>
      </c>
      <c r="D104" s="216" t="s">
        <v>147</v>
      </c>
      <c r="E104" s="217" t="s">
        <v>421</v>
      </c>
      <c r="F104" s="218" t="s">
        <v>422</v>
      </c>
      <c r="G104" s="219" t="s">
        <v>150</v>
      </c>
      <c r="H104" s="220">
        <v>2.1000000000000001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81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423</v>
      </c>
    </row>
    <row r="105" s="13" customFormat="1">
      <c r="A105" s="13"/>
      <c r="B105" s="230"/>
      <c r="C105" s="231"/>
      <c r="D105" s="232" t="s">
        <v>153</v>
      </c>
      <c r="E105" s="233" t="s">
        <v>19</v>
      </c>
      <c r="F105" s="234" t="s">
        <v>399</v>
      </c>
      <c r="G105" s="231"/>
      <c r="H105" s="235">
        <v>2.1000000000000001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153</v>
      </c>
      <c r="AU105" s="241" t="s">
        <v>81</v>
      </c>
      <c r="AV105" s="13" t="s">
        <v>81</v>
      </c>
      <c r="AW105" s="13" t="s">
        <v>33</v>
      </c>
      <c r="AX105" s="13" t="s">
        <v>72</v>
      </c>
      <c r="AY105" s="241" t="s">
        <v>145</v>
      </c>
    </row>
    <row r="106" s="14" customFormat="1">
      <c r="A106" s="14"/>
      <c r="B106" s="242"/>
      <c r="C106" s="243"/>
      <c r="D106" s="232" t="s">
        <v>153</v>
      </c>
      <c r="E106" s="244" t="s">
        <v>19</v>
      </c>
      <c r="F106" s="245" t="s">
        <v>155</v>
      </c>
      <c r="G106" s="243"/>
      <c r="H106" s="246">
        <v>2.1000000000000001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153</v>
      </c>
      <c r="AU106" s="252" t="s">
        <v>81</v>
      </c>
      <c r="AV106" s="14" t="s">
        <v>151</v>
      </c>
      <c r="AW106" s="14" t="s">
        <v>33</v>
      </c>
      <c r="AX106" s="14" t="s">
        <v>79</v>
      </c>
      <c r="AY106" s="252" t="s">
        <v>145</v>
      </c>
    </row>
    <row r="107" s="2" customFormat="1" ht="16.5" customHeight="1">
      <c r="A107" s="40"/>
      <c r="B107" s="41"/>
      <c r="C107" s="216" t="s">
        <v>212</v>
      </c>
      <c r="D107" s="216" t="s">
        <v>147</v>
      </c>
      <c r="E107" s="217" t="s">
        <v>424</v>
      </c>
      <c r="F107" s="218" t="s">
        <v>425</v>
      </c>
      <c r="G107" s="219" t="s">
        <v>150</v>
      </c>
      <c r="H107" s="220">
        <v>2.1000000000000001</v>
      </c>
      <c r="I107" s="221"/>
      <c r="J107" s="222">
        <f>ROUND(I107*H107,2)</f>
        <v>0</v>
      </c>
      <c r="K107" s="223"/>
      <c r="L107" s="46"/>
      <c r="M107" s="224" t="s">
        <v>19</v>
      </c>
      <c r="N107" s="225" t="s">
        <v>43</v>
      </c>
      <c r="O107" s="86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8" t="s">
        <v>151</v>
      </c>
      <c r="AT107" s="228" t="s">
        <v>147</v>
      </c>
      <c r="AU107" s="228" t="s">
        <v>81</v>
      </c>
      <c r="AY107" s="19" t="s">
        <v>145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79</v>
      </c>
      <c r="BK107" s="229">
        <f>ROUND(I107*H107,2)</f>
        <v>0</v>
      </c>
      <c r="BL107" s="19" t="s">
        <v>151</v>
      </c>
      <c r="BM107" s="228" t="s">
        <v>426</v>
      </c>
    </row>
    <row r="108" s="13" customFormat="1">
      <c r="A108" s="13"/>
      <c r="B108" s="230"/>
      <c r="C108" s="231"/>
      <c r="D108" s="232" t="s">
        <v>153</v>
      </c>
      <c r="E108" s="233" t="s">
        <v>19</v>
      </c>
      <c r="F108" s="234" t="s">
        <v>399</v>
      </c>
      <c r="G108" s="231"/>
      <c r="H108" s="235">
        <v>2.1000000000000001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153</v>
      </c>
      <c r="AU108" s="241" t="s">
        <v>81</v>
      </c>
      <c r="AV108" s="13" t="s">
        <v>81</v>
      </c>
      <c r="AW108" s="13" t="s">
        <v>33</v>
      </c>
      <c r="AX108" s="13" t="s">
        <v>72</v>
      </c>
      <c r="AY108" s="241" t="s">
        <v>145</v>
      </c>
    </row>
    <row r="109" s="14" customFormat="1">
      <c r="A109" s="14"/>
      <c r="B109" s="242"/>
      <c r="C109" s="243"/>
      <c r="D109" s="232" t="s">
        <v>153</v>
      </c>
      <c r="E109" s="244" t="s">
        <v>19</v>
      </c>
      <c r="F109" s="245" t="s">
        <v>155</v>
      </c>
      <c r="G109" s="243"/>
      <c r="H109" s="246">
        <v>2.1000000000000001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153</v>
      </c>
      <c r="AU109" s="252" t="s">
        <v>81</v>
      </c>
      <c r="AV109" s="14" t="s">
        <v>151</v>
      </c>
      <c r="AW109" s="14" t="s">
        <v>33</v>
      </c>
      <c r="AX109" s="14" t="s">
        <v>79</v>
      </c>
      <c r="AY109" s="252" t="s">
        <v>145</v>
      </c>
    </row>
    <row r="110" s="2" customFormat="1" ht="21.75" customHeight="1">
      <c r="A110" s="40"/>
      <c r="B110" s="41"/>
      <c r="C110" s="216" t="s">
        <v>263</v>
      </c>
      <c r="D110" s="216" t="s">
        <v>147</v>
      </c>
      <c r="E110" s="217" t="s">
        <v>427</v>
      </c>
      <c r="F110" s="218" t="s">
        <v>428</v>
      </c>
      <c r="G110" s="219" t="s">
        <v>429</v>
      </c>
      <c r="H110" s="220">
        <v>1</v>
      </c>
      <c r="I110" s="221"/>
      <c r="J110" s="222">
        <f>ROUND(I110*H110,2)</f>
        <v>0</v>
      </c>
      <c r="K110" s="223"/>
      <c r="L110" s="46"/>
      <c r="M110" s="224" t="s">
        <v>19</v>
      </c>
      <c r="N110" s="225" t="s">
        <v>43</v>
      </c>
      <c r="O110" s="86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8" t="s">
        <v>151</v>
      </c>
      <c r="AT110" s="228" t="s">
        <v>147</v>
      </c>
      <c r="AU110" s="228" t="s">
        <v>81</v>
      </c>
      <c r="AY110" s="19" t="s">
        <v>145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79</v>
      </c>
      <c r="BK110" s="229">
        <f>ROUND(I110*H110,2)</f>
        <v>0</v>
      </c>
      <c r="BL110" s="19" t="s">
        <v>151</v>
      </c>
      <c r="BM110" s="228" t="s">
        <v>430</v>
      </c>
    </row>
    <row r="111" s="2" customFormat="1">
      <c r="A111" s="40"/>
      <c r="B111" s="41"/>
      <c r="C111" s="42"/>
      <c r="D111" s="232" t="s">
        <v>171</v>
      </c>
      <c r="E111" s="42"/>
      <c r="F111" s="253" t="s">
        <v>431</v>
      </c>
      <c r="G111" s="42"/>
      <c r="H111" s="42"/>
      <c r="I111" s="254"/>
      <c r="J111" s="42"/>
      <c r="K111" s="42"/>
      <c r="L111" s="46"/>
      <c r="M111" s="255"/>
      <c r="N111" s="25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81</v>
      </c>
    </row>
    <row r="112" s="2" customFormat="1" ht="16.5" customHeight="1">
      <c r="A112" s="40"/>
      <c r="B112" s="41"/>
      <c r="C112" s="216" t="s">
        <v>269</v>
      </c>
      <c r="D112" s="216" t="s">
        <v>147</v>
      </c>
      <c r="E112" s="217" t="s">
        <v>293</v>
      </c>
      <c r="F112" s="218" t="s">
        <v>294</v>
      </c>
      <c r="G112" s="219" t="s">
        <v>158</v>
      </c>
      <c r="H112" s="220">
        <v>2.1000000000000001</v>
      </c>
      <c r="I112" s="221"/>
      <c r="J112" s="222">
        <f>ROUND(I112*H112,2)</f>
        <v>0</v>
      </c>
      <c r="K112" s="223"/>
      <c r="L112" s="46"/>
      <c r="M112" s="224" t="s">
        <v>19</v>
      </c>
      <c r="N112" s="225" t="s">
        <v>43</v>
      </c>
      <c r="O112" s="86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8" t="s">
        <v>151</v>
      </c>
      <c r="AT112" s="228" t="s">
        <v>147</v>
      </c>
      <c r="AU112" s="228" t="s">
        <v>81</v>
      </c>
      <c r="AY112" s="19" t="s">
        <v>145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79</v>
      </c>
      <c r="BK112" s="229">
        <f>ROUND(I112*H112,2)</f>
        <v>0</v>
      </c>
      <c r="BL112" s="19" t="s">
        <v>151</v>
      </c>
      <c r="BM112" s="228" t="s">
        <v>432</v>
      </c>
    </row>
    <row r="113" s="2" customFormat="1">
      <c r="A113" s="40"/>
      <c r="B113" s="41"/>
      <c r="C113" s="42"/>
      <c r="D113" s="232" t="s">
        <v>171</v>
      </c>
      <c r="E113" s="42"/>
      <c r="F113" s="253" t="s">
        <v>433</v>
      </c>
      <c r="G113" s="42"/>
      <c r="H113" s="42"/>
      <c r="I113" s="254"/>
      <c r="J113" s="42"/>
      <c r="K113" s="42"/>
      <c r="L113" s="46"/>
      <c r="M113" s="255"/>
      <c r="N113" s="25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171</v>
      </c>
      <c r="AU113" s="19" t="s">
        <v>81</v>
      </c>
    </row>
    <row r="114" s="13" customFormat="1">
      <c r="A114" s="13"/>
      <c r="B114" s="230"/>
      <c r="C114" s="231"/>
      <c r="D114" s="232" t="s">
        <v>153</v>
      </c>
      <c r="E114" s="233" t="s">
        <v>19</v>
      </c>
      <c r="F114" s="234" t="s">
        <v>434</v>
      </c>
      <c r="G114" s="231"/>
      <c r="H114" s="235">
        <v>2.1000000000000001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153</v>
      </c>
      <c r="AU114" s="241" t="s">
        <v>81</v>
      </c>
      <c r="AV114" s="13" t="s">
        <v>81</v>
      </c>
      <c r="AW114" s="13" t="s">
        <v>33</v>
      </c>
      <c r="AX114" s="13" t="s">
        <v>72</v>
      </c>
      <c r="AY114" s="241" t="s">
        <v>145</v>
      </c>
    </row>
    <row r="115" s="14" customFormat="1">
      <c r="A115" s="14"/>
      <c r="B115" s="242"/>
      <c r="C115" s="243"/>
      <c r="D115" s="232" t="s">
        <v>153</v>
      </c>
      <c r="E115" s="244" t="s">
        <v>19</v>
      </c>
      <c r="F115" s="245" t="s">
        <v>155</v>
      </c>
      <c r="G115" s="243"/>
      <c r="H115" s="246">
        <v>2.1000000000000001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153</v>
      </c>
      <c r="AU115" s="252" t="s">
        <v>81</v>
      </c>
      <c r="AV115" s="14" t="s">
        <v>151</v>
      </c>
      <c r="AW115" s="14" t="s">
        <v>33</v>
      </c>
      <c r="AX115" s="14" t="s">
        <v>79</v>
      </c>
      <c r="AY115" s="252" t="s">
        <v>145</v>
      </c>
    </row>
    <row r="116" s="12" customFormat="1" ht="25.92" customHeight="1">
      <c r="A116" s="12"/>
      <c r="B116" s="200"/>
      <c r="C116" s="201"/>
      <c r="D116" s="202" t="s">
        <v>71</v>
      </c>
      <c r="E116" s="203" t="s">
        <v>435</v>
      </c>
      <c r="F116" s="203" t="s">
        <v>436</v>
      </c>
      <c r="G116" s="201"/>
      <c r="H116" s="201"/>
      <c r="I116" s="204"/>
      <c r="J116" s="205">
        <f>BK116</f>
        <v>0</v>
      </c>
      <c r="K116" s="201"/>
      <c r="L116" s="206"/>
      <c r="M116" s="207"/>
      <c r="N116" s="208"/>
      <c r="O116" s="208"/>
      <c r="P116" s="209">
        <f>P117</f>
        <v>0</v>
      </c>
      <c r="Q116" s="208"/>
      <c r="R116" s="209">
        <f>R117</f>
        <v>4.2748412</v>
      </c>
      <c r="S116" s="208"/>
      <c r="T116" s="210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151</v>
      </c>
      <c r="AT116" s="212" t="s">
        <v>71</v>
      </c>
      <c r="AU116" s="212" t="s">
        <v>72</v>
      </c>
      <c r="AY116" s="211" t="s">
        <v>145</v>
      </c>
      <c r="BK116" s="213">
        <f>BK117</f>
        <v>0</v>
      </c>
    </row>
    <row r="117" s="12" customFormat="1" ht="22.8" customHeight="1">
      <c r="A117" s="12"/>
      <c r="B117" s="200"/>
      <c r="C117" s="201"/>
      <c r="D117" s="202" t="s">
        <v>71</v>
      </c>
      <c r="E117" s="214" t="s">
        <v>437</v>
      </c>
      <c r="F117" s="214" t="s">
        <v>438</v>
      </c>
      <c r="G117" s="201"/>
      <c r="H117" s="201"/>
      <c r="I117" s="204"/>
      <c r="J117" s="215">
        <f>BK117</f>
        <v>0</v>
      </c>
      <c r="K117" s="201"/>
      <c r="L117" s="206"/>
      <c r="M117" s="207"/>
      <c r="N117" s="208"/>
      <c r="O117" s="208"/>
      <c r="P117" s="209">
        <f>SUM(P118:P145)</f>
        <v>0</v>
      </c>
      <c r="Q117" s="208"/>
      <c r="R117" s="209">
        <f>SUM(R118:R145)</f>
        <v>4.2748412</v>
      </c>
      <c r="S117" s="208"/>
      <c r="T117" s="210">
        <f>SUM(T118:T145)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1" t="s">
        <v>151</v>
      </c>
      <c r="AT117" s="212" t="s">
        <v>71</v>
      </c>
      <c r="AU117" s="212" t="s">
        <v>79</v>
      </c>
      <c r="AY117" s="211" t="s">
        <v>145</v>
      </c>
      <c r="BK117" s="213">
        <f>SUM(BK118:BK145)</f>
        <v>0</v>
      </c>
    </row>
    <row r="118" s="2" customFormat="1" ht="16.5" customHeight="1">
      <c r="A118" s="40"/>
      <c r="B118" s="41"/>
      <c r="C118" s="276" t="s">
        <v>273</v>
      </c>
      <c r="D118" s="276" t="s">
        <v>274</v>
      </c>
      <c r="E118" s="277" t="s">
        <v>439</v>
      </c>
      <c r="F118" s="278" t="s">
        <v>440</v>
      </c>
      <c r="G118" s="279" t="s">
        <v>410</v>
      </c>
      <c r="H118" s="280">
        <v>16</v>
      </c>
      <c r="I118" s="281"/>
      <c r="J118" s="282">
        <f>ROUND(I118*H118,2)</f>
        <v>0</v>
      </c>
      <c r="K118" s="283"/>
      <c r="L118" s="284"/>
      <c r="M118" s="285" t="s">
        <v>19</v>
      </c>
      <c r="N118" s="286" t="s">
        <v>43</v>
      </c>
      <c r="O118" s="86"/>
      <c r="P118" s="226">
        <f>O118*H118</f>
        <v>0</v>
      </c>
      <c r="Q118" s="226">
        <v>3.0000000000000001E-05</v>
      </c>
      <c r="R118" s="226">
        <f>Q118*H118</f>
        <v>0.00048000000000000001</v>
      </c>
      <c r="S118" s="226">
        <v>0</v>
      </c>
      <c r="T118" s="22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8" t="s">
        <v>269</v>
      </c>
      <c r="AT118" s="228" t="s">
        <v>274</v>
      </c>
      <c r="AU118" s="228" t="s">
        <v>81</v>
      </c>
      <c r="AY118" s="19" t="s">
        <v>145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79</v>
      </c>
      <c r="BK118" s="229">
        <f>ROUND(I118*H118,2)</f>
        <v>0</v>
      </c>
      <c r="BL118" s="19" t="s">
        <v>151</v>
      </c>
      <c r="BM118" s="228" t="s">
        <v>441</v>
      </c>
    </row>
    <row r="119" s="2" customFormat="1">
      <c r="A119" s="40"/>
      <c r="B119" s="41"/>
      <c r="C119" s="42"/>
      <c r="D119" s="232" t="s">
        <v>171</v>
      </c>
      <c r="E119" s="42"/>
      <c r="F119" s="253" t="s">
        <v>442</v>
      </c>
      <c r="G119" s="42"/>
      <c r="H119" s="42"/>
      <c r="I119" s="254"/>
      <c r="J119" s="42"/>
      <c r="K119" s="42"/>
      <c r="L119" s="46"/>
      <c r="M119" s="255"/>
      <c r="N119" s="25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81</v>
      </c>
    </row>
    <row r="120" s="2" customFormat="1" ht="16.5" customHeight="1">
      <c r="A120" s="40"/>
      <c r="B120" s="41"/>
      <c r="C120" s="276" t="s">
        <v>282</v>
      </c>
      <c r="D120" s="276" t="s">
        <v>274</v>
      </c>
      <c r="E120" s="277" t="s">
        <v>443</v>
      </c>
      <c r="F120" s="278" t="s">
        <v>444</v>
      </c>
      <c r="G120" s="279" t="s">
        <v>410</v>
      </c>
      <c r="H120" s="280">
        <v>15</v>
      </c>
      <c r="I120" s="281"/>
      <c r="J120" s="282">
        <f>ROUND(I120*H120,2)</f>
        <v>0</v>
      </c>
      <c r="K120" s="283"/>
      <c r="L120" s="284"/>
      <c r="M120" s="285" t="s">
        <v>19</v>
      </c>
      <c r="N120" s="286" t="s">
        <v>43</v>
      </c>
      <c r="O120" s="86"/>
      <c r="P120" s="226">
        <f>O120*H120</f>
        <v>0</v>
      </c>
      <c r="Q120" s="226">
        <v>3.0000000000000001E-05</v>
      </c>
      <c r="R120" s="226">
        <f>Q120*H120</f>
        <v>0.00044999999999999999</v>
      </c>
      <c r="S120" s="226">
        <v>0</v>
      </c>
      <c r="T120" s="22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8" t="s">
        <v>269</v>
      </c>
      <c r="AT120" s="228" t="s">
        <v>274</v>
      </c>
      <c r="AU120" s="228" t="s">
        <v>81</v>
      </c>
      <c r="AY120" s="19" t="s">
        <v>145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79</v>
      </c>
      <c r="BK120" s="229">
        <f>ROUND(I120*H120,2)</f>
        <v>0</v>
      </c>
      <c r="BL120" s="19" t="s">
        <v>151</v>
      </c>
      <c r="BM120" s="228" t="s">
        <v>445</v>
      </c>
    </row>
    <row r="121" s="2" customFormat="1">
      <c r="A121" s="40"/>
      <c r="B121" s="41"/>
      <c r="C121" s="42"/>
      <c r="D121" s="232" t="s">
        <v>171</v>
      </c>
      <c r="E121" s="42"/>
      <c r="F121" s="253" t="s">
        <v>442</v>
      </c>
      <c r="G121" s="42"/>
      <c r="H121" s="42"/>
      <c r="I121" s="254"/>
      <c r="J121" s="42"/>
      <c r="K121" s="42"/>
      <c r="L121" s="46"/>
      <c r="M121" s="255"/>
      <c r="N121" s="25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171</v>
      </c>
      <c r="AU121" s="19" t="s">
        <v>81</v>
      </c>
    </row>
    <row r="122" s="2" customFormat="1" ht="16.5" customHeight="1">
      <c r="A122" s="40"/>
      <c r="B122" s="41"/>
      <c r="C122" s="276" t="s">
        <v>287</v>
      </c>
      <c r="D122" s="276" t="s">
        <v>274</v>
      </c>
      <c r="E122" s="277" t="s">
        <v>446</v>
      </c>
      <c r="F122" s="278" t="s">
        <v>447</v>
      </c>
      <c r="G122" s="279" t="s">
        <v>410</v>
      </c>
      <c r="H122" s="280">
        <v>13</v>
      </c>
      <c r="I122" s="281"/>
      <c r="J122" s="282">
        <f>ROUND(I122*H122,2)</f>
        <v>0</v>
      </c>
      <c r="K122" s="283"/>
      <c r="L122" s="284"/>
      <c r="M122" s="285" t="s">
        <v>19</v>
      </c>
      <c r="N122" s="286" t="s">
        <v>43</v>
      </c>
      <c r="O122" s="86"/>
      <c r="P122" s="226">
        <f>O122*H122</f>
        <v>0</v>
      </c>
      <c r="Q122" s="226">
        <v>0.01</v>
      </c>
      <c r="R122" s="226">
        <f>Q122*H122</f>
        <v>0.13</v>
      </c>
      <c r="S122" s="226">
        <v>0</v>
      </c>
      <c r="T122" s="22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8" t="s">
        <v>269</v>
      </c>
      <c r="AT122" s="228" t="s">
        <v>274</v>
      </c>
      <c r="AU122" s="228" t="s">
        <v>81</v>
      </c>
      <c r="AY122" s="19" t="s">
        <v>145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9" t="s">
        <v>79</v>
      </c>
      <c r="BK122" s="229">
        <f>ROUND(I122*H122,2)</f>
        <v>0</v>
      </c>
      <c r="BL122" s="19" t="s">
        <v>151</v>
      </c>
      <c r="BM122" s="228" t="s">
        <v>448</v>
      </c>
    </row>
    <row r="123" s="2" customFormat="1">
      <c r="A123" s="40"/>
      <c r="B123" s="41"/>
      <c r="C123" s="42"/>
      <c r="D123" s="232" t="s">
        <v>171</v>
      </c>
      <c r="E123" s="42"/>
      <c r="F123" s="253" t="s">
        <v>442</v>
      </c>
      <c r="G123" s="42"/>
      <c r="H123" s="42"/>
      <c r="I123" s="254"/>
      <c r="J123" s="42"/>
      <c r="K123" s="42"/>
      <c r="L123" s="46"/>
      <c r="M123" s="255"/>
      <c r="N123" s="25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81</v>
      </c>
    </row>
    <row r="124" s="2" customFormat="1" ht="16.5" customHeight="1">
      <c r="A124" s="40"/>
      <c r="B124" s="41"/>
      <c r="C124" s="276" t="s">
        <v>231</v>
      </c>
      <c r="D124" s="276" t="s">
        <v>274</v>
      </c>
      <c r="E124" s="277" t="s">
        <v>449</v>
      </c>
      <c r="F124" s="278" t="s">
        <v>450</v>
      </c>
      <c r="G124" s="279" t="s">
        <v>410</v>
      </c>
      <c r="H124" s="280">
        <v>17</v>
      </c>
      <c r="I124" s="281"/>
      <c r="J124" s="282">
        <f>ROUND(I124*H124,2)</f>
        <v>0</v>
      </c>
      <c r="K124" s="283"/>
      <c r="L124" s="284"/>
      <c r="M124" s="285" t="s">
        <v>19</v>
      </c>
      <c r="N124" s="286" t="s">
        <v>43</v>
      </c>
      <c r="O124" s="86"/>
      <c r="P124" s="226">
        <f>O124*H124</f>
        <v>0</v>
      </c>
      <c r="Q124" s="226">
        <v>0.0050000000000000001</v>
      </c>
      <c r="R124" s="226">
        <f>Q124*H124</f>
        <v>0.085000000000000006</v>
      </c>
      <c r="S124" s="226">
        <v>0</v>
      </c>
      <c r="T124" s="22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8" t="s">
        <v>269</v>
      </c>
      <c r="AT124" s="228" t="s">
        <v>274</v>
      </c>
      <c r="AU124" s="228" t="s">
        <v>81</v>
      </c>
      <c r="AY124" s="19" t="s">
        <v>145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9" t="s">
        <v>79</v>
      </c>
      <c r="BK124" s="229">
        <f>ROUND(I124*H124,2)</f>
        <v>0</v>
      </c>
      <c r="BL124" s="19" t="s">
        <v>151</v>
      </c>
      <c r="BM124" s="228" t="s">
        <v>451</v>
      </c>
    </row>
    <row r="125" s="2" customFormat="1">
      <c r="A125" s="40"/>
      <c r="B125" s="41"/>
      <c r="C125" s="42"/>
      <c r="D125" s="232" t="s">
        <v>171</v>
      </c>
      <c r="E125" s="42"/>
      <c r="F125" s="253" t="s">
        <v>442</v>
      </c>
      <c r="G125" s="42"/>
      <c r="H125" s="42"/>
      <c r="I125" s="254"/>
      <c r="J125" s="42"/>
      <c r="K125" s="42"/>
      <c r="L125" s="46"/>
      <c r="M125" s="255"/>
      <c r="N125" s="25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81</v>
      </c>
    </row>
    <row r="126" s="2" customFormat="1" ht="16.5" customHeight="1">
      <c r="A126" s="40"/>
      <c r="B126" s="41"/>
      <c r="C126" s="276" t="s">
        <v>298</v>
      </c>
      <c r="D126" s="276" t="s">
        <v>274</v>
      </c>
      <c r="E126" s="277" t="s">
        <v>452</v>
      </c>
      <c r="F126" s="278" t="s">
        <v>453</v>
      </c>
      <c r="G126" s="279" t="s">
        <v>410</v>
      </c>
      <c r="H126" s="280">
        <v>14</v>
      </c>
      <c r="I126" s="281"/>
      <c r="J126" s="282">
        <f>ROUND(I126*H126,2)</f>
        <v>0</v>
      </c>
      <c r="K126" s="283"/>
      <c r="L126" s="284"/>
      <c r="M126" s="285" t="s">
        <v>19</v>
      </c>
      <c r="N126" s="286" t="s">
        <v>43</v>
      </c>
      <c r="O126" s="86"/>
      <c r="P126" s="226">
        <f>O126*H126</f>
        <v>0</v>
      </c>
      <c r="Q126" s="226">
        <v>0.027</v>
      </c>
      <c r="R126" s="226">
        <f>Q126*H126</f>
        <v>0.378</v>
      </c>
      <c r="S126" s="226">
        <v>0</v>
      </c>
      <c r="T126" s="22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8" t="s">
        <v>269</v>
      </c>
      <c r="AT126" s="228" t="s">
        <v>274</v>
      </c>
      <c r="AU126" s="228" t="s">
        <v>81</v>
      </c>
      <c r="AY126" s="19" t="s">
        <v>145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79</v>
      </c>
      <c r="BK126" s="229">
        <f>ROUND(I126*H126,2)</f>
        <v>0</v>
      </c>
      <c r="BL126" s="19" t="s">
        <v>151</v>
      </c>
      <c r="BM126" s="228" t="s">
        <v>454</v>
      </c>
    </row>
    <row r="127" s="2" customFormat="1">
      <c r="A127" s="40"/>
      <c r="B127" s="41"/>
      <c r="C127" s="42"/>
      <c r="D127" s="232" t="s">
        <v>171</v>
      </c>
      <c r="E127" s="42"/>
      <c r="F127" s="253" t="s">
        <v>442</v>
      </c>
      <c r="G127" s="42"/>
      <c r="H127" s="42"/>
      <c r="I127" s="254"/>
      <c r="J127" s="42"/>
      <c r="K127" s="42"/>
      <c r="L127" s="46"/>
      <c r="M127" s="255"/>
      <c r="N127" s="25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81</v>
      </c>
    </row>
    <row r="128" s="2" customFormat="1" ht="16.5" customHeight="1">
      <c r="A128" s="40"/>
      <c r="B128" s="41"/>
      <c r="C128" s="276" t="s">
        <v>305</v>
      </c>
      <c r="D128" s="276" t="s">
        <v>274</v>
      </c>
      <c r="E128" s="277" t="s">
        <v>455</v>
      </c>
      <c r="F128" s="278" t="s">
        <v>456</v>
      </c>
      <c r="G128" s="279" t="s">
        <v>410</v>
      </c>
      <c r="H128" s="280">
        <v>10</v>
      </c>
      <c r="I128" s="281"/>
      <c r="J128" s="282">
        <f>ROUND(I128*H128,2)</f>
        <v>0</v>
      </c>
      <c r="K128" s="283"/>
      <c r="L128" s="284"/>
      <c r="M128" s="285" t="s">
        <v>19</v>
      </c>
      <c r="N128" s="286" t="s">
        <v>43</v>
      </c>
      <c r="O128" s="86"/>
      <c r="P128" s="226">
        <f>O128*H128</f>
        <v>0</v>
      </c>
      <c r="Q128" s="226">
        <v>0.0089999999999999993</v>
      </c>
      <c r="R128" s="226">
        <f>Q128*H128</f>
        <v>0.089999999999999997</v>
      </c>
      <c r="S128" s="226">
        <v>0</v>
      </c>
      <c r="T128" s="22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8" t="s">
        <v>269</v>
      </c>
      <c r="AT128" s="228" t="s">
        <v>274</v>
      </c>
      <c r="AU128" s="228" t="s">
        <v>81</v>
      </c>
      <c r="AY128" s="19" t="s">
        <v>145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79</v>
      </c>
      <c r="BK128" s="229">
        <f>ROUND(I128*H128,2)</f>
        <v>0</v>
      </c>
      <c r="BL128" s="19" t="s">
        <v>151</v>
      </c>
      <c r="BM128" s="228" t="s">
        <v>457</v>
      </c>
    </row>
    <row r="129" s="2" customFormat="1" ht="16.5" customHeight="1">
      <c r="A129" s="40"/>
      <c r="B129" s="41"/>
      <c r="C129" s="216" t="s">
        <v>8</v>
      </c>
      <c r="D129" s="216" t="s">
        <v>147</v>
      </c>
      <c r="E129" s="217" t="s">
        <v>458</v>
      </c>
      <c r="F129" s="218" t="s">
        <v>459</v>
      </c>
      <c r="G129" s="219" t="s">
        <v>410</v>
      </c>
      <c r="H129" s="220">
        <v>75</v>
      </c>
      <c r="I129" s="221"/>
      <c r="J129" s="222">
        <f>ROUND(I129*H129,2)</f>
        <v>0</v>
      </c>
      <c r="K129" s="223"/>
      <c r="L129" s="46"/>
      <c r="M129" s="224" t="s">
        <v>19</v>
      </c>
      <c r="N129" s="225" t="s">
        <v>43</v>
      </c>
      <c r="O129" s="86"/>
      <c r="P129" s="226">
        <f>O129*H129</f>
        <v>0</v>
      </c>
      <c r="Q129" s="226">
        <v>6.0000000000000002E-05</v>
      </c>
      <c r="R129" s="226">
        <f>Q129*H129</f>
        <v>0.0045000000000000005</v>
      </c>
      <c r="S129" s="226">
        <v>0</v>
      </c>
      <c r="T129" s="22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8" t="s">
        <v>151</v>
      </c>
      <c r="AT129" s="228" t="s">
        <v>147</v>
      </c>
      <c r="AU129" s="228" t="s">
        <v>81</v>
      </c>
      <c r="AY129" s="19" t="s">
        <v>145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79</v>
      </c>
      <c r="BK129" s="229">
        <f>ROUND(I129*H129,2)</f>
        <v>0</v>
      </c>
      <c r="BL129" s="19" t="s">
        <v>151</v>
      </c>
      <c r="BM129" s="228" t="s">
        <v>460</v>
      </c>
    </row>
    <row r="130" s="2" customFormat="1">
      <c r="A130" s="40"/>
      <c r="B130" s="41"/>
      <c r="C130" s="42"/>
      <c r="D130" s="287" t="s">
        <v>461</v>
      </c>
      <c r="E130" s="42"/>
      <c r="F130" s="288" t="s">
        <v>462</v>
      </c>
      <c r="G130" s="42"/>
      <c r="H130" s="42"/>
      <c r="I130" s="254"/>
      <c r="J130" s="42"/>
      <c r="K130" s="42"/>
      <c r="L130" s="46"/>
      <c r="M130" s="255"/>
      <c r="N130" s="25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461</v>
      </c>
      <c r="AU130" s="19" t="s">
        <v>81</v>
      </c>
    </row>
    <row r="131" s="2" customFormat="1" ht="16.5" customHeight="1">
      <c r="A131" s="40"/>
      <c r="B131" s="41"/>
      <c r="C131" s="276" t="s">
        <v>315</v>
      </c>
      <c r="D131" s="276" t="s">
        <v>274</v>
      </c>
      <c r="E131" s="277" t="s">
        <v>463</v>
      </c>
      <c r="F131" s="278" t="s">
        <v>464</v>
      </c>
      <c r="G131" s="279" t="s">
        <v>410</v>
      </c>
      <c r="H131" s="280">
        <v>225</v>
      </c>
      <c r="I131" s="281"/>
      <c r="J131" s="282">
        <f>ROUND(I131*H131,2)</f>
        <v>0</v>
      </c>
      <c r="K131" s="283"/>
      <c r="L131" s="284"/>
      <c r="M131" s="285" t="s">
        <v>19</v>
      </c>
      <c r="N131" s="286" t="s">
        <v>43</v>
      </c>
      <c r="O131" s="86"/>
      <c r="P131" s="226">
        <f>O131*H131</f>
        <v>0</v>
      </c>
      <c r="Q131" s="226">
        <v>0.0070899999999999999</v>
      </c>
      <c r="R131" s="226">
        <f>Q131*H131</f>
        <v>1.5952500000000001</v>
      </c>
      <c r="S131" s="226">
        <v>0</v>
      </c>
      <c r="T131" s="22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8" t="s">
        <v>269</v>
      </c>
      <c r="AT131" s="228" t="s">
        <v>274</v>
      </c>
      <c r="AU131" s="228" t="s">
        <v>81</v>
      </c>
      <c r="AY131" s="19" t="s">
        <v>145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79</v>
      </c>
      <c r="BK131" s="229">
        <f>ROUND(I131*H131,2)</f>
        <v>0</v>
      </c>
      <c r="BL131" s="19" t="s">
        <v>151</v>
      </c>
      <c r="BM131" s="228" t="s">
        <v>465</v>
      </c>
    </row>
    <row r="132" s="13" customFormat="1">
      <c r="A132" s="13"/>
      <c r="B132" s="230"/>
      <c r="C132" s="231"/>
      <c r="D132" s="232" t="s">
        <v>153</v>
      </c>
      <c r="E132" s="231"/>
      <c r="F132" s="234" t="s">
        <v>466</v>
      </c>
      <c r="G132" s="231"/>
      <c r="H132" s="235">
        <v>225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153</v>
      </c>
      <c r="AU132" s="241" t="s">
        <v>81</v>
      </c>
      <c r="AV132" s="13" t="s">
        <v>81</v>
      </c>
      <c r="AW132" s="13" t="s">
        <v>4</v>
      </c>
      <c r="AX132" s="13" t="s">
        <v>79</v>
      </c>
      <c r="AY132" s="241" t="s">
        <v>145</v>
      </c>
    </row>
    <row r="133" s="2" customFormat="1" ht="21.75" customHeight="1">
      <c r="A133" s="40"/>
      <c r="B133" s="41"/>
      <c r="C133" s="216" t="s">
        <v>321</v>
      </c>
      <c r="D133" s="216" t="s">
        <v>147</v>
      </c>
      <c r="E133" s="217" t="s">
        <v>467</v>
      </c>
      <c r="F133" s="218" t="s">
        <v>468</v>
      </c>
      <c r="G133" s="219" t="s">
        <v>150</v>
      </c>
      <c r="H133" s="220">
        <v>32.670000000000002</v>
      </c>
      <c r="I133" s="221"/>
      <c r="J133" s="222">
        <f>ROUND(I133*H133,2)</f>
        <v>0</v>
      </c>
      <c r="K133" s="223"/>
      <c r="L133" s="46"/>
      <c r="M133" s="224" t="s">
        <v>19</v>
      </c>
      <c r="N133" s="225" t="s">
        <v>43</v>
      </c>
      <c r="O133" s="86"/>
      <c r="P133" s="226">
        <f>O133*H133</f>
        <v>0</v>
      </c>
      <c r="Q133" s="226">
        <v>0.00036000000000000002</v>
      </c>
      <c r="R133" s="226">
        <f>Q133*H133</f>
        <v>0.011761200000000001</v>
      </c>
      <c r="S133" s="226">
        <v>0</v>
      </c>
      <c r="T133" s="22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8" t="s">
        <v>151</v>
      </c>
      <c r="AT133" s="228" t="s">
        <v>147</v>
      </c>
      <c r="AU133" s="228" t="s">
        <v>81</v>
      </c>
      <c r="AY133" s="19" t="s">
        <v>145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79</v>
      </c>
      <c r="BK133" s="229">
        <f>ROUND(I133*H133,2)</f>
        <v>0</v>
      </c>
      <c r="BL133" s="19" t="s">
        <v>151</v>
      </c>
      <c r="BM133" s="228" t="s">
        <v>469</v>
      </c>
    </row>
    <row r="134" s="2" customFormat="1">
      <c r="A134" s="40"/>
      <c r="B134" s="41"/>
      <c r="C134" s="42"/>
      <c r="D134" s="287" t="s">
        <v>461</v>
      </c>
      <c r="E134" s="42"/>
      <c r="F134" s="288" t="s">
        <v>470</v>
      </c>
      <c r="G134" s="42"/>
      <c r="H134" s="42"/>
      <c r="I134" s="254"/>
      <c r="J134" s="42"/>
      <c r="K134" s="42"/>
      <c r="L134" s="46"/>
      <c r="M134" s="255"/>
      <c r="N134" s="25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461</v>
      </c>
      <c r="AU134" s="19" t="s">
        <v>81</v>
      </c>
    </row>
    <row r="135" s="13" customFormat="1">
      <c r="A135" s="13"/>
      <c r="B135" s="230"/>
      <c r="C135" s="231"/>
      <c r="D135" s="232" t="s">
        <v>153</v>
      </c>
      <c r="E135" s="233" t="s">
        <v>19</v>
      </c>
      <c r="F135" s="234" t="s">
        <v>471</v>
      </c>
      <c r="G135" s="231"/>
      <c r="H135" s="235">
        <v>29.699999999999999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153</v>
      </c>
      <c r="AU135" s="241" t="s">
        <v>81</v>
      </c>
      <c r="AV135" s="13" t="s">
        <v>81</v>
      </c>
      <c r="AW135" s="13" t="s">
        <v>33</v>
      </c>
      <c r="AX135" s="13" t="s">
        <v>79</v>
      </c>
      <c r="AY135" s="241" t="s">
        <v>145</v>
      </c>
    </row>
    <row r="136" s="13" customFormat="1">
      <c r="A136" s="13"/>
      <c r="B136" s="230"/>
      <c r="C136" s="231"/>
      <c r="D136" s="232" t="s">
        <v>153</v>
      </c>
      <c r="E136" s="231"/>
      <c r="F136" s="234" t="s">
        <v>472</v>
      </c>
      <c r="G136" s="231"/>
      <c r="H136" s="235">
        <v>32.670000000000002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153</v>
      </c>
      <c r="AU136" s="241" t="s">
        <v>81</v>
      </c>
      <c r="AV136" s="13" t="s">
        <v>81</v>
      </c>
      <c r="AW136" s="13" t="s">
        <v>4</v>
      </c>
      <c r="AX136" s="13" t="s">
        <v>79</v>
      </c>
      <c r="AY136" s="241" t="s">
        <v>145</v>
      </c>
    </row>
    <row r="137" s="2" customFormat="1" ht="16.5" customHeight="1">
      <c r="A137" s="40"/>
      <c r="B137" s="41"/>
      <c r="C137" s="216" t="s">
        <v>327</v>
      </c>
      <c r="D137" s="216" t="s">
        <v>147</v>
      </c>
      <c r="E137" s="217" t="s">
        <v>473</v>
      </c>
      <c r="F137" s="218" t="s">
        <v>474</v>
      </c>
      <c r="G137" s="219" t="s">
        <v>150</v>
      </c>
      <c r="H137" s="220">
        <v>96.084000000000003</v>
      </c>
      <c r="I137" s="221"/>
      <c r="J137" s="222">
        <f>ROUND(I137*H137,2)</f>
        <v>0</v>
      </c>
      <c r="K137" s="223"/>
      <c r="L137" s="46"/>
      <c r="M137" s="224" t="s">
        <v>19</v>
      </c>
      <c r="N137" s="225" t="s">
        <v>43</v>
      </c>
      <c r="O137" s="86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8" t="s">
        <v>151</v>
      </c>
      <c r="AT137" s="228" t="s">
        <v>147</v>
      </c>
      <c r="AU137" s="228" t="s">
        <v>81</v>
      </c>
      <c r="AY137" s="19" t="s">
        <v>145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79</v>
      </c>
      <c r="BK137" s="229">
        <f>ROUND(I137*H137,2)</f>
        <v>0</v>
      </c>
      <c r="BL137" s="19" t="s">
        <v>151</v>
      </c>
      <c r="BM137" s="228" t="s">
        <v>475</v>
      </c>
    </row>
    <row r="138" s="2" customFormat="1">
      <c r="A138" s="40"/>
      <c r="B138" s="41"/>
      <c r="C138" s="42"/>
      <c r="D138" s="287" t="s">
        <v>461</v>
      </c>
      <c r="E138" s="42"/>
      <c r="F138" s="288" t="s">
        <v>476</v>
      </c>
      <c r="G138" s="42"/>
      <c r="H138" s="42"/>
      <c r="I138" s="254"/>
      <c r="J138" s="42"/>
      <c r="K138" s="42"/>
      <c r="L138" s="46"/>
      <c r="M138" s="255"/>
      <c r="N138" s="25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461</v>
      </c>
      <c r="AU138" s="19" t="s">
        <v>81</v>
      </c>
    </row>
    <row r="139" s="13" customFormat="1">
      <c r="A139" s="13"/>
      <c r="B139" s="230"/>
      <c r="C139" s="231"/>
      <c r="D139" s="232" t="s">
        <v>153</v>
      </c>
      <c r="E139" s="233" t="s">
        <v>19</v>
      </c>
      <c r="F139" s="234" t="s">
        <v>477</v>
      </c>
      <c r="G139" s="231"/>
      <c r="H139" s="235">
        <v>96.084000000000003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153</v>
      </c>
      <c r="AU139" s="241" t="s">
        <v>81</v>
      </c>
      <c r="AV139" s="13" t="s">
        <v>81</v>
      </c>
      <c r="AW139" s="13" t="s">
        <v>33</v>
      </c>
      <c r="AX139" s="13" t="s">
        <v>79</v>
      </c>
      <c r="AY139" s="241" t="s">
        <v>145</v>
      </c>
    </row>
    <row r="140" s="2" customFormat="1" ht="16.5" customHeight="1">
      <c r="A140" s="40"/>
      <c r="B140" s="41"/>
      <c r="C140" s="276" t="s">
        <v>332</v>
      </c>
      <c r="D140" s="276" t="s">
        <v>274</v>
      </c>
      <c r="E140" s="277" t="s">
        <v>478</v>
      </c>
      <c r="F140" s="278" t="s">
        <v>479</v>
      </c>
      <c r="G140" s="279" t="s">
        <v>158</v>
      </c>
      <c r="H140" s="280">
        <v>9.8970000000000002</v>
      </c>
      <c r="I140" s="281"/>
      <c r="J140" s="282">
        <f>ROUND(I140*H140,2)</f>
        <v>0</v>
      </c>
      <c r="K140" s="283"/>
      <c r="L140" s="284"/>
      <c r="M140" s="285" t="s">
        <v>19</v>
      </c>
      <c r="N140" s="286" t="s">
        <v>43</v>
      </c>
      <c r="O140" s="86"/>
      <c r="P140" s="226">
        <f>O140*H140</f>
        <v>0</v>
      </c>
      <c r="Q140" s="226">
        <v>0.20000000000000001</v>
      </c>
      <c r="R140" s="226">
        <f>Q140*H140</f>
        <v>1.9794000000000001</v>
      </c>
      <c r="S140" s="226">
        <v>0</v>
      </c>
      <c r="T140" s="22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8" t="s">
        <v>269</v>
      </c>
      <c r="AT140" s="228" t="s">
        <v>274</v>
      </c>
      <c r="AU140" s="228" t="s">
        <v>81</v>
      </c>
      <c r="AY140" s="19" t="s">
        <v>145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79</v>
      </c>
      <c r="BK140" s="229">
        <f>ROUND(I140*H140,2)</f>
        <v>0</v>
      </c>
      <c r="BL140" s="19" t="s">
        <v>151</v>
      </c>
      <c r="BM140" s="228" t="s">
        <v>480</v>
      </c>
    </row>
    <row r="141" s="13" customFormat="1">
      <c r="A141" s="13"/>
      <c r="B141" s="230"/>
      <c r="C141" s="231"/>
      <c r="D141" s="232" t="s">
        <v>153</v>
      </c>
      <c r="E141" s="231"/>
      <c r="F141" s="234" t="s">
        <v>481</v>
      </c>
      <c r="G141" s="231"/>
      <c r="H141" s="235">
        <v>9.8970000000000002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153</v>
      </c>
      <c r="AU141" s="241" t="s">
        <v>81</v>
      </c>
      <c r="AV141" s="13" t="s">
        <v>81</v>
      </c>
      <c r="AW141" s="13" t="s">
        <v>4</v>
      </c>
      <c r="AX141" s="13" t="s">
        <v>79</v>
      </c>
      <c r="AY141" s="241" t="s">
        <v>145</v>
      </c>
    </row>
    <row r="142" s="2" customFormat="1" ht="16.5" customHeight="1">
      <c r="A142" s="40"/>
      <c r="B142" s="41"/>
      <c r="C142" s="216" t="s">
        <v>338</v>
      </c>
      <c r="D142" s="216" t="s">
        <v>147</v>
      </c>
      <c r="E142" s="217" t="s">
        <v>482</v>
      </c>
      <c r="F142" s="218" t="s">
        <v>483</v>
      </c>
      <c r="G142" s="219" t="s">
        <v>484</v>
      </c>
      <c r="H142" s="220">
        <v>100</v>
      </c>
      <c r="I142" s="221"/>
      <c r="J142" s="222">
        <f>ROUND(I142*H142,2)</f>
        <v>0</v>
      </c>
      <c r="K142" s="223"/>
      <c r="L142" s="46"/>
      <c r="M142" s="224" t="s">
        <v>19</v>
      </c>
      <c r="N142" s="225" t="s">
        <v>43</v>
      </c>
      <c r="O142" s="86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8" t="s">
        <v>151</v>
      </c>
      <c r="AT142" s="228" t="s">
        <v>147</v>
      </c>
      <c r="AU142" s="228" t="s">
        <v>81</v>
      </c>
      <c r="AY142" s="19" t="s">
        <v>145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9" t="s">
        <v>79</v>
      </c>
      <c r="BK142" s="229">
        <f>ROUND(I142*H142,2)</f>
        <v>0</v>
      </c>
      <c r="BL142" s="19" t="s">
        <v>151</v>
      </c>
      <c r="BM142" s="228" t="s">
        <v>485</v>
      </c>
    </row>
    <row r="143" s="2" customFormat="1">
      <c r="A143" s="40"/>
      <c r="B143" s="41"/>
      <c r="C143" s="42"/>
      <c r="D143" s="232" t="s">
        <v>171</v>
      </c>
      <c r="E143" s="42"/>
      <c r="F143" s="253" t="s">
        <v>486</v>
      </c>
      <c r="G143" s="42"/>
      <c r="H143" s="42"/>
      <c r="I143" s="254"/>
      <c r="J143" s="42"/>
      <c r="K143" s="42"/>
      <c r="L143" s="46"/>
      <c r="M143" s="255"/>
      <c r="N143" s="25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171</v>
      </c>
      <c r="AU143" s="19" t="s">
        <v>81</v>
      </c>
    </row>
    <row r="144" s="2" customFormat="1" ht="16.5" customHeight="1">
      <c r="A144" s="40"/>
      <c r="B144" s="41"/>
      <c r="C144" s="216" t="s">
        <v>7</v>
      </c>
      <c r="D144" s="216" t="s">
        <v>147</v>
      </c>
      <c r="E144" s="217" t="s">
        <v>487</v>
      </c>
      <c r="F144" s="218" t="s">
        <v>488</v>
      </c>
      <c r="G144" s="219" t="s">
        <v>150</v>
      </c>
      <c r="H144" s="220">
        <v>85</v>
      </c>
      <c r="I144" s="221"/>
      <c r="J144" s="222">
        <f>ROUND(I144*H144,2)</f>
        <v>0</v>
      </c>
      <c r="K144" s="223"/>
      <c r="L144" s="46"/>
      <c r="M144" s="224" t="s">
        <v>19</v>
      </c>
      <c r="N144" s="225" t="s">
        <v>43</v>
      </c>
      <c r="O144" s="86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8" t="s">
        <v>151</v>
      </c>
      <c r="AT144" s="228" t="s">
        <v>147</v>
      </c>
      <c r="AU144" s="228" t="s">
        <v>81</v>
      </c>
      <c r="AY144" s="19" t="s">
        <v>145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79</v>
      </c>
      <c r="BK144" s="229">
        <f>ROUND(I144*H144,2)</f>
        <v>0</v>
      </c>
      <c r="BL144" s="19" t="s">
        <v>151</v>
      </c>
      <c r="BM144" s="228" t="s">
        <v>489</v>
      </c>
    </row>
    <row r="145" s="2" customFormat="1" ht="21.75" customHeight="1">
      <c r="A145" s="40"/>
      <c r="B145" s="41"/>
      <c r="C145" s="216" t="s">
        <v>348</v>
      </c>
      <c r="D145" s="216" t="s">
        <v>147</v>
      </c>
      <c r="E145" s="217" t="s">
        <v>490</v>
      </c>
      <c r="F145" s="218" t="s">
        <v>491</v>
      </c>
      <c r="G145" s="219" t="s">
        <v>492</v>
      </c>
      <c r="H145" s="220">
        <v>85</v>
      </c>
      <c r="I145" s="221"/>
      <c r="J145" s="222">
        <f>ROUND(I145*H145,2)</f>
        <v>0</v>
      </c>
      <c r="K145" s="223"/>
      <c r="L145" s="46"/>
      <c r="M145" s="271" t="s">
        <v>19</v>
      </c>
      <c r="N145" s="272" t="s">
        <v>43</v>
      </c>
      <c r="O145" s="273"/>
      <c r="P145" s="274">
        <f>O145*H145</f>
        <v>0</v>
      </c>
      <c r="Q145" s="274">
        <v>0</v>
      </c>
      <c r="R145" s="274">
        <f>Q145*H145</f>
        <v>0</v>
      </c>
      <c r="S145" s="274">
        <v>0</v>
      </c>
      <c r="T145" s="27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8" t="s">
        <v>151</v>
      </c>
      <c r="AT145" s="228" t="s">
        <v>147</v>
      </c>
      <c r="AU145" s="228" t="s">
        <v>81</v>
      </c>
      <c r="AY145" s="19" t="s">
        <v>145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9" t="s">
        <v>79</v>
      </c>
      <c r="BK145" s="229">
        <f>ROUND(I145*H145,2)</f>
        <v>0</v>
      </c>
      <c r="BL145" s="19" t="s">
        <v>151</v>
      </c>
      <c r="BM145" s="228" t="s">
        <v>493</v>
      </c>
    </row>
    <row r="146" s="2" customFormat="1" ht="6.96" customHeight="1">
      <c r="A146" s="40"/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46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cQ44dGR9FjUlkX5OT2AxbL1VaHyE3mnEPEysg7agwxRvzxI5dhjcrSiam00F77pDc0AvJ4K9QSWQZ4P4/ppLlQ==" hashValue="XiikggW0a683W4IkjjonRBqkbkHKJEWzZ+Og9BCTLaA8uFhKwAPB2vcELjRLAkic8yd/xX/lrvQSndXFLbWhiQ==" algorithmName="SHA-512" password="CC35"/>
  <autoFilter ref="C88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130" r:id="rId1" display="https://podminky.urs.cz/item/CS_URS_2023_01/184215133"/>
    <hyperlink ref="F134" r:id="rId2" display="https://podminky.urs.cz/item/CS_URS_2023_01/184501121"/>
    <hyperlink ref="F138" r:id="rId3" display="https://podminky.urs.cz/item/CS_URS_2023_01/1849114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119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494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ROUND((SUM(BE92:BE144)),  2)</f>
        <v>0</v>
      </c>
      <c r="G35" s="40"/>
      <c r="H35" s="40"/>
      <c r="I35" s="160">
        <v>0.20999999999999999</v>
      </c>
      <c r="J35" s="159">
        <f>ROUND(((SUM(BE92:BE144))*I35),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ROUND((SUM(BF92:BF144)),  2)</f>
        <v>0</v>
      </c>
      <c r="G36" s="40"/>
      <c r="H36" s="40"/>
      <c r="I36" s="160">
        <v>0.14999999999999999</v>
      </c>
      <c r="J36" s="159">
        <f>ROUND(((SUM(BF92:BF144))*I36),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ROUND((SUM(BG92:BG144)),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ROUND((SUM(BH92:BH144)),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ROUND((SUM(BI92:BI144)),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18046-14XT-KJ_2_5 - VRN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495</v>
      </c>
      <c r="E65" s="180"/>
      <c r="F65" s="180"/>
      <c r="G65" s="180"/>
      <c r="H65" s="180"/>
      <c r="I65" s="180"/>
      <c r="J65" s="181">
        <f>J94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7"/>
      <c r="D66" s="184" t="s">
        <v>496</v>
      </c>
      <c r="E66" s="185"/>
      <c r="F66" s="185"/>
      <c r="G66" s="185"/>
      <c r="H66" s="185"/>
      <c r="I66" s="185"/>
      <c r="J66" s="186">
        <f>J95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7"/>
      <c r="D67" s="184" t="s">
        <v>497</v>
      </c>
      <c r="E67" s="185"/>
      <c r="F67" s="185"/>
      <c r="G67" s="185"/>
      <c r="H67" s="185"/>
      <c r="I67" s="185"/>
      <c r="J67" s="186">
        <f>J96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7"/>
      <c r="D68" s="184" t="s">
        <v>498</v>
      </c>
      <c r="E68" s="185"/>
      <c r="F68" s="185"/>
      <c r="G68" s="185"/>
      <c r="H68" s="185"/>
      <c r="I68" s="185"/>
      <c r="J68" s="186">
        <f>J101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7"/>
      <c r="D69" s="184" t="s">
        <v>499</v>
      </c>
      <c r="E69" s="185"/>
      <c r="F69" s="185"/>
      <c r="G69" s="185"/>
      <c r="H69" s="185"/>
      <c r="I69" s="185"/>
      <c r="J69" s="186">
        <f>J105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500</v>
      </c>
      <c r="E70" s="180"/>
      <c r="F70" s="180"/>
      <c r="G70" s="180"/>
      <c r="H70" s="180"/>
      <c r="I70" s="180"/>
      <c r="J70" s="181">
        <f>J109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130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Morava, Hanušovice, pomístní opravy toku a hráze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119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120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18046-14XT-KJ_2_5 - VRN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Hanušovice</v>
      </c>
      <c r="G86" s="42"/>
      <c r="H86" s="42"/>
      <c r="I86" s="34" t="s">
        <v>23</v>
      </c>
      <c r="J86" s="74" t="str">
        <f>IF(J14="","",J14)</f>
        <v>25. 5. 2020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E17</f>
        <v>Povodí Moravy, s.p.</v>
      </c>
      <c r="G88" s="42"/>
      <c r="H88" s="42"/>
      <c r="I88" s="34" t="s">
        <v>31</v>
      </c>
      <c r="J88" s="38" t="str">
        <f>E23</f>
        <v>Regioprojekt Brno,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>Kozák Jan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131</v>
      </c>
      <c r="D91" s="191" t="s">
        <v>57</v>
      </c>
      <c r="E91" s="191" t="s">
        <v>53</v>
      </c>
      <c r="F91" s="191" t="s">
        <v>54</v>
      </c>
      <c r="G91" s="191" t="s">
        <v>132</v>
      </c>
      <c r="H91" s="191" t="s">
        <v>133</v>
      </c>
      <c r="I91" s="191" t="s">
        <v>134</v>
      </c>
      <c r="J91" s="192" t="s">
        <v>125</v>
      </c>
      <c r="K91" s="193" t="s">
        <v>135</v>
      </c>
      <c r="L91" s="194"/>
      <c r="M91" s="94" t="s">
        <v>19</v>
      </c>
      <c r="N91" s="95" t="s">
        <v>42</v>
      </c>
      <c r="O91" s="95" t="s">
        <v>136</v>
      </c>
      <c r="P91" s="95" t="s">
        <v>137</v>
      </c>
      <c r="Q91" s="95" t="s">
        <v>138</v>
      </c>
      <c r="R91" s="95" t="s">
        <v>139</v>
      </c>
      <c r="S91" s="95" t="s">
        <v>140</v>
      </c>
      <c r="T91" s="96" t="s">
        <v>141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142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P93+P94+P109</f>
        <v>0</v>
      </c>
      <c r="Q92" s="98"/>
      <c r="R92" s="197">
        <f>R93+R94+R109</f>
        <v>0</v>
      </c>
      <c r="S92" s="98"/>
      <c r="T92" s="198">
        <f>T93+T94+T109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126</v>
      </c>
      <c r="BK92" s="199">
        <f>BK93+BK94+BK109</f>
        <v>0</v>
      </c>
    </row>
    <row r="93" s="12" customFormat="1" ht="25.92" customHeight="1">
      <c r="A93" s="12"/>
      <c r="B93" s="200"/>
      <c r="C93" s="201"/>
      <c r="D93" s="202" t="s">
        <v>71</v>
      </c>
      <c r="E93" s="203" t="s">
        <v>143</v>
      </c>
      <c r="F93" s="203" t="s">
        <v>144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v>0</v>
      </c>
      <c r="Q93" s="208"/>
      <c r="R93" s="209">
        <v>0</v>
      </c>
      <c r="S93" s="208"/>
      <c r="T93" s="210"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79</v>
      </c>
      <c r="AT93" s="212" t="s">
        <v>71</v>
      </c>
      <c r="AU93" s="212" t="s">
        <v>72</v>
      </c>
      <c r="AY93" s="211" t="s">
        <v>145</v>
      </c>
      <c r="BK93" s="213">
        <v>0</v>
      </c>
    </row>
    <row r="94" s="12" customFormat="1" ht="25.92" customHeight="1">
      <c r="A94" s="12"/>
      <c r="B94" s="200"/>
      <c r="C94" s="201"/>
      <c r="D94" s="202" t="s">
        <v>71</v>
      </c>
      <c r="E94" s="203" t="s">
        <v>436</v>
      </c>
      <c r="F94" s="203" t="s">
        <v>436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79</v>
      </c>
      <c r="AT94" s="212" t="s">
        <v>71</v>
      </c>
      <c r="AU94" s="212" t="s">
        <v>72</v>
      </c>
      <c r="AY94" s="211" t="s">
        <v>145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71</v>
      </c>
      <c r="E95" s="214" t="s">
        <v>501</v>
      </c>
      <c r="F95" s="214" t="s">
        <v>502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P96+P101+P105</f>
        <v>0</v>
      </c>
      <c r="Q95" s="208"/>
      <c r="R95" s="209">
        <f>R96+R101+R105</f>
        <v>0</v>
      </c>
      <c r="S95" s="208"/>
      <c r="T95" s="210">
        <f>T96+T101+T105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79</v>
      </c>
      <c r="AT95" s="212" t="s">
        <v>71</v>
      </c>
      <c r="AU95" s="212" t="s">
        <v>79</v>
      </c>
      <c r="AY95" s="211" t="s">
        <v>145</v>
      </c>
      <c r="BK95" s="213">
        <f>BK96+BK101+BK105</f>
        <v>0</v>
      </c>
    </row>
    <row r="96" s="12" customFormat="1" ht="20.88" customHeight="1">
      <c r="A96" s="12"/>
      <c r="B96" s="200"/>
      <c r="C96" s="201"/>
      <c r="D96" s="202" t="s">
        <v>71</v>
      </c>
      <c r="E96" s="214" t="s">
        <v>503</v>
      </c>
      <c r="F96" s="214" t="s">
        <v>504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SUM(P97:P100)</f>
        <v>0</v>
      </c>
      <c r="Q96" s="208"/>
      <c r="R96" s="209">
        <f>SUM(R97:R100)</f>
        <v>0</v>
      </c>
      <c r="S96" s="208"/>
      <c r="T96" s="21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79</v>
      </c>
      <c r="AT96" s="212" t="s">
        <v>71</v>
      </c>
      <c r="AU96" s="212" t="s">
        <v>81</v>
      </c>
      <c r="AY96" s="211" t="s">
        <v>145</v>
      </c>
      <c r="BK96" s="213">
        <f>SUM(BK97:BK100)</f>
        <v>0</v>
      </c>
    </row>
    <row r="97" s="2" customFormat="1" ht="16.5" customHeight="1">
      <c r="A97" s="40"/>
      <c r="B97" s="41"/>
      <c r="C97" s="216" t="s">
        <v>79</v>
      </c>
      <c r="D97" s="216" t="s">
        <v>147</v>
      </c>
      <c r="E97" s="217" t="s">
        <v>505</v>
      </c>
      <c r="F97" s="218" t="s">
        <v>506</v>
      </c>
      <c r="G97" s="219" t="s">
        <v>410</v>
      </c>
      <c r="H97" s="220">
        <v>2</v>
      </c>
      <c r="I97" s="221"/>
      <c r="J97" s="222">
        <f>ROUND(I97*H97,2)</f>
        <v>0</v>
      </c>
      <c r="K97" s="223"/>
      <c r="L97" s="46"/>
      <c r="M97" s="224" t="s">
        <v>19</v>
      </c>
      <c r="N97" s="225" t="s">
        <v>43</v>
      </c>
      <c r="O97" s="86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8" t="s">
        <v>151</v>
      </c>
      <c r="AT97" s="228" t="s">
        <v>147</v>
      </c>
      <c r="AU97" s="228" t="s">
        <v>163</v>
      </c>
      <c r="AY97" s="19" t="s">
        <v>145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9" t="s">
        <v>79</v>
      </c>
      <c r="BK97" s="229">
        <f>ROUND(I97*H97,2)</f>
        <v>0</v>
      </c>
      <c r="BL97" s="19" t="s">
        <v>151</v>
      </c>
      <c r="BM97" s="228" t="s">
        <v>507</v>
      </c>
    </row>
    <row r="98" s="2" customFormat="1" ht="16.5" customHeight="1">
      <c r="A98" s="40"/>
      <c r="B98" s="41"/>
      <c r="C98" s="216" t="s">
        <v>81</v>
      </c>
      <c r="D98" s="216" t="s">
        <v>147</v>
      </c>
      <c r="E98" s="217" t="s">
        <v>508</v>
      </c>
      <c r="F98" s="218" t="s">
        <v>509</v>
      </c>
      <c r="G98" s="219" t="s">
        <v>410</v>
      </c>
      <c r="H98" s="220">
        <v>4</v>
      </c>
      <c r="I98" s="221"/>
      <c r="J98" s="222">
        <f>ROUND(I98*H98,2)</f>
        <v>0</v>
      </c>
      <c r="K98" s="223"/>
      <c r="L98" s="46"/>
      <c r="M98" s="224" t="s">
        <v>19</v>
      </c>
      <c r="N98" s="225" t="s">
        <v>43</v>
      </c>
      <c r="O98" s="86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8" t="s">
        <v>151</v>
      </c>
      <c r="AT98" s="228" t="s">
        <v>147</v>
      </c>
      <c r="AU98" s="228" t="s">
        <v>163</v>
      </c>
      <c r="AY98" s="19" t="s">
        <v>145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9" t="s">
        <v>79</v>
      </c>
      <c r="BK98" s="229">
        <f>ROUND(I98*H98,2)</f>
        <v>0</v>
      </c>
      <c r="BL98" s="19" t="s">
        <v>151</v>
      </c>
      <c r="BM98" s="228" t="s">
        <v>510</v>
      </c>
    </row>
    <row r="99" s="2" customFormat="1" ht="16.5" customHeight="1">
      <c r="A99" s="40"/>
      <c r="B99" s="41"/>
      <c r="C99" s="216" t="s">
        <v>163</v>
      </c>
      <c r="D99" s="216" t="s">
        <v>147</v>
      </c>
      <c r="E99" s="217" t="s">
        <v>511</v>
      </c>
      <c r="F99" s="218" t="s">
        <v>512</v>
      </c>
      <c r="G99" s="219" t="s">
        <v>410</v>
      </c>
      <c r="H99" s="220">
        <v>2</v>
      </c>
      <c r="I99" s="221"/>
      <c r="J99" s="222">
        <f>ROUND(I99*H99,2)</f>
        <v>0</v>
      </c>
      <c r="K99" s="223"/>
      <c r="L99" s="46"/>
      <c r="M99" s="224" t="s">
        <v>19</v>
      </c>
      <c r="N99" s="225" t="s">
        <v>43</v>
      </c>
      <c r="O99" s="86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8" t="s">
        <v>151</v>
      </c>
      <c r="AT99" s="228" t="s">
        <v>147</v>
      </c>
      <c r="AU99" s="228" t="s">
        <v>163</v>
      </c>
      <c r="AY99" s="19" t="s">
        <v>145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79</v>
      </c>
      <c r="BK99" s="229">
        <f>ROUND(I99*H99,2)</f>
        <v>0</v>
      </c>
      <c r="BL99" s="19" t="s">
        <v>151</v>
      </c>
      <c r="BM99" s="228" t="s">
        <v>513</v>
      </c>
    </row>
    <row r="100" s="2" customFormat="1">
      <c r="A100" s="40"/>
      <c r="B100" s="41"/>
      <c r="C100" s="42"/>
      <c r="D100" s="232" t="s">
        <v>171</v>
      </c>
      <c r="E100" s="42"/>
      <c r="F100" s="253" t="s">
        <v>514</v>
      </c>
      <c r="G100" s="42"/>
      <c r="H100" s="42"/>
      <c r="I100" s="254"/>
      <c r="J100" s="42"/>
      <c r="K100" s="42"/>
      <c r="L100" s="46"/>
      <c r="M100" s="255"/>
      <c r="N100" s="25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171</v>
      </c>
      <c r="AU100" s="19" t="s">
        <v>163</v>
      </c>
    </row>
    <row r="101" s="12" customFormat="1" ht="20.88" customHeight="1">
      <c r="A101" s="12"/>
      <c r="B101" s="200"/>
      <c r="C101" s="201"/>
      <c r="D101" s="202" t="s">
        <v>71</v>
      </c>
      <c r="E101" s="214" t="s">
        <v>515</v>
      </c>
      <c r="F101" s="214" t="s">
        <v>516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SUM(P102:P104)</f>
        <v>0</v>
      </c>
      <c r="Q101" s="208"/>
      <c r="R101" s="209">
        <f>SUM(R102:R104)</f>
        <v>0</v>
      </c>
      <c r="S101" s="208"/>
      <c r="T101" s="210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79</v>
      </c>
      <c r="AT101" s="212" t="s">
        <v>71</v>
      </c>
      <c r="AU101" s="212" t="s">
        <v>81</v>
      </c>
      <c r="AY101" s="211" t="s">
        <v>145</v>
      </c>
      <c r="BK101" s="213">
        <f>SUM(BK102:BK104)</f>
        <v>0</v>
      </c>
    </row>
    <row r="102" s="2" customFormat="1" ht="16.5" customHeight="1">
      <c r="A102" s="40"/>
      <c r="B102" s="41"/>
      <c r="C102" s="216" t="s">
        <v>151</v>
      </c>
      <c r="D102" s="216" t="s">
        <v>147</v>
      </c>
      <c r="E102" s="217" t="s">
        <v>517</v>
      </c>
      <c r="F102" s="218" t="s">
        <v>518</v>
      </c>
      <c r="G102" s="219" t="s">
        <v>410</v>
      </c>
      <c r="H102" s="220">
        <v>4</v>
      </c>
      <c r="I102" s="221"/>
      <c r="J102" s="222">
        <f>ROUND(I102*H102,2)</f>
        <v>0</v>
      </c>
      <c r="K102" s="223"/>
      <c r="L102" s="46"/>
      <c r="M102" s="224" t="s">
        <v>19</v>
      </c>
      <c r="N102" s="225" t="s">
        <v>43</v>
      </c>
      <c r="O102" s="86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8" t="s">
        <v>151</v>
      </c>
      <c r="AT102" s="228" t="s">
        <v>147</v>
      </c>
      <c r="AU102" s="228" t="s">
        <v>163</v>
      </c>
      <c r="AY102" s="19" t="s">
        <v>145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79</v>
      </c>
      <c r="BK102" s="229">
        <f>ROUND(I102*H102,2)</f>
        <v>0</v>
      </c>
      <c r="BL102" s="19" t="s">
        <v>151</v>
      </c>
      <c r="BM102" s="228" t="s">
        <v>519</v>
      </c>
    </row>
    <row r="103" s="2" customFormat="1">
      <c r="A103" s="40"/>
      <c r="B103" s="41"/>
      <c r="C103" s="42"/>
      <c r="D103" s="232" t="s">
        <v>171</v>
      </c>
      <c r="E103" s="42"/>
      <c r="F103" s="253" t="s">
        <v>520</v>
      </c>
      <c r="G103" s="42"/>
      <c r="H103" s="42"/>
      <c r="I103" s="254"/>
      <c r="J103" s="42"/>
      <c r="K103" s="42"/>
      <c r="L103" s="46"/>
      <c r="M103" s="255"/>
      <c r="N103" s="25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163</v>
      </c>
    </row>
    <row r="104" s="2" customFormat="1" ht="16.5" customHeight="1">
      <c r="A104" s="40"/>
      <c r="B104" s="41"/>
      <c r="C104" s="216" t="s">
        <v>176</v>
      </c>
      <c r="D104" s="216" t="s">
        <v>147</v>
      </c>
      <c r="E104" s="217" t="s">
        <v>521</v>
      </c>
      <c r="F104" s="218" t="s">
        <v>509</v>
      </c>
      <c r="G104" s="219" t="s">
        <v>410</v>
      </c>
      <c r="H104" s="220">
        <v>4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163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522</v>
      </c>
    </row>
    <row r="105" s="12" customFormat="1" ht="20.88" customHeight="1">
      <c r="A105" s="12"/>
      <c r="B105" s="200"/>
      <c r="C105" s="201"/>
      <c r="D105" s="202" t="s">
        <v>71</v>
      </c>
      <c r="E105" s="214" t="s">
        <v>523</v>
      </c>
      <c r="F105" s="214" t="s">
        <v>524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SUM(P106:P108)</f>
        <v>0</v>
      </c>
      <c r="Q105" s="208"/>
      <c r="R105" s="209">
        <f>SUM(R106:R108)</f>
        <v>0</v>
      </c>
      <c r="S105" s="208"/>
      <c r="T105" s="210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79</v>
      </c>
      <c r="AT105" s="212" t="s">
        <v>71</v>
      </c>
      <c r="AU105" s="212" t="s">
        <v>81</v>
      </c>
      <c r="AY105" s="211" t="s">
        <v>145</v>
      </c>
      <c r="BK105" s="213">
        <f>SUM(BK106:BK108)</f>
        <v>0</v>
      </c>
    </row>
    <row r="106" s="2" customFormat="1" ht="16.5" customHeight="1">
      <c r="A106" s="40"/>
      <c r="B106" s="41"/>
      <c r="C106" s="216" t="s">
        <v>212</v>
      </c>
      <c r="D106" s="216" t="s">
        <v>147</v>
      </c>
      <c r="E106" s="217" t="s">
        <v>525</v>
      </c>
      <c r="F106" s="218" t="s">
        <v>518</v>
      </c>
      <c r="G106" s="219" t="s">
        <v>410</v>
      </c>
      <c r="H106" s="220">
        <v>4</v>
      </c>
      <c r="I106" s="221"/>
      <c r="J106" s="222">
        <f>ROUND(I106*H106,2)</f>
        <v>0</v>
      </c>
      <c r="K106" s="223"/>
      <c r="L106" s="46"/>
      <c r="M106" s="224" t="s">
        <v>19</v>
      </c>
      <c r="N106" s="225" t="s">
        <v>43</v>
      </c>
      <c r="O106" s="86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8" t="s">
        <v>151</v>
      </c>
      <c r="AT106" s="228" t="s">
        <v>147</v>
      </c>
      <c r="AU106" s="228" t="s">
        <v>163</v>
      </c>
      <c r="AY106" s="19" t="s">
        <v>145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79</v>
      </c>
      <c r="BK106" s="229">
        <f>ROUND(I106*H106,2)</f>
        <v>0</v>
      </c>
      <c r="BL106" s="19" t="s">
        <v>151</v>
      </c>
      <c r="BM106" s="228" t="s">
        <v>526</v>
      </c>
    </row>
    <row r="107" s="2" customFormat="1">
      <c r="A107" s="40"/>
      <c r="B107" s="41"/>
      <c r="C107" s="42"/>
      <c r="D107" s="232" t="s">
        <v>171</v>
      </c>
      <c r="E107" s="42"/>
      <c r="F107" s="253" t="s">
        <v>520</v>
      </c>
      <c r="G107" s="42"/>
      <c r="H107" s="42"/>
      <c r="I107" s="254"/>
      <c r="J107" s="42"/>
      <c r="K107" s="42"/>
      <c r="L107" s="46"/>
      <c r="M107" s="255"/>
      <c r="N107" s="25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171</v>
      </c>
      <c r="AU107" s="19" t="s">
        <v>163</v>
      </c>
    </row>
    <row r="108" s="2" customFormat="1" ht="16.5" customHeight="1">
      <c r="A108" s="40"/>
      <c r="B108" s="41"/>
      <c r="C108" s="216" t="s">
        <v>263</v>
      </c>
      <c r="D108" s="216" t="s">
        <v>147</v>
      </c>
      <c r="E108" s="217" t="s">
        <v>527</v>
      </c>
      <c r="F108" s="218" t="s">
        <v>509</v>
      </c>
      <c r="G108" s="219" t="s">
        <v>410</v>
      </c>
      <c r="H108" s="220">
        <v>4</v>
      </c>
      <c r="I108" s="221"/>
      <c r="J108" s="222">
        <f>ROUND(I108*H108,2)</f>
        <v>0</v>
      </c>
      <c r="K108" s="223"/>
      <c r="L108" s="46"/>
      <c r="M108" s="224" t="s">
        <v>19</v>
      </c>
      <c r="N108" s="225" t="s">
        <v>43</v>
      </c>
      <c r="O108" s="86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8" t="s">
        <v>151</v>
      </c>
      <c r="AT108" s="228" t="s">
        <v>147</v>
      </c>
      <c r="AU108" s="228" t="s">
        <v>163</v>
      </c>
      <c r="AY108" s="19" t="s">
        <v>145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9" t="s">
        <v>79</v>
      </c>
      <c r="BK108" s="229">
        <f>ROUND(I108*H108,2)</f>
        <v>0</v>
      </c>
      <c r="BL108" s="19" t="s">
        <v>151</v>
      </c>
      <c r="BM108" s="228" t="s">
        <v>528</v>
      </c>
    </row>
    <row r="109" s="12" customFormat="1" ht="25.92" customHeight="1">
      <c r="A109" s="12"/>
      <c r="B109" s="200"/>
      <c r="C109" s="201"/>
      <c r="D109" s="202" t="s">
        <v>71</v>
      </c>
      <c r="E109" s="203" t="s">
        <v>97</v>
      </c>
      <c r="F109" s="203" t="s">
        <v>529</v>
      </c>
      <c r="G109" s="201"/>
      <c r="H109" s="201"/>
      <c r="I109" s="204"/>
      <c r="J109" s="205">
        <f>BK109</f>
        <v>0</v>
      </c>
      <c r="K109" s="201"/>
      <c r="L109" s="206"/>
      <c r="M109" s="207"/>
      <c r="N109" s="208"/>
      <c r="O109" s="208"/>
      <c r="P109" s="209">
        <f>SUM(P110:P144)</f>
        <v>0</v>
      </c>
      <c r="Q109" s="208"/>
      <c r="R109" s="209">
        <f>SUM(R110:R144)</f>
        <v>0</v>
      </c>
      <c r="S109" s="208"/>
      <c r="T109" s="210">
        <f>SUM(T110:T144)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176</v>
      </c>
      <c r="AT109" s="212" t="s">
        <v>71</v>
      </c>
      <c r="AU109" s="212" t="s">
        <v>72</v>
      </c>
      <c r="AY109" s="211" t="s">
        <v>145</v>
      </c>
      <c r="BK109" s="213">
        <f>SUM(BK110:BK144)</f>
        <v>0</v>
      </c>
    </row>
    <row r="110" s="2" customFormat="1" ht="16.5" customHeight="1">
      <c r="A110" s="40"/>
      <c r="B110" s="41"/>
      <c r="C110" s="216" t="s">
        <v>269</v>
      </c>
      <c r="D110" s="216" t="s">
        <v>147</v>
      </c>
      <c r="E110" s="217" t="s">
        <v>530</v>
      </c>
      <c r="F110" s="218" t="s">
        <v>531</v>
      </c>
      <c r="G110" s="219" t="s">
        <v>429</v>
      </c>
      <c r="H110" s="220">
        <v>1</v>
      </c>
      <c r="I110" s="221"/>
      <c r="J110" s="222">
        <f>ROUND(I110*H110,2)</f>
        <v>0</v>
      </c>
      <c r="K110" s="223"/>
      <c r="L110" s="46"/>
      <c r="M110" s="224" t="s">
        <v>19</v>
      </c>
      <c r="N110" s="225" t="s">
        <v>43</v>
      </c>
      <c r="O110" s="86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8" t="s">
        <v>151</v>
      </c>
      <c r="AT110" s="228" t="s">
        <v>147</v>
      </c>
      <c r="AU110" s="228" t="s">
        <v>79</v>
      </c>
      <c r="AY110" s="19" t="s">
        <v>145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79</v>
      </c>
      <c r="BK110" s="229">
        <f>ROUND(I110*H110,2)</f>
        <v>0</v>
      </c>
      <c r="BL110" s="19" t="s">
        <v>151</v>
      </c>
      <c r="BM110" s="228" t="s">
        <v>532</v>
      </c>
    </row>
    <row r="111" s="2" customFormat="1">
      <c r="A111" s="40"/>
      <c r="B111" s="41"/>
      <c r="C111" s="42"/>
      <c r="D111" s="232" t="s">
        <v>171</v>
      </c>
      <c r="E111" s="42"/>
      <c r="F111" s="253" t="s">
        <v>533</v>
      </c>
      <c r="G111" s="42"/>
      <c r="H111" s="42"/>
      <c r="I111" s="254"/>
      <c r="J111" s="42"/>
      <c r="K111" s="42"/>
      <c r="L111" s="46"/>
      <c r="M111" s="255"/>
      <c r="N111" s="25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79</v>
      </c>
    </row>
    <row r="112" s="2" customFormat="1" ht="16.5" customHeight="1">
      <c r="A112" s="40"/>
      <c r="B112" s="41"/>
      <c r="C112" s="216" t="s">
        <v>273</v>
      </c>
      <c r="D112" s="216" t="s">
        <v>147</v>
      </c>
      <c r="E112" s="217" t="s">
        <v>534</v>
      </c>
      <c r="F112" s="218" t="s">
        <v>535</v>
      </c>
      <c r="G112" s="219" t="s">
        <v>429</v>
      </c>
      <c r="H112" s="220">
        <v>1</v>
      </c>
      <c r="I112" s="221"/>
      <c r="J112" s="222">
        <f>ROUND(I112*H112,2)</f>
        <v>0</v>
      </c>
      <c r="K112" s="223"/>
      <c r="L112" s="46"/>
      <c r="M112" s="224" t="s">
        <v>19</v>
      </c>
      <c r="N112" s="225" t="s">
        <v>43</v>
      </c>
      <c r="O112" s="86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8" t="s">
        <v>151</v>
      </c>
      <c r="AT112" s="228" t="s">
        <v>147</v>
      </c>
      <c r="AU112" s="228" t="s">
        <v>79</v>
      </c>
      <c r="AY112" s="19" t="s">
        <v>145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79</v>
      </c>
      <c r="BK112" s="229">
        <f>ROUND(I112*H112,2)</f>
        <v>0</v>
      </c>
      <c r="BL112" s="19" t="s">
        <v>151</v>
      </c>
      <c r="BM112" s="228" t="s">
        <v>536</v>
      </c>
    </row>
    <row r="113" s="2" customFormat="1">
      <c r="A113" s="40"/>
      <c r="B113" s="41"/>
      <c r="C113" s="42"/>
      <c r="D113" s="232" t="s">
        <v>171</v>
      </c>
      <c r="E113" s="42"/>
      <c r="F113" s="253" t="s">
        <v>537</v>
      </c>
      <c r="G113" s="42"/>
      <c r="H113" s="42"/>
      <c r="I113" s="254"/>
      <c r="J113" s="42"/>
      <c r="K113" s="42"/>
      <c r="L113" s="46"/>
      <c r="M113" s="255"/>
      <c r="N113" s="25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171</v>
      </c>
      <c r="AU113" s="19" t="s">
        <v>79</v>
      </c>
    </row>
    <row r="114" s="2" customFormat="1" ht="21.75" customHeight="1">
      <c r="A114" s="40"/>
      <c r="B114" s="41"/>
      <c r="C114" s="216" t="s">
        <v>282</v>
      </c>
      <c r="D114" s="216" t="s">
        <v>147</v>
      </c>
      <c r="E114" s="217" t="s">
        <v>538</v>
      </c>
      <c r="F114" s="218" t="s">
        <v>539</v>
      </c>
      <c r="G114" s="219" t="s">
        <v>429</v>
      </c>
      <c r="H114" s="220">
        <v>1</v>
      </c>
      <c r="I114" s="221"/>
      <c r="J114" s="222">
        <f>ROUND(I114*H114,2)</f>
        <v>0</v>
      </c>
      <c r="K114" s="223"/>
      <c r="L114" s="46"/>
      <c r="M114" s="224" t="s">
        <v>19</v>
      </c>
      <c r="N114" s="225" t="s">
        <v>43</v>
      </c>
      <c r="O114" s="86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8" t="s">
        <v>151</v>
      </c>
      <c r="AT114" s="228" t="s">
        <v>147</v>
      </c>
      <c r="AU114" s="228" t="s">
        <v>79</v>
      </c>
      <c r="AY114" s="19" t="s">
        <v>145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79</v>
      </c>
      <c r="BK114" s="229">
        <f>ROUND(I114*H114,2)</f>
        <v>0</v>
      </c>
      <c r="BL114" s="19" t="s">
        <v>151</v>
      </c>
      <c r="BM114" s="228" t="s">
        <v>540</v>
      </c>
    </row>
    <row r="115" s="2" customFormat="1">
      <c r="A115" s="40"/>
      <c r="B115" s="41"/>
      <c r="C115" s="42"/>
      <c r="D115" s="232" t="s">
        <v>171</v>
      </c>
      <c r="E115" s="42"/>
      <c r="F115" s="253" t="s">
        <v>541</v>
      </c>
      <c r="G115" s="42"/>
      <c r="H115" s="42"/>
      <c r="I115" s="254"/>
      <c r="J115" s="42"/>
      <c r="K115" s="42"/>
      <c r="L115" s="46"/>
      <c r="M115" s="255"/>
      <c r="N115" s="25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171</v>
      </c>
      <c r="AU115" s="19" t="s">
        <v>79</v>
      </c>
    </row>
    <row r="116" s="2" customFormat="1" ht="24.15" customHeight="1">
      <c r="A116" s="40"/>
      <c r="B116" s="41"/>
      <c r="C116" s="216" t="s">
        <v>287</v>
      </c>
      <c r="D116" s="216" t="s">
        <v>147</v>
      </c>
      <c r="E116" s="217" t="s">
        <v>542</v>
      </c>
      <c r="F116" s="218" t="s">
        <v>543</v>
      </c>
      <c r="G116" s="219" t="s">
        <v>429</v>
      </c>
      <c r="H116" s="220">
        <v>1</v>
      </c>
      <c r="I116" s="221"/>
      <c r="J116" s="222">
        <f>ROUND(I116*H116,2)</f>
        <v>0</v>
      </c>
      <c r="K116" s="223"/>
      <c r="L116" s="46"/>
      <c r="M116" s="224" t="s">
        <v>19</v>
      </c>
      <c r="N116" s="225" t="s">
        <v>43</v>
      </c>
      <c r="O116" s="86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8" t="s">
        <v>151</v>
      </c>
      <c r="AT116" s="228" t="s">
        <v>147</v>
      </c>
      <c r="AU116" s="228" t="s">
        <v>79</v>
      </c>
      <c r="AY116" s="19" t="s">
        <v>145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79</v>
      </c>
      <c r="BK116" s="229">
        <f>ROUND(I116*H116,2)</f>
        <v>0</v>
      </c>
      <c r="BL116" s="19" t="s">
        <v>151</v>
      </c>
      <c r="BM116" s="228" t="s">
        <v>544</v>
      </c>
    </row>
    <row r="117" s="2" customFormat="1">
      <c r="A117" s="40"/>
      <c r="B117" s="41"/>
      <c r="C117" s="42"/>
      <c r="D117" s="232" t="s">
        <v>171</v>
      </c>
      <c r="E117" s="42"/>
      <c r="F117" s="253" t="s">
        <v>545</v>
      </c>
      <c r="G117" s="42"/>
      <c r="H117" s="42"/>
      <c r="I117" s="254"/>
      <c r="J117" s="42"/>
      <c r="K117" s="42"/>
      <c r="L117" s="46"/>
      <c r="M117" s="255"/>
      <c r="N117" s="25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79</v>
      </c>
    </row>
    <row r="118" s="2" customFormat="1" ht="24.15" customHeight="1">
      <c r="A118" s="40"/>
      <c r="B118" s="41"/>
      <c r="C118" s="216" t="s">
        <v>231</v>
      </c>
      <c r="D118" s="216" t="s">
        <v>147</v>
      </c>
      <c r="E118" s="217" t="s">
        <v>546</v>
      </c>
      <c r="F118" s="218" t="s">
        <v>547</v>
      </c>
      <c r="G118" s="219" t="s">
        <v>429</v>
      </c>
      <c r="H118" s="220">
        <v>1</v>
      </c>
      <c r="I118" s="221"/>
      <c r="J118" s="222">
        <f>ROUND(I118*H118,2)</f>
        <v>0</v>
      </c>
      <c r="K118" s="223"/>
      <c r="L118" s="46"/>
      <c r="M118" s="224" t="s">
        <v>19</v>
      </c>
      <c r="N118" s="225" t="s">
        <v>43</v>
      </c>
      <c r="O118" s="86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8" t="s">
        <v>151</v>
      </c>
      <c r="AT118" s="228" t="s">
        <v>147</v>
      </c>
      <c r="AU118" s="228" t="s">
        <v>79</v>
      </c>
      <c r="AY118" s="19" t="s">
        <v>145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79</v>
      </c>
      <c r="BK118" s="229">
        <f>ROUND(I118*H118,2)</f>
        <v>0</v>
      </c>
      <c r="BL118" s="19" t="s">
        <v>151</v>
      </c>
      <c r="BM118" s="228" t="s">
        <v>548</v>
      </c>
    </row>
    <row r="119" s="2" customFormat="1" ht="16.5" customHeight="1">
      <c r="A119" s="40"/>
      <c r="B119" s="41"/>
      <c r="C119" s="216" t="s">
        <v>298</v>
      </c>
      <c r="D119" s="216" t="s">
        <v>147</v>
      </c>
      <c r="E119" s="217" t="s">
        <v>549</v>
      </c>
      <c r="F119" s="218" t="s">
        <v>550</v>
      </c>
      <c r="G119" s="219" t="s">
        <v>429</v>
      </c>
      <c r="H119" s="220">
        <v>1</v>
      </c>
      <c r="I119" s="221"/>
      <c r="J119" s="222">
        <f>ROUND(I119*H119,2)</f>
        <v>0</v>
      </c>
      <c r="K119" s="223"/>
      <c r="L119" s="46"/>
      <c r="M119" s="224" t="s">
        <v>19</v>
      </c>
      <c r="N119" s="225" t="s">
        <v>43</v>
      </c>
      <c r="O119" s="86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8" t="s">
        <v>151</v>
      </c>
      <c r="AT119" s="228" t="s">
        <v>147</v>
      </c>
      <c r="AU119" s="228" t="s">
        <v>79</v>
      </c>
      <c r="AY119" s="19" t="s">
        <v>145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79</v>
      </c>
      <c r="BK119" s="229">
        <f>ROUND(I119*H119,2)</f>
        <v>0</v>
      </c>
      <c r="BL119" s="19" t="s">
        <v>151</v>
      </c>
      <c r="BM119" s="228" t="s">
        <v>551</v>
      </c>
    </row>
    <row r="120" s="2" customFormat="1">
      <c r="A120" s="40"/>
      <c r="B120" s="41"/>
      <c r="C120" s="42"/>
      <c r="D120" s="232" t="s">
        <v>171</v>
      </c>
      <c r="E120" s="42"/>
      <c r="F120" s="253" t="s">
        <v>552</v>
      </c>
      <c r="G120" s="42"/>
      <c r="H120" s="42"/>
      <c r="I120" s="254"/>
      <c r="J120" s="42"/>
      <c r="K120" s="42"/>
      <c r="L120" s="46"/>
      <c r="M120" s="255"/>
      <c r="N120" s="25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79</v>
      </c>
    </row>
    <row r="121" s="2" customFormat="1" ht="16.5" customHeight="1">
      <c r="A121" s="40"/>
      <c r="B121" s="41"/>
      <c r="C121" s="216" t="s">
        <v>305</v>
      </c>
      <c r="D121" s="216" t="s">
        <v>147</v>
      </c>
      <c r="E121" s="217" t="s">
        <v>553</v>
      </c>
      <c r="F121" s="218" t="s">
        <v>554</v>
      </c>
      <c r="G121" s="219" t="s">
        <v>429</v>
      </c>
      <c r="H121" s="220">
        <v>1</v>
      </c>
      <c r="I121" s="221"/>
      <c r="J121" s="222">
        <f>ROUND(I121*H121,2)</f>
        <v>0</v>
      </c>
      <c r="K121" s="223"/>
      <c r="L121" s="46"/>
      <c r="M121" s="224" t="s">
        <v>19</v>
      </c>
      <c r="N121" s="225" t="s">
        <v>43</v>
      </c>
      <c r="O121" s="86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8" t="s">
        <v>151</v>
      </c>
      <c r="AT121" s="228" t="s">
        <v>147</v>
      </c>
      <c r="AU121" s="228" t="s">
        <v>79</v>
      </c>
      <c r="AY121" s="19" t="s">
        <v>145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9" t="s">
        <v>79</v>
      </c>
      <c r="BK121" s="229">
        <f>ROUND(I121*H121,2)</f>
        <v>0</v>
      </c>
      <c r="BL121" s="19" t="s">
        <v>151</v>
      </c>
      <c r="BM121" s="228" t="s">
        <v>555</v>
      </c>
    </row>
    <row r="122" s="2" customFormat="1">
      <c r="A122" s="40"/>
      <c r="B122" s="41"/>
      <c r="C122" s="42"/>
      <c r="D122" s="232" t="s">
        <v>171</v>
      </c>
      <c r="E122" s="42"/>
      <c r="F122" s="253" t="s">
        <v>556</v>
      </c>
      <c r="G122" s="42"/>
      <c r="H122" s="42"/>
      <c r="I122" s="254"/>
      <c r="J122" s="42"/>
      <c r="K122" s="42"/>
      <c r="L122" s="46"/>
      <c r="M122" s="255"/>
      <c r="N122" s="25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79</v>
      </c>
    </row>
    <row r="123" s="2" customFormat="1" ht="24.15" customHeight="1">
      <c r="A123" s="40"/>
      <c r="B123" s="41"/>
      <c r="C123" s="216" t="s">
        <v>8</v>
      </c>
      <c r="D123" s="216" t="s">
        <v>147</v>
      </c>
      <c r="E123" s="217" t="s">
        <v>557</v>
      </c>
      <c r="F123" s="218" t="s">
        <v>558</v>
      </c>
      <c r="G123" s="219" t="s">
        <v>429</v>
      </c>
      <c r="H123" s="220">
        <v>1</v>
      </c>
      <c r="I123" s="221"/>
      <c r="J123" s="222">
        <f>ROUND(I123*H123,2)</f>
        <v>0</v>
      </c>
      <c r="K123" s="223"/>
      <c r="L123" s="46"/>
      <c r="M123" s="224" t="s">
        <v>19</v>
      </c>
      <c r="N123" s="225" t="s">
        <v>43</v>
      </c>
      <c r="O123" s="86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8" t="s">
        <v>151</v>
      </c>
      <c r="AT123" s="228" t="s">
        <v>147</v>
      </c>
      <c r="AU123" s="228" t="s">
        <v>79</v>
      </c>
      <c r="AY123" s="19" t="s">
        <v>145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79</v>
      </c>
      <c r="BK123" s="229">
        <f>ROUND(I123*H123,2)</f>
        <v>0</v>
      </c>
      <c r="BL123" s="19" t="s">
        <v>151</v>
      </c>
      <c r="BM123" s="228" t="s">
        <v>559</v>
      </c>
    </row>
    <row r="124" s="2" customFormat="1">
      <c r="A124" s="40"/>
      <c r="B124" s="41"/>
      <c r="C124" s="42"/>
      <c r="D124" s="232" t="s">
        <v>171</v>
      </c>
      <c r="E124" s="42"/>
      <c r="F124" s="253" t="s">
        <v>560</v>
      </c>
      <c r="G124" s="42"/>
      <c r="H124" s="42"/>
      <c r="I124" s="254"/>
      <c r="J124" s="42"/>
      <c r="K124" s="42"/>
      <c r="L124" s="46"/>
      <c r="M124" s="255"/>
      <c r="N124" s="25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79</v>
      </c>
    </row>
    <row r="125" s="2" customFormat="1" ht="21.75" customHeight="1">
      <c r="A125" s="40"/>
      <c r="B125" s="41"/>
      <c r="C125" s="216" t="s">
        <v>315</v>
      </c>
      <c r="D125" s="216" t="s">
        <v>147</v>
      </c>
      <c r="E125" s="217" t="s">
        <v>561</v>
      </c>
      <c r="F125" s="218" t="s">
        <v>562</v>
      </c>
      <c r="G125" s="219" t="s">
        <v>429</v>
      </c>
      <c r="H125" s="220">
        <v>1</v>
      </c>
      <c r="I125" s="221"/>
      <c r="J125" s="222">
        <f>ROUND(I125*H125,2)</f>
        <v>0</v>
      </c>
      <c r="K125" s="223"/>
      <c r="L125" s="46"/>
      <c r="M125" s="224" t="s">
        <v>19</v>
      </c>
      <c r="N125" s="225" t="s">
        <v>43</v>
      </c>
      <c r="O125" s="86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8" t="s">
        <v>151</v>
      </c>
      <c r="AT125" s="228" t="s">
        <v>147</v>
      </c>
      <c r="AU125" s="228" t="s">
        <v>79</v>
      </c>
      <c r="AY125" s="19" t="s">
        <v>145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79</v>
      </c>
      <c r="BK125" s="229">
        <f>ROUND(I125*H125,2)</f>
        <v>0</v>
      </c>
      <c r="BL125" s="19" t="s">
        <v>151</v>
      </c>
      <c r="BM125" s="228" t="s">
        <v>563</v>
      </c>
    </row>
    <row r="126" s="2" customFormat="1">
      <c r="A126" s="40"/>
      <c r="B126" s="41"/>
      <c r="C126" s="42"/>
      <c r="D126" s="232" t="s">
        <v>171</v>
      </c>
      <c r="E126" s="42"/>
      <c r="F126" s="253" t="s">
        <v>564</v>
      </c>
      <c r="G126" s="42"/>
      <c r="H126" s="42"/>
      <c r="I126" s="254"/>
      <c r="J126" s="42"/>
      <c r="K126" s="42"/>
      <c r="L126" s="46"/>
      <c r="M126" s="255"/>
      <c r="N126" s="25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79</v>
      </c>
    </row>
    <row r="127" s="2" customFormat="1" ht="37.8" customHeight="1">
      <c r="A127" s="40"/>
      <c r="B127" s="41"/>
      <c r="C127" s="216" t="s">
        <v>321</v>
      </c>
      <c r="D127" s="216" t="s">
        <v>147</v>
      </c>
      <c r="E127" s="217" t="s">
        <v>565</v>
      </c>
      <c r="F127" s="218" t="s">
        <v>566</v>
      </c>
      <c r="G127" s="219" t="s">
        <v>429</v>
      </c>
      <c r="H127" s="220">
        <v>1</v>
      </c>
      <c r="I127" s="221"/>
      <c r="J127" s="222">
        <f>ROUND(I127*H127,2)</f>
        <v>0</v>
      </c>
      <c r="K127" s="223"/>
      <c r="L127" s="46"/>
      <c r="M127" s="224" t="s">
        <v>19</v>
      </c>
      <c r="N127" s="225" t="s">
        <v>43</v>
      </c>
      <c r="O127" s="86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8" t="s">
        <v>151</v>
      </c>
      <c r="AT127" s="228" t="s">
        <v>147</v>
      </c>
      <c r="AU127" s="228" t="s">
        <v>79</v>
      </c>
      <c r="AY127" s="19" t="s">
        <v>145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9" t="s">
        <v>79</v>
      </c>
      <c r="BK127" s="229">
        <f>ROUND(I127*H127,2)</f>
        <v>0</v>
      </c>
      <c r="BL127" s="19" t="s">
        <v>151</v>
      </c>
      <c r="BM127" s="228" t="s">
        <v>567</v>
      </c>
    </row>
    <row r="128" s="2" customFormat="1">
      <c r="A128" s="40"/>
      <c r="B128" s="41"/>
      <c r="C128" s="42"/>
      <c r="D128" s="232" t="s">
        <v>171</v>
      </c>
      <c r="E128" s="42"/>
      <c r="F128" s="253" t="s">
        <v>568</v>
      </c>
      <c r="G128" s="42"/>
      <c r="H128" s="42"/>
      <c r="I128" s="254"/>
      <c r="J128" s="42"/>
      <c r="K128" s="42"/>
      <c r="L128" s="46"/>
      <c r="M128" s="255"/>
      <c r="N128" s="25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171</v>
      </c>
      <c r="AU128" s="19" t="s">
        <v>79</v>
      </c>
    </row>
    <row r="129" s="2" customFormat="1" ht="24.15" customHeight="1">
      <c r="A129" s="40"/>
      <c r="B129" s="41"/>
      <c r="C129" s="216" t="s">
        <v>327</v>
      </c>
      <c r="D129" s="216" t="s">
        <v>147</v>
      </c>
      <c r="E129" s="217" t="s">
        <v>569</v>
      </c>
      <c r="F129" s="218" t="s">
        <v>570</v>
      </c>
      <c r="G129" s="219" t="s">
        <v>429</v>
      </c>
      <c r="H129" s="220">
        <v>1</v>
      </c>
      <c r="I129" s="221"/>
      <c r="J129" s="222">
        <f>ROUND(I129*H129,2)</f>
        <v>0</v>
      </c>
      <c r="K129" s="223"/>
      <c r="L129" s="46"/>
      <c r="M129" s="224" t="s">
        <v>19</v>
      </c>
      <c r="N129" s="225" t="s">
        <v>43</v>
      </c>
      <c r="O129" s="86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8" t="s">
        <v>151</v>
      </c>
      <c r="AT129" s="228" t="s">
        <v>147</v>
      </c>
      <c r="AU129" s="228" t="s">
        <v>79</v>
      </c>
      <c r="AY129" s="19" t="s">
        <v>145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79</v>
      </c>
      <c r="BK129" s="229">
        <f>ROUND(I129*H129,2)</f>
        <v>0</v>
      </c>
      <c r="BL129" s="19" t="s">
        <v>151</v>
      </c>
      <c r="BM129" s="228" t="s">
        <v>571</v>
      </c>
    </row>
    <row r="130" s="2" customFormat="1">
      <c r="A130" s="40"/>
      <c r="B130" s="41"/>
      <c r="C130" s="42"/>
      <c r="D130" s="232" t="s">
        <v>171</v>
      </c>
      <c r="E130" s="42"/>
      <c r="F130" s="253" t="s">
        <v>572</v>
      </c>
      <c r="G130" s="42"/>
      <c r="H130" s="42"/>
      <c r="I130" s="254"/>
      <c r="J130" s="42"/>
      <c r="K130" s="42"/>
      <c r="L130" s="46"/>
      <c r="M130" s="255"/>
      <c r="N130" s="25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171</v>
      </c>
      <c r="AU130" s="19" t="s">
        <v>79</v>
      </c>
    </row>
    <row r="131" s="2" customFormat="1" ht="16.5" customHeight="1">
      <c r="A131" s="40"/>
      <c r="B131" s="41"/>
      <c r="C131" s="216" t="s">
        <v>332</v>
      </c>
      <c r="D131" s="216" t="s">
        <v>147</v>
      </c>
      <c r="E131" s="217" t="s">
        <v>573</v>
      </c>
      <c r="F131" s="218" t="s">
        <v>574</v>
      </c>
      <c r="G131" s="219" t="s">
        <v>429</v>
      </c>
      <c r="H131" s="220">
        <v>1</v>
      </c>
      <c r="I131" s="221"/>
      <c r="J131" s="222">
        <f>ROUND(I131*H131,2)</f>
        <v>0</v>
      </c>
      <c r="K131" s="223"/>
      <c r="L131" s="46"/>
      <c r="M131" s="224" t="s">
        <v>19</v>
      </c>
      <c r="N131" s="225" t="s">
        <v>43</v>
      </c>
      <c r="O131" s="86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8" t="s">
        <v>151</v>
      </c>
      <c r="AT131" s="228" t="s">
        <v>147</v>
      </c>
      <c r="AU131" s="228" t="s">
        <v>79</v>
      </c>
      <c r="AY131" s="19" t="s">
        <v>145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79</v>
      </c>
      <c r="BK131" s="229">
        <f>ROUND(I131*H131,2)</f>
        <v>0</v>
      </c>
      <c r="BL131" s="19" t="s">
        <v>151</v>
      </c>
      <c r="BM131" s="228" t="s">
        <v>575</v>
      </c>
    </row>
    <row r="132" s="2" customFormat="1">
      <c r="A132" s="40"/>
      <c r="B132" s="41"/>
      <c r="C132" s="42"/>
      <c r="D132" s="232" t="s">
        <v>171</v>
      </c>
      <c r="E132" s="42"/>
      <c r="F132" s="253" t="s">
        <v>576</v>
      </c>
      <c r="G132" s="42"/>
      <c r="H132" s="42"/>
      <c r="I132" s="254"/>
      <c r="J132" s="42"/>
      <c r="K132" s="42"/>
      <c r="L132" s="46"/>
      <c r="M132" s="255"/>
      <c r="N132" s="25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79</v>
      </c>
    </row>
    <row r="133" s="2" customFormat="1" ht="24.15" customHeight="1">
      <c r="A133" s="40"/>
      <c r="B133" s="41"/>
      <c r="C133" s="216" t="s">
        <v>338</v>
      </c>
      <c r="D133" s="216" t="s">
        <v>147</v>
      </c>
      <c r="E133" s="217" t="s">
        <v>577</v>
      </c>
      <c r="F133" s="218" t="s">
        <v>578</v>
      </c>
      <c r="G133" s="219" t="s">
        <v>429</v>
      </c>
      <c r="H133" s="220">
        <v>1</v>
      </c>
      <c r="I133" s="221"/>
      <c r="J133" s="222">
        <f>ROUND(I133*H133,2)</f>
        <v>0</v>
      </c>
      <c r="K133" s="223"/>
      <c r="L133" s="46"/>
      <c r="M133" s="224" t="s">
        <v>19</v>
      </c>
      <c r="N133" s="225" t="s">
        <v>43</v>
      </c>
      <c r="O133" s="86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8" t="s">
        <v>151</v>
      </c>
      <c r="AT133" s="228" t="s">
        <v>147</v>
      </c>
      <c r="AU133" s="228" t="s">
        <v>79</v>
      </c>
      <c r="AY133" s="19" t="s">
        <v>145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79</v>
      </c>
      <c r="BK133" s="229">
        <f>ROUND(I133*H133,2)</f>
        <v>0</v>
      </c>
      <c r="BL133" s="19" t="s">
        <v>151</v>
      </c>
      <c r="BM133" s="228" t="s">
        <v>579</v>
      </c>
    </row>
    <row r="134" s="2" customFormat="1" ht="16.5" customHeight="1">
      <c r="A134" s="40"/>
      <c r="B134" s="41"/>
      <c r="C134" s="216" t="s">
        <v>7</v>
      </c>
      <c r="D134" s="216" t="s">
        <v>147</v>
      </c>
      <c r="E134" s="217" t="s">
        <v>580</v>
      </c>
      <c r="F134" s="218" t="s">
        <v>581</v>
      </c>
      <c r="G134" s="219" t="s">
        <v>429</v>
      </c>
      <c r="H134" s="220">
        <v>1</v>
      </c>
      <c r="I134" s="221"/>
      <c r="J134" s="222">
        <f>ROUND(I134*H134,2)</f>
        <v>0</v>
      </c>
      <c r="K134" s="223"/>
      <c r="L134" s="46"/>
      <c r="M134" s="224" t="s">
        <v>19</v>
      </c>
      <c r="N134" s="225" t="s">
        <v>43</v>
      </c>
      <c r="O134" s="86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8" t="s">
        <v>151</v>
      </c>
      <c r="AT134" s="228" t="s">
        <v>147</v>
      </c>
      <c r="AU134" s="228" t="s">
        <v>79</v>
      </c>
      <c r="AY134" s="19" t="s">
        <v>145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9" t="s">
        <v>79</v>
      </c>
      <c r="BK134" s="229">
        <f>ROUND(I134*H134,2)</f>
        <v>0</v>
      </c>
      <c r="BL134" s="19" t="s">
        <v>151</v>
      </c>
      <c r="BM134" s="228" t="s">
        <v>582</v>
      </c>
    </row>
    <row r="135" s="2" customFormat="1">
      <c r="A135" s="40"/>
      <c r="B135" s="41"/>
      <c r="C135" s="42"/>
      <c r="D135" s="232" t="s">
        <v>171</v>
      </c>
      <c r="E135" s="42"/>
      <c r="F135" s="253" t="s">
        <v>583</v>
      </c>
      <c r="G135" s="42"/>
      <c r="H135" s="42"/>
      <c r="I135" s="254"/>
      <c r="J135" s="42"/>
      <c r="K135" s="42"/>
      <c r="L135" s="46"/>
      <c r="M135" s="255"/>
      <c r="N135" s="25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79</v>
      </c>
    </row>
    <row r="136" s="2" customFormat="1" ht="16.5" customHeight="1">
      <c r="A136" s="40"/>
      <c r="B136" s="41"/>
      <c r="C136" s="216" t="s">
        <v>348</v>
      </c>
      <c r="D136" s="216" t="s">
        <v>147</v>
      </c>
      <c r="E136" s="217" t="s">
        <v>584</v>
      </c>
      <c r="F136" s="218" t="s">
        <v>585</v>
      </c>
      <c r="G136" s="219" t="s">
        <v>429</v>
      </c>
      <c r="H136" s="220">
        <v>1</v>
      </c>
      <c r="I136" s="221"/>
      <c r="J136" s="222">
        <f>ROUND(I136*H136,2)</f>
        <v>0</v>
      </c>
      <c r="K136" s="223"/>
      <c r="L136" s="46"/>
      <c r="M136" s="224" t="s">
        <v>19</v>
      </c>
      <c r="N136" s="225" t="s">
        <v>43</v>
      </c>
      <c r="O136" s="86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8" t="s">
        <v>151</v>
      </c>
      <c r="AT136" s="228" t="s">
        <v>147</v>
      </c>
      <c r="AU136" s="228" t="s">
        <v>79</v>
      </c>
      <c r="AY136" s="19" t="s">
        <v>145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9" t="s">
        <v>79</v>
      </c>
      <c r="BK136" s="229">
        <f>ROUND(I136*H136,2)</f>
        <v>0</v>
      </c>
      <c r="BL136" s="19" t="s">
        <v>151</v>
      </c>
      <c r="BM136" s="228" t="s">
        <v>586</v>
      </c>
    </row>
    <row r="137" s="2" customFormat="1" ht="16.5" customHeight="1">
      <c r="A137" s="40"/>
      <c r="B137" s="41"/>
      <c r="C137" s="216" t="s">
        <v>352</v>
      </c>
      <c r="D137" s="216" t="s">
        <v>147</v>
      </c>
      <c r="E137" s="217" t="s">
        <v>587</v>
      </c>
      <c r="F137" s="218" t="s">
        <v>588</v>
      </c>
      <c r="G137" s="219" t="s">
        <v>429</v>
      </c>
      <c r="H137" s="220">
        <v>1</v>
      </c>
      <c r="I137" s="221"/>
      <c r="J137" s="222">
        <f>ROUND(I137*H137,2)</f>
        <v>0</v>
      </c>
      <c r="K137" s="223"/>
      <c r="L137" s="46"/>
      <c r="M137" s="224" t="s">
        <v>19</v>
      </c>
      <c r="N137" s="225" t="s">
        <v>43</v>
      </c>
      <c r="O137" s="86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8" t="s">
        <v>151</v>
      </c>
      <c r="AT137" s="228" t="s">
        <v>147</v>
      </c>
      <c r="AU137" s="228" t="s">
        <v>79</v>
      </c>
      <c r="AY137" s="19" t="s">
        <v>145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79</v>
      </c>
      <c r="BK137" s="229">
        <f>ROUND(I137*H137,2)</f>
        <v>0</v>
      </c>
      <c r="BL137" s="19" t="s">
        <v>151</v>
      </c>
      <c r="BM137" s="228" t="s">
        <v>589</v>
      </c>
    </row>
    <row r="138" s="2" customFormat="1" ht="16.5" customHeight="1">
      <c r="A138" s="40"/>
      <c r="B138" s="41"/>
      <c r="C138" s="216" t="s">
        <v>357</v>
      </c>
      <c r="D138" s="216" t="s">
        <v>147</v>
      </c>
      <c r="E138" s="217" t="s">
        <v>590</v>
      </c>
      <c r="F138" s="218" t="s">
        <v>591</v>
      </c>
      <c r="G138" s="219" t="s">
        <v>429</v>
      </c>
      <c r="H138" s="220">
        <v>1</v>
      </c>
      <c r="I138" s="221"/>
      <c r="J138" s="222">
        <f>ROUND(I138*H138,2)</f>
        <v>0</v>
      </c>
      <c r="K138" s="223"/>
      <c r="L138" s="46"/>
      <c r="M138" s="224" t="s">
        <v>19</v>
      </c>
      <c r="N138" s="225" t="s">
        <v>43</v>
      </c>
      <c r="O138" s="86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8" t="s">
        <v>151</v>
      </c>
      <c r="AT138" s="228" t="s">
        <v>147</v>
      </c>
      <c r="AU138" s="228" t="s">
        <v>79</v>
      </c>
      <c r="AY138" s="19" t="s">
        <v>145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79</v>
      </c>
      <c r="BK138" s="229">
        <f>ROUND(I138*H138,2)</f>
        <v>0</v>
      </c>
      <c r="BL138" s="19" t="s">
        <v>151</v>
      </c>
      <c r="BM138" s="228" t="s">
        <v>592</v>
      </c>
    </row>
    <row r="139" s="2" customFormat="1">
      <c r="A139" s="40"/>
      <c r="B139" s="41"/>
      <c r="C139" s="42"/>
      <c r="D139" s="232" t="s">
        <v>171</v>
      </c>
      <c r="E139" s="42"/>
      <c r="F139" s="253" t="s">
        <v>593</v>
      </c>
      <c r="G139" s="42"/>
      <c r="H139" s="42"/>
      <c r="I139" s="254"/>
      <c r="J139" s="42"/>
      <c r="K139" s="42"/>
      <c r="L139" s="46"/>
      <c r="M139" s="255"/>
      <c r="N139" s="25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171</v>
      </c>
      <c r="AU139" s="19" t="s">
        <v>79</v>
      </c>
    </row>
    <row r="140" s="2" customFormat="1" ht="16.5" customHeight="1">
      <c r="A140" s="40"/>
      <c r="B140" s="41"/>
      <c r="C140" s="216" t="s">
        <v>362</v>
      </c>
      <c r="D140" s="216" t="s">
        <v>147</v>
      </c>
      <c r="E140" s="217" t="s">
        <v>594</v>
      </c>
      <c r="F140" s="218" t="s">
        <v>595</v>
      </c>
      <c r="G140" s="219" t="s">
        <v>429</v>
      </c>
      <c r="H140" s="220">
        <v>1</v>
      </c>
      <c r="I140" s="221"/>
      <c r="J140" s="222">
        <f>ROUND(I140*H140,2)</f>
        <v>0</v>
      </c>
      <c r="K140" s="223"/>
      <c r="L140" s="46"/>
      <c r="M140" s="224" t="s">
        <v>19</v>
      </c>
      <c r="N140" s="225" t="s">
        <v>43</v>
      </c>
      <c r="O140" s="86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8" t="s">
        <v>151</v>
      </c>
      <c r="AT140" s="228" t="s">
        <v>147</v>
      </c>
      <c r="AU140" s="228" t="s">
        <v>79</v>
      </c>
      <c r="AY140" s="19" t="s">
        <v>145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79</v>
      </c>
      <c r="BK140" s="229">
        <f>ROUND(I140*H140,2)</f>
        <v>0</v>
      </c>
      <c r="BL140" s="19" t="s">
        <v>151</v>
      </c>
      <c r="BM140" s="228" t="s">
        <v>596</v>
      </c>
    </row>
    <row r="141" s="2" customFormat="1">
      <c r="A141" s="40"/>
      <c r="B141" s="41"/>
      <c r="C141" s="42"/>
      <c r="D141" s="232" t="s">
        <v>171</v>
      </c>
      <c r="E141" s="42"/>
      <c r="F141" s="253" t="s">
        <v>597</v>
      </c>
      <c r="G141" s="42"/>
      <c r="H141" s="42"/>
      <c r="I141" s="254"/>
      <c r="J141" s="42"/>
      <c r="K141" s="42"/>
      <c r="L141" s="46"/>
      <c r="M141" s="255"/>
      <c r="N141" s="25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79</v>
      </c>
    </row>
    <row r="142" s="2" customFormat="1" ht="16.5" customHeight="1">
      <c r="A142" s="40"/>
      <c r="B142" s="41"/>
      <c r="C142" s="216" t="s">
        <v>367</v>
      </c>
      <c r="D142" s="216" t="s">
        <v>147</v>
      </c>
      <c r="E142" s="217" t="s">
        <v>598</v>
      </c>
      <c r="F142" s="218" t="s">
        <v>599</v>
      </c>
      <c r="G142" s="219" t="s">
        <v>429</v>
      </c>
      <c r="H142" s="220">
        <v>1</v>
      </c>
      <c r="I142" s="221"/>
      <c r="J142" s="222">
        <f>ROUND(I142*H142,2)</f>
        <v>0</v>
      </c>
      <c r="K142" s="223"/>
      <c r="L142" s="46"/>
      <c r="M142" s="224" t="s">
        <v>19</v>
      </c>
      <c r="N142" s="225" t="s">
        <v>43</v>
      </c>
      <c r="O142" s="86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8" t="s">
        <v>151</v>
      </c>
      <c r="AT142" s="228" t="s">
        <v>147</v>
      </c>
      <c r="AU142" s="228" t="s">
        <v>79</v>
      </c>
      <c r="AY142" s="19" t="s">
        <v>145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9" t="s">
        <v>79</v>
      </c>
      <c r="BK142" s="229">
        <f>ROUND(I142*H142,2)</f>
        <v>0</v>
      </c>
      <c r="BL142" s="19" t="s">
        <v>151</v>
      </c>
      <c r="BM142" s="228" t="s">
        <v>600</v>
      </c>
    </row>
    <row r="143" s="2" customFormat="1">
      <c r="A143" s="40"/>
      <c r="B143" s="41"/>
      <c r="C143" s="42"/>
      <c r="D143" s="232" t="s">
        <v>171</v>
      </c>
      <c r="E143" s="42"/>
      <c r="F143" s="253" t="s">
        <v>601</v>
      </c>
      <c r="G143" s="42"/>
      <c r="H143" s="42"/>
      <c r="I143" s="254"/>
      <c r="J143" s="42"/>
      <c r="K143" s="42"/>
      <c r="L143" s="46"/>
      <c r="M143" s="255"/>
      <c r="N143" s="25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171</v>
      </c>
      <c r="AU143" s="19" t="s">
        <v>79</v>
      </c>
    </row>
    <row r="144" s="2" customFormat="1" ht="16.5" customHeight="1">
      <c r="A144" s="40"/>
      <c r="B144" s="41"/>
      <c r="C144" s="216" t="s">
        <v>372</v>
      </c>
      <c r="D144" s="216" t="s">
        <v>147</v>
      </c>
      <c r="E144" s="217" t="s">
        <v>602</v>
      </c>
      <c r="F144" s="218" t="s">
        <v>603</v>
      </c>
      <c r="G144" s="219" t="s">
        <v>429</v>
      </c>
      <c r="H144" s="220">
        <v>1</v>
      </c>
      <c r="I144" s="221"/>
      <c r="J144" s="222">
        <f>ROUND(I144*H144,2)</f>
        <v>0</v>
      </c>
      <c r="K144" s="223"/>
      <c r="L144" s="46"/>
      <c r="M144" s="271" t="s">
        <v>19</v>
      </c>
      <c r="N144" s="272" t="s">
        <v>43</v>
      </c>
      <c r="O144" s="273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8" t="s">
        <v>151</v>
      </c>
      <c r="AT144" s="228" t="s">
        <v>147</v>
      </c>
      <c r="AU144" s="228" t="s">
        <v>79</v>
      </c>
      <c r="AY144" s="19" t="s">
        <v>145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79</v>
      </c>
      <c r="BK144" s="229">
        <f>ROUND(I144*H144,2)</f>
        <v>0</v>
      </c>
      <c r="BL144" s="19" t="s">
        <v>151</v>
      </c>
      <c r="BM144" s="228" t="s">
        <v>604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bXc05FJMcNLD9RTDStKEMJfON99XEl8xSSgOovMZzEnvRc3JIF9kVPm0RHFI5mQyrCygpYR7cjm/7Pu8WMKCvg==" hashValue="7ejFCoQr5fiJ09RAZN6ulBdWTGucH7T4ti1kL2EWohLrBAFgoRskuYYNrMYXt1zOAaCDSOOPC4hZir3AhryIMA==" algorithmName="SHA-512" password="CC35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  <c r="AZ2" s="140" t="s">
        <v>113</v>
      </c>
      <c r="BA2" s="140" t="s">
        <v>19</v>
      </c>
      <c r="BB2" s="140" t="s">
        <v>19</v>
      </c>
      <c r="BC2" s="140" t="s">
        <v>605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115</v>
      </c>
      <c r="BA3" s="140" t="s">
        <v>19</v>
      </c>
      <c r="BB3" s="140" t="s">
        <v>19</v>
      </c>
      <c r="BC3" s="140" t="s">
        <v>606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607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608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ROUND((SUM(BE88:BE114)),  2)</f>
        <v>0</v>
      </c>
      <c r="G35" s="40"/>
      <c r="H35" s="40"/>
      <c r="I35" s="160">
        <v>0.20999999999999999</v>
      </c>
      <c r="J35" s="159">
        <f>ROUND(((SUM(BE88:BE114))*I35),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ROUND((SUM(BF88:BF114)),  2)</f>
        <v>0</v>
      </c>
      <c r="G36" s="40"/>
      <c r="H36" s="40"/>
      <c r="I36" s="160">
        <v>0.14999999999999999</v>
      </c>
      <c r="J36" s="159">
        <f>ROUND(((SUM(BF88:BF114))*I36),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ROUND((SUM(BG88:BG114)),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ROUND((SUM(BH88:BH114)),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ROUND((SUM(BI88:BI114)),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607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18046-14XT-KJ_3_1 - SO 01 - Odtěžení sedimentu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129</v>
      </c>
      <c r="E66" s="185"/>
      <c r="F66" s="185"/>
      <c r="G66" s="185"/>
      <c r="H66" s="185"/>
      <c r="I66" s="185"/>
      <c r="J66" s="186">
        <f>J113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130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Morava, Hanušovice, pomístní opravy toku a hráze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2" t="s">
        <v>607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18046-14XT-KJ_3_1 - SO 01 - Odtěžení sedimentu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Hanušovice</v>
      </c>
      <c r="G82" s="42"/>
      <c r="H82" s="42"/>
      <c r="I82" s="34" t="s">
        <v>23</v>
      </c>
      <c r="J82" s="74" t="str">
        <f>IF(J14="","",J14)</f>
        <v>25. 5. 2020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E17</f>
        <v>Povodí Moravy, s.p.</v>
      </c>
      <c r="G84" s="42"/>
      <c r="H84" s="42"/>
      <c r="I84" s="34" t="s">
        <v>31</v>
      </c>
      <c r="J84" s="38" t="str">
        <f>E23</f>
        <v>Regioprojekt Brno, s.r.o.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Kozák Jan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8"/>
      <c r="B87" s="189"/>
      <c r="C87" s="190" t="s">
        <v>131</v>
      </c>
      <c r="D87" s="191" t="s">
        <v>57</v>
      </c>
      <c r="E87" s="191" t="s">
        <v>53</v>
      </c>
      <c r="F87" s="191" t="s">
        <v>54</v>
      </c>
      <c r="G87" s="191" t="s">
        <v>132</v>
      </c>
      <c r="H87" s="191" t="s">
        <v>133</v>
      </c>
      <c r="I87" s="191" t="s">
        <v>134</v>
      </c>
      <c r="J87" s="192" t="s">
        <v>125</v>
      </c>
      <c r="K87" s="193" t="s">
        <v>135</v>
      </c>
      <c r="L87" s="194"/>
      <c r="M87" s="94" t="s">
        <v>19</v>
      </c>
      <c r="N87" s="95" t="s">
        <v>42</v>
      </c>
      <c r="O87" s="95" t="s">
        <v>136</v>
      </c>
      <c r="P87" s="95" t="s">
        <v>137</v>
      </c>
      <c r="Q87" s="95" t="s">
        <v>138</v>
      </c>
      <c r="R87" s="95" t="s">
        <v>139</v>
      </c>
      <c r="S87" s="95" t="s">
        <v>140</v>
      </c>
      <c r="T87" s="96" t="s">
        <v>141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0"/>
      <c r="B88" s="41"/>
      <c r="C88" s="101" t="s">
        <v>142</v>
      </c>
      <c r="D88" s="42"/>
      <c r="E88" s="42"/>
      <c r="F88" s="42"/>
      <c r="G88" s="42"/>
      <c r="H88" s="42"/>
      <c r="I88" s="42"/>
      <c r="J88" s="195">
        <f>BK88</f>
        <v>0</v>
      </c>
      <c r="K88" s="42"/>
      <c r="L88" s="46"/>
      <c r="M88" s="97"/>
      <c r="N88" s="196"/>
      <c r="O88" s="98"/>
      <c r="P88" s="197">
        <f>P89</f>
        <v>0</v>
      </c>
      <c r="Q88" s="98"/>
      <c r="R88" s="197">
        <f>R89</f>
        <v>0</v>
      </c>
      <c r="S88" s="98"/>
      <c r="T88" s="198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126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71</v>
      </c>
      <c r="E89" s="203" t="s">
        <v>143</v>
      </c>
      <c r="F89" s="203" t="s">
        <v>144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P90+P113</f>
        <v>0</v>
      </c>
      <c r="Q89" s="208"/>
      <c r="R89" s="209">
        <f>R90+R113</f>
        <v>0</v>
      </c>
      <c r="S89" s="208"/>
      <c r="T89" s="210">
        <f>T90+T113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71</v>
      </c>
      <c r="AU89" s="212" t="s">
        <v>72</v>
      </c>
      <c r="AY89" s="211" t="s">
        <v>145</v>
      </c>
      <c r="BK89" s="213">
        <f>BK90+BK113</f>
        <v>0</v>
      </c>
    </row>
    <row r="90" s="12" customFormat="1" ht="22.8" customHeight="1">
      <c r="A90" s="12"/>
      <c r="B90" s="200"/>
      <c r="C90" s="201"/>
      <c r="D90" s="202" t="s">
        <v>71</v>
      </c>
      <c r="E90" s="214" t="s">
        <v>79</v>
      </c>
      <c r="F90" s="214" t="s">
        <v>146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SUM(P91:P112)</f>
        <v>0</v>
      </c>
      <c r="Q90" s="208"/>
      <c r="R90" s="209">
        <f>SUM(R91:R112)</f>
        <v>0</v>
      </c>
      <c r="S90" s="208"/>
      <c r="T90" s="210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71</v>
      </c>
      <c r="AU90" s="212" t="s">
        <v>79</v>
      </c>
      <c r="AY90" s="211" t="s">
        <v>145</v>
      </c>
      <c r="BK90" s="213">
        <f>SUM(BK91:BK112)</f>
        <v>0</v>
      </c>
    </row>
    <row r="91" s="2" customFormat="1" ht="16.5" customHeight="1">
      <c r="A91" s="40"/>
      <c r="B91" s="41"/>
      <c r="C91" s="216" t="s">
        <v>79</v>
      </c>
      <c r="D91" s="216" t="s">
        <v>147</v>
      </c>
      <c r="E91" s="217" t="s">
        <v>148</v>
      </c>
      <c r="F91" s="218" t="s">
        <v>149</v>
      </c>
      <c r="G91" s="219" t="s">
        <v>150</v>
      </c>
      <c r="H91" s="220">
        <v>400</v>
      </c>
      <c r="I91" s="221"/>
      <c r="J91" s="222">
        <f>ROUND(I91*H91,2)</f>
        <v>0</v>
      </c>
      <c r="K91" s="223"/>
      <c r="L91" s="46"/>
      <c r="M91" s="224" t="s">
        <v>19</v>
      </c>
      <c r="N91" s="225" t="s">
        <v>43</v>
      </c>
      <c r="O91" s="86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8" t="s">
        <v>151</v>
      </c>
      <c r="AT91" s="228" t="s">
        <v>147</v>
      </c>
      <c r="AU91" s="228" t="s">
        <v>81</v>
      </c>
      <c r="AY91" s="19" t="s">
        <v>145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9" t="s">
        <v>79</v>
      </c>
      <c r="BK91" s="229">
        <f>ROUND(I91*H91,2)</f>
        <v>0</v>
      </c>
      <c r="BL91" s="19" t="s">
        <v>151</v>
      </c>
      <c r="BM91" s="228" t="s">
        <v>609</v>
      </c>
    </row>
    <row r="92" s="13" customFormat="1">
      <c r="A92" s="13"/>
      <c r="B92" s="230"/>
      <c r="C92" s="231"/>
      <c r="D92" s="232" t="s">
        <v>153</v>
      </c>
      <c r="E92" s="233" t="s">
        <v>19</v>
      </c>
      <c r="F92" s="234" t="s">
        <v>610</v>
      </c>
      <c r="G92" s="231"/>
      <c r="H92" s="235">
        <v>400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153</v>
      </c>
      <c r="AU92" s="241" t="s">
        <v>81</v>
      </c>
      <c r="AV92" s="13" t="s">
        <v>81</v>
      </c>
      <c r="AW92" s="13" t="s">
        <v>33</v>
      </c>
      <c r="AX92" s="13" t="s">
        <v>72</v>
      </c>
      <c r="AY92" s="241" t="s">
        <v>145</v>
      </c>
    </row>
    <row r="93" s="14" customFormat="1">
      <c r="A93" s="14"/>
      <c r="B93" s="242"/>
      <c r="C93" s="243"/>
      <c r="D93" s="232" t="s">
        <v>153</v>
      </c>
      <c r="E93" s="244" t="s">
        <v>115</v>
      </c>
      <c r="F93" s="245" t="s">
        <v>155</v>
      </c>
      <c r="G93" s="243"/>
      <c r="H93" s="246">
        <v>400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153</v>
      </c>
      <c r="AU93" s="252" t="s">
        <v>81</v>
      </c>
      <c r="AV93" s="14" t="s">
        <v>151</v>
      </c>
      <c r="AW93" s="14" t="s">
        <v>33</v>
      </c>
      <c r="AX93" s="14" t="s">
        <v>79</v>
      </c>
      <c r="AY93" s="252" t="s">
        <v>145</v>
      </c>
    </row>
    <row r="94" s="2" customFormat="1" ht="37.8" customHeight="1">
      <c r="A94" s="40"/>
      <c r="B94" s="41"/>
      <c r="C94" s="216" t="s">
        <v>81</v>
      </c>
      <c r="D94" s="216" t="s">
        <v>147</v>
      </c>
      <c r="E94" s="217" t="s">
        <v>156</v>
      </c>
      <c r="F94" s="218" t="s">
        <v>157</v>
      </c>
      <c r="G94" s="219" t="s">
        <v>158</v>
      </c>
      <c r="H94" s="220">
        <v>277</v>
      </c>
      <c r="I94" s="221"/>
      <c r="J94" s="222">
        <f>ROUND(I94*H94,2)</f>
        <v>0</v>
      </c>
      <c r="K94" s="223"/>
      <c r="L94" s="46"/>
      <c r="M94" s="224" t="s">
        <v>19</v>
      </c>
      <c r="N94" s="225" t="s">
        <v>43</v>
      </c>
      <c r="O94" s="86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8" t="s">
        <v>151</v>
      </c>
      <c r="AT94" s="228" t="s">
        <v>147</v>
      </c>
      <c r="AU94" s="228" t="s">
        <v>81</v>
      </c>
      <c r="AY94" s="19" t="s">
        <v>145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79</v>
      </c>
      <c r="BK94" s="229">
        <f>ROUND(I94*H94,2)</f>
        <v>0</v>
      </c>
      <c r="BL94" s="19" t="s">
        <v>151</v>
      </c>
      <c r="BM94" s="228" t="s">
        <v>611</v>
      </c>
    </row>
    <row r="95" s="13" customFormat="1">
      <c r="A95" s="13"/>
      <c r="B95" s="230"/>
      <c r="C95" s="231"/>
      <c r="D95" s="232" t="s">
        <v>153</v>
      </c>
      <c r="E95" s="233" t="s">
        <v>19</v>
      </c>
      <c r="F95" s="234" t="s">
        <v>612</v>
      </c>
      <c r="G95" s="231"/>
      <c r="H95" s="235">
        <v>254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153</v>
      </c>
      <c r="AU95" s="241" t="s">
        <v>81</v>
      </c>
      <c r="AV95" s="13" t="s">
        <v>81</v>
      </c>
      <c r="AW95" s="13" t="s">
        <v>33</v>
      </c>
      <c r="AX95" s="13" t="s">
        <v>72</v>
      </c>
      <c r="AY95" s="241" t="s">
        <v>145</v>
      </c>
    </row>
    <row r="96" s="13" customFormat="1">
      <c r="A96" s="13"/>
      <c r="B96" s="230"/>
      <c r="C96" s="231"/>
      <c r="D96" s="232" t="s">
        <v>153</v>
      </c>
      <c r="E96" s="233" t="s">
        <v>19</v>
      </c>
      <c r="F96" s="234" t="s">
        <v>613</v>
      </c>
      <c r="G96" s="231"/>
      <c r="H96" s="235">
        <v>300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153</v>
      </c>
      <c r="AU96" s="241" t="s">
        <v>81</v>
      </c>
      <c r="AV96" s="13" t="s">
        <v>81</v>
      </c>
      <c r="AW96" s="13" t="s">
        <v>33</v>
      </c>
      <c r="AX96" s="13" t="s">
        <v>72</v>
      </c>
      <c r="AY96" s="241" t="s">
        <v>145</v>
      </c>
    </row>
    <row r="97" s="14" customFormat="1">
      <c r="A97" s="14"/>
      <c r="B97" s="242"/>
      <c r="C97" s="243"/>
      <c r="D97" s="232" t="s">
        <v>153</v>
      </c>
      <c r="E97" s="244" t="s">
        <v>113</v>
      </c>
      <c r="F97" s="245" t="s">
        <v>155</v>
      </c>
      <c r="G97" s="243"/>
      <c r="H97" s="246">
        <v>554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153</v>
      </c>
      <c r="AU97" s="252" t="s">
        <v>81</v>
      </c>
      <c r="AV97" s="14" t="s">
        <v>151</v>
      </c>
      <c r="AW97" s="14" t="s">
        <v>33</v>
      </c>
      <c r="AX97" s="14" t="s">
        <v>72</v>
      </c>
      <c r="AY97" s="252" t="s">
        <v>145</v>
      </c>
    </row>
    <row r="98" s="13" customFormat="1">
      <c r="A98" s="13"/>
      <c r="B98" s="230"/>
      <c r="C98" s="231"/>
      <c r="D98" s="232" t="s">
        <v>153</v>
      </c>
      <c r="E98" s="233" t="s">
        <v>19</v>
      </c>
      <c r="F98" s="234" t="s">
        <v>162</v>
      </c>
      <c r="G98" s="231"/>
      <c r="H98" s="235">
        <v>277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153</v>
      </c>
      <c r="AU98" s="241" t="s">
        <v>81</v>
      </c>
      <c r="AV98" s="13" t="s">
        <v>81</v>
      </c>
      <c r="AW98" s="13" t="s">
        <v>33</v>
      </c>
      <c r="AX98" s="13" t="s">
        <v>72</v>
      </c>
      <c r="AY98" s="241" t="s">
        <v>145</v>
      </c>
    </row>
    <row r="99" s="14" customFormat="1">
      <c r="A99" s="14"/>
      <c r="B99" s="242"/>
      <c r="C99" s="243"/>
      <c r="D99" s="232" t="s">
        <v>153</v>
      </c>
      <c r="E99" s="244" t="s">
        <v>19</v>
      </c>
      <c r="F99" s="245" t="s">
        <v>155</v>
      </c>
      <c r="G99" s="243"/>
      <c r="H99" s="246">
        <v>277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153</v>
      </c>
      <c r="AU99" s="252" t="s">
        <v>81</v>
      </c>
      <c r="AV99" s="14" t="s">
        <v>151</v>
      </c>
      <c r="AW99" s="14" t="s">
        <v>33</v>
      </c>
      <c r="AX99" s="14" t="s">
        <v>79</v>
      </c>
      <c r="AY99" s="252" t="s">
        <v>145</v>
      </c>
    </row>
    <row r="100" s="2" customFormat="1" ht="37.8" customHeight="1">
      <c r="A100" s="40"/>
      <c r="B100" s="41"/>
      <c r="C100" s="216" t="s">
        <v>163</v>
      </c>
      <c r="D100" s="216" t="s">
        <v>147</v>
      </c>
      <c r="E100" s="217" t="s">
        <v>164</v>
      </c>
      <c r="F100" s="218" t="s">
        <v>165</v>
      </c>
      <c r="G100" s="219" t="s">
        <v>158</v>
      </c>
      <c r="H100" s="220">
        <v>277</v>
      </c>
      <c r="I100" s="221"/>
      <c r="J100" s="222">
        <f>ROUND(I100*H100,2)</f>
        <v>0</v>
      </c>
      <c r="K100" s="223"/>
      <c r="L100" s="46"/>
      <c r="M100" s="224" t="s">
        <v>19</v>
      </c>
      <c r="N100" s="225" t="s">
        <v>43</v>
      </c>
      <c r="O100" s="86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8" t="s">
        <v>151</v>
      </c>
      <c r="AT100" s="228" t="s">
        <v>147</v>
      </c>
      <c r="AU100" s="228" t="s">
        <v>81</v>
      </c>
      <c r="AY100" s="19" t="s">
        <v>145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79</v>
      </c>
      <c r="BK100" s="229">
        <f>ROUND(I100*H100,2)</f>
        <v>0</v>
      </c>
      <c r="BL100" s="19" t="s">
        <v>151</v>
      </c>
      <c r="BM100" s="228" t="s">
        <v>614</v>
      </c>
    </row>
    <row r="101" s="13" customFormat="1">
      <c r="A101" s="13"/>
      <c r="B101" s="230"/>
      <c r="C101" s="231"/>
      <c r="D101" s="232" t="s">
        <v>153</v>
      </c>
      <c r="E101" s="233" t="s">
        <v>19</v>
      </c>
      <c r="F101" s="234" t="s">
        <v>162</v>
      </c>
      <c r="G101" s="231"/>
      <c r="H101" s="235">
        <v>277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153</v>
      </c>
      <c r="AU101" s="241" t="s">
        <v>81</v>
      </c>
      <c r="AV101" s="13" t="s">
        <v>81</v>
      </c>
      <c r="AW101" s="13" t="s">
        <v>33</v>
      </c>
      <c r="AX101" s="13" t="s">
        <v>72</v>
      </c>
      <c r="AY101" s="241" t="s">
        <v>145</v>
      </c>
    </row>
    <row r="102" s="14" customFormat="1">
      <c r="A102" s="14"/>
      <c r="B102" s="242"/>
      <c r="C102" s="243"/>
      <c r="D102" s="232" t="s">
        <v>153</v>
      </c>
      <c r="E102" s="244" t="s">
        <v>19</v>
      </c>
      <c r="F102" s="245" t="s">
        <v>155</v>
      </c>
      <c r="G102" s="243"/>
      <c r="H102" s="246">
        <v>277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153</v>
      </c>
      <c r="AU102" s="252" t="s">
        <v>81</v>
      </c>
      <c r="AV102" s="14" t="s">
        <v>151</v>
      </c>
      <c r="AW102" s="14" t="s">
        <v>33</v>
      </c>
      <c r="AX102" s="14" t="s">
        <v>79</v>
      </c>
      <c r="AY102" s="252" t="s">
        <v>145</v>
      </c>
    </row>
    <row r="103" s="2" customFormat="1" ht="21.75" customHeight="1">
      <c r="A103" s="40"/>
      <c r="B103" s="41"/>
      <c r="C103" s="216" t="s">
        <v>151</v>
      </c>
      <c r="D103" s="216" t="s">
        <v>147</v>
      </c>
      <c r="E103" s="217" t="s">
        <v>167</v>
      </c>
      <c r="F103" s="218" t="s">
        <v>168</v>
      </c>
      <c r="G103" s="219" t="s">
        <v>169</v>
      </c>
      <c r="H103" s="220">
        <v>10</v>
      </c>
      <c r="I103" s="221"/>
      <c r="J103" s="222">
        <f>ROUND(I103*H103,2)</f>
        <v>0</v>
      </c>
      <c r="K103" s="223"/>
      <c r="L103" s="46"/>
      <c r="M103" s="224" t="s">
        <v>19</v>
      </c>
      <c r="N103" s="225" t="s">
        <v>43</v>
      </c>
      <c r="O103" s="86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8" t="s">
        <v>151</v>
      </c>
      <c r="AT103" s="228" t="s">
        <v>147</v>
      </c>
      <c r="AU103" s="228" t="s">
        <v>81</v>
      </c>
      <c r="AY103" s="19" t="s">
        <v>145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9" t="s">
        <v>79</v>
      </c>
      <c r="BK103" s="229">
        <f>ROUND(I103*H103,2)</f>
        <v>0</v>
      </c>
      <c r="BL103" s="19" t="s">
        <v>151</v>
      </c>
      <c r="BM103" s="228" t="s">
        <v>615</v>
      </c>
    </row>
    <row r="104" s="2" customFormat="1">
      <c r="A104" s="40"/>
      <c r="B104" s="41"/>
      <c r="C104" s="42"/>
      <c r="D104" s="232" t="s">
        <v>171</v>
      </c>
      <c r="E104" s="42"/>
      <c r="F104" s="253" t="s">
        <v>172</v>
      </c>
      <c r="G104" s="42"/>
      <c r="H104" s="42"/>
      <c r="I104" s="254"/>
      <c r="J104" s="42"/>
      <c r="K104" s="42"/>
      <c r="L104" s="46"/>
      <c r="M104" s="255"/>
      <c r="N104" s="25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81</v>
      </c>
    </row>
    <row r="105" s="15" customFormat="1">
      <c r="A105" s="15"/>
      <c r="B105" s="257"/>
      <c r="C105" s="258"/>
      <c r="D105" s="232" t="s">
        <v>153</v>
      </c>
      <c r="E105" s="259" t="s">
        <v>19</v>
      </c>
      <c r="F105" s="260" t="s">
        <v>173</v>
      </c>
      <c r="G105" s="258"/>
      <c r="H105" s="259" t="s">
        <v>19</v>
      </c>
      <c r="I105" s="261"/>
      <c r="J105" s="258"/>
      <c r="K105" s="258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153</v>
      </c>
      <c r="AU105" s="266" t="s">
        <v>81</v>
      </c>
      <c r="AV105" s="15" t="s">
        <v>79</v>
      </c>
      <c r="AW105" s="15" t="s">
        <v>33</v>
      </c>
      <c r="AX105" s="15" t="s">
        <v>72</v>
      </c>
      <c r="AY105" s="266" t="s">
        <v>145</v>
      </c>
    </row>
    <row r="106" s="15" customFormat="1">
      <c r="A106" s="15"/>
      <c r="B106" s="257"/>
      <c r="C106" s="258"/>
      <c r="D106" s="232" t="s">
        <v>153</v>
      </c>
      <c r="E106" s="259" t="s">
        <v>19</v>
      </c>
      <c r="F106" s="260" t="s">
        <v>174</v>
      </c>
      <c r="G106" s="258"/>
      <c r="H106" s="259" t="s">
        <v>19</v>
      </c>
      <c r="I106" s="261"/>
      <c r="J106" s="258"/>
      <c r="K106" s="258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153</v>
      </c>
      <c r="AU106" s="266" t="s">
        <v>81</v>
      </c>
      <c r="AV106" s="15" t="s">
        <v>79</v>
      </c>
      <c r="AW106" s="15" t="s">
        <v>33</v>
      </c>
      <c r="AX106" s="15" t="s">
        <v>72</v>
      </c>
      <c r="AY106" s="266" t="s">
        <v>145</v>
      </c>
    </row>
    <row r="107" s="13" customFormat="1">
      <c r="A107" s="13"/>
      <c r="B107" s="230"/>
      <c r="C107" s="231"/>
      <c r="D107" s="232" t="s">
        <v>153</v>
      </c>
      <c r="E107" s="233" t="s">
        <v>19</v>
      </c>
      <c r="F107" s="234" t="s">
        <v>175</v>
      </c>
      <c r="G107" s="231"/>
      <c r="H107" s="235">
        <v>10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81</v>
      </c>
      <c r="AV107" s="13" t="s">
        <v>81</v>
      </c>
      <c r="AW107" s="13" t="s">
        <v>33</v>
      </c>
      <c r="AX107" s="13" t="s">
        <v>72</v>
      </c>
      <c r="AY107" s="241" t="s">
        <v>145</v>
      </c>
    </row>
    <row r="108" s="14" customFormat="1">
      <c r="A108" s="14"/>
      <c r="B108" s="242"/>
      <c r="C108" s="243"/>
      <c r="D108" s="232" t="s">
        <v>153</v>
      </c>
      <c r="E108" s="244" t="s">
        <v>19</v>
      </c>
      <c r="F108" s="245" t="s">
        <v>155</v>
      </c>
      <c r="G108" s="243"/>
      <c r="H108" s="246">
        <v>10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153</v>
      </c>
      <c r="AU108" s="252" t="s">
        <v>81</v>
      </c>
      <c r="AV108" s="14" t="s">
        <v>151</v>
      </c>
      <c r="AW108" s="14" t="s">
        <v>33</v>
      </c>
      <c r="AX108" s="14" t="s">
        <v>79</v>
      </c>
      <c r="AY108" s="252" t="s">
        <v>145</v>
      </c>
    </row>
    <row r="109" s="2" customFormat="1" ht="16.5" customHeight="1">
      <c r="A109" s="40"/>
      <c r="B109" s="41"/>
      <c r="C109" s="216" t="s">
        <v>176</v>
      </c>
      <c r="D109" s="216" t="s">
        <v>147</v>
      </c>
      <c r="E109" s="217" t="s">
        <v>177</v>
      </c>
      <c r="F109" s="218" t="s">
        <v>178</v>
      </c>
      <c r="G109" s="219" t="s">
        <v>169</v>
      </c>
      <c r="H109" s="220">
        <v>997.20000000000005</v>
      </c>
      <c r="I109" s="221"/>
      <c r="J109" s="222">
        <f>ROUND(I109*H109,2)</f>
        <v>0</v>
      </c>
      <c r="K109" s="223"/>
      <c r="L109" s="46"/>
      <c r="M109" s="224" t="s">
        <v>19</v>
      </c>
      <c r="N109" s="225" t="s">
        <v>43</v>
      </c>
      <c r="O109" s="86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8" t="s">
        <v>151</v>
      </c>
      <c r="AT109" s="228" t="s">
        <v>147</v>
      </c>
      <c r="AU109" s="228" t="s">
        <v>81</v>
      </c>
      <c r="AY109" s="19" t="s">
        <v>145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79</v>
      </c>
      <c r="BK109" s="229">
        <f>ROUND(I109*H109,2)</f>
        <v>0</v>
      </c>
      <c r="BL109" s="19" t="s">
        <v>151</v>
      </c>
      <c r="BM109" s="228" t="s">
        <v>616</v>
      </c>
    </row>
    <row r="110" s="2" customFormat="1">
      <c r="A110" s="40"/>
      <c r="B110" s="41"/>
      <c r="C110" s="42"/>
      <c r="D110" s="232" t="s">
        <v>171</v>
      </c>
      <c r="E110" s="42"/>
      <c r="F110" s="253" t="s">
        <v>180</v>
      </c>
      <c r="G110" s="42"/>
      <c r="H110" s="42"/>
      <c r="I110" s="254"/>
      <c r="J110" s="42"/>
      <c r="K110" s="42"/>
      <c r="L110" s="46"/>
      <c r="M110" s="255"/>
      <c r="N110" s="25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171</v>
      </c>
      <c r="AU110" s="19" t="s">
        <v>81</v>
      </c>
    </row>
    <row r="111" s="13" customFormat="1">
      <c r="A111" s="13"/>
      <c r="B111" s="230"/>
      <c r="C111" s="231"/>
      <c r="D111" s="232" t="s">
        <v>153</v>
      </c>
      <c r="E111" s="233" t="s">
        <v>19</v>
      </c>
      <c r="F111" s="234" t="s">
        <v>181</v>
      </c>
      <c r="G111" s="231"/>
      <c r="H111" s="235">
        <v>997.20000000000005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153</v>
      </c>
      <c r="AU111" s="241" t="s">
        <v>81</v>
      </c>
      <c r="AV111" s="13" t="s">
        <v>81</v>
      </c>
      <c r="AW111" s="13" t="s">
        <v>33</v>
      </c>
      <c r="AX111" s="13" t="s">
        <v>72</v>
      </c>
      <c r="AY111" s="241" t="s">
        <v>145</v>
      </c>
    </row>
    <row r="112" s="14" customFormat="1">
      <c r="A112" s="14"/>
      <c r="B112" s="242"/>
      <c r="C112" s="243"/>
      <c r="D112" s="232" t="s">
        <v>153</v>
      </c>
      <c r="E112" s="244" t="s">
        <v>19</v>
      </c>
      <c r="F112" s="245" t="s">
        <v>155</v>
      </c>
      <c r="G112" s="243"/>
      <c r="H112" s="246">
        <v>997.20000000000005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153</v>
      </c>
      <c r="AU112" s="252" t="s">
        <v>81</v>
      </c>
      <c r="AV112" s="14" t="s">
        <v>151</v>
      </c>
      <c r="AW112" s="14" t="s">
        <v>33</v>
      </c>
      <c r="AX112" s="14" t="s">
        <v>79</v>
      </c>
      <c r="AY112" s="252" t="s">
        <v>145</v>
      </c>
    </row>
    <row r="113" s="12" customFormat="1" ht="22.8" customHeight="1">
      <c r="A113" s="12"/>
      <c r="B113" s="200"/>
      <c r="C113" s="201"/>
      <c r="D113" s="202" t="s">
        <v>71</v>
      </c>
      <c r="E113" s="214" t="s">
        <v>182</v>
      </c>
      <c r="F113" s="214" t="s">
        <v>183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P114</f>
        <v>0</v>
      </c>
      <c r="Q113" s="208"/>
      <c r="R113" s="209">
        <f>R114</f>
        <v>0</v>
      </c>
      <c r="S113" s="208"/>
      <c r="T113" s="210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79</v>
      </c>
      <c r="AT113" s="212" t="s">
        <v>71</v>
      </c>
      <c r="AU113" s="212" t="s">
        <v>79</v>
      </c>
      <c r="AY113" s="211" t="s">
        <v>145</v>
      </c>
      <c r="BK113" s="213">
        <f>BK114</f>
        <v>0</v>
      </c>
    </row>
    <row r="114" s="2" customFormat="1" ht="21.75" customHeight="1">
      <c r="A114" s="40"/>
      <c r="B114" s="41"/>
      <c r="C114" s="216" t="s">
        <v>212</v>
      </c>
      <c r="D114" s="216" t="s">
        <v>147</v>
      </c>
      <c r="E114" s="217" t="s">
        <v>213</v>
      </c>
      <c r="F114" s="218" t="s">
        <v>214</v>
      </c>
      <c r="G114" s="219" t="s">
        <v>169</v>
      </c>
      <c r="H114" s="220">
        <v>0</v>
      </c>
      <c r="I114" s="221"/>
      <c r="J114" s="222">
        <f>ROUND(I114*H114,2)</f>
        <v>0</v>
      </c>
      <c r="K114" s="223"/>
      <c r="L114" s="46"/>
      <c r="M114" s="271" t="s">
        <v>19</v>
      </c>
      <c r="N114" s="272" t="s">
        <v>43</v>
      </c>
      <c r="O114" s="273"/>
      <c r="P114" s="274">
        <f>O114*H114</f>
        <v>0</v>
      </c>
      <c r="Q114" s="274">
        <v>0</v>
      </c>
      <c r="R114" s="274">
        <f>Q114*H114</f>
        <v>0</v>
      </c>
      <c r="S114" s="274">
        <v>0</v>
      </c>
      <c r="T114" s="27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8" t="s">
        <v>151</v>
      </c>
      <c r="AT114" s="228" t="s">
        <v>147</v>
      </c>
      <c r="AU114" s="228" t="s">
        <v>81</v>
      </c>
      <c r="AY114" s="19" t="s">
        <v>145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79</v>
      </c>
      <c r="BK114" s="229">
        <f>ROUND(I114*H114,2)</f>
        <v>0</v>
      </c>
      <c r="BL114" s="19" t="s">
        <v>151</v>
      </c>
      <c r="BM114" s="228" t="s">
        <v>617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CPj3aO5akGmFe4AlWeDu1MuEtZutRTLiBTYivk9leM4VFI3zJh/C2DJl4N2/dHsZlgVYnA9KrJtueOO/4S5A3g==" hashValue="RZzSxfX1de1K8IMh/4FE9mX6XHl5mWRdvyw9XkIQtyoAIWftA1G3eAGtNe4BK4pK0Q99cHObwGKLI2/NQej/ag==" algorithmName="SHA-512" password="CC35"/>
  <autoFilter ref="C87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  <c r="AZ2" s="140" t="s">
        <v>184</v>
      </c>
      <c r="BA2" s="140" t="s">
        <v>19</v>
      </c>
      <c r="BB2" s="140" t="s">
        <v>19</v>
      </c>
      <c r="BC2" s="140" t="s">
        <v>618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619</v>
      </c>
      <c r="BA3" s="140" t="s">
        <v>19</v>
      </c>
      <c r="BB3" s="140" t="s">
        <v>19</v>
      </c>
      <c r="BC3" s="140" t="s">
        <v>620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  <c r="AZ4" s="140" t="s">
        <v>621</v>
      </c>
      <c r="BA4" s="140" t="s">
        <v>19</v>
      </c>
      <c r="BB4" s="140" t="s">
        <v>19</v>
      </c>
      <c r="BC4" s="140" t="s">
        <v>622</v>
      </c>
      <c r="BD4" s="140" t="s">
        <v>81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</row>
    <row r="8" s="1" customFormat="1" ht="12" customHeight="1">
      <c r="B8" s="22"/>
      <c r="D8" s="145" t="s">
        <v>118</v>
      </c>
      <c r="L8" s="22"/>
    </row>
    <row r="9" s="2" customFormat="1" ht="16.5" customHeight="1">
      <c r="A9" s="40"/>
      <c r="B9" s="46"/>
      <c r="C9" s="40"/>
      <c r="D9" s="40"/>
      <c r="E9" s="146" t="s">
        <v>607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623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ROUND((SUM(BE89:BE125)),  2)</f>
        <v>0</v>
      </c>
      <c r="G35" s="40"/>
      <c r="H35" s="40"/>
      <c r="I35" s="160">
        <v>0.20999999999999999</v>
      </c>
      <c r="J35" s="159">
        <f>ROUND(((SUM(BE89:BE125))*I35),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ROUND((SUM(BF89:BF125)),  2)</f>
        <v>0</v>
      </c>
      <c r="G36" s="40"/>
      <c r="H36" s="40"/>
      <c r="I36" s="160">
        <v>0.14999999999999999</v>
      </c>
      <c r="J36" s="159">
        <f>ROUND(((SUM(BF89:BF125))*I36),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ROUND((SUM(BG89:BG125)),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ROUND((SUM(BH89:BH125)),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ROUND((SUM(BI89:BI125)),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607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18046-14XT-KJ_3_2 - SO 03 - Oprava opevnění koryta toku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189</v>
      </c>
      <c r="E66" s="185"/>
      <c r="F66" s="185"/>
      <c r="G66" s="185"/>
      <c r="H66" s="185"/>
      <c r="I66" s="185"/>
      <c r="J66" s="186">
        <f>J99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129</v>
      </c>
      <c r="E67" s="185"/>
      <c r="F67" s="185"/>
      <c r="G67" s="185"/>
      <c r="H67" s="185"/>
      <c r="I67" s="185"/>
      <c r="J67" s="186">
        <f>J124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130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Morava, Hanušovice, pomístní opravy toku a hráze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118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607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120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18046-14XT-KJ_3_2 - SO 03 - Oprava opevnění koryta toku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Hanušovice</v>
      </c>
      <c r="G83" s="42"/>
      <c r="H83" s="42"/>
      <c r="I83" s="34" t="s">
        <v>23</v>
      </c>
      <c r="J83" s="74" t="str">
        <f>IF(J14="","",J14)</f>
        <v>25. 5. 2020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Povodí Moravy, s.p.</v>
      </c>
      <c r="G85" s="42"/>
      <c r="H85" s="42"/>
      <c r="I85" s="34" t="s">
        <v>31</v>
      </c>
      <c r="J85" s="38" t="str">
        <f>E23</f>
        <v>Regioprojekt Brno, s.r.o.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Kozák Jan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131</v>
      </c>
      <c r="D88" s="191" t="s">
        <v>57</v>
      </c>
      <c r="E88" s="191" t="s">
        <v>53</v>
      </c>
      <c r="F88" s="191" t="s">
        <v>54</v>
      </c>
      <c r="G88" s="191" t="s">
        <v>132</v>
      </c>
      <c r="H88" s="191" t="s">
        <v>133</v>
      </c>
      <c r="I88" s="191" t="s">
        <v>134</v>
      </c>
      <c r="J88" s="192" t="s">
        <v>125</v>
      </c>
      <c r="K88" s="193" t="s">
        <v>135</v>
      </c>
      <c r="L88" s="194"/>
      <c r="M88" s="94" t="s">
        <v>19</v>
      </c>
      <c r="N88" s="95" t="s">
        <v>42</v>
      </c>
      <c r="O88" s="95" t="s">
        <v>136</v>
      </c>
      <c r="P88" s="95" t="s">
        <v>137</v>
      </c>
      <c r="Q88" s="95" t="s">
        <v>138</v>
      </c>
      <c r="R88" s="95" t="s">
        <v>139</v>
      </c>
      <c r="S88" s="95" t="s">
        <v>140</v>
      </c>
      <c r="T88" s="96" t="s">
        <v>141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142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</f>
        <v>0</v>
      </c>
      <c r="Q89" s="98"/>
      <c r="R89" s="197">
        <f>R90</f>
        <v>3758.3884415999992</v>
      </c>
      <c r="S89" s="98"/>
      <c r="T89" s="198">
        <f>T90</f>
        <v>1259.9640000000002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126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71</v>
      </c>
      <c r="E90" s="203" t="s">
        <v>143</v>
      </c>
      <c r="F90" s="203" t="s">
        <v>144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P91+P99+P124</f>
        <v>0</v>
      </c>
      <c r="Q90" s="208"/>
      <c r="R90" s="209">
        <f>R91+R99+R124</f>
        <v>3758.3884415999992</v>
      </c>
      <c r="S90" s="208"/>
      <c r="T90" s="210">
        <f>T91+T99+T124</f>
        <v>1259.9640000000002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71</v>
      </c>
      <c r="AU90" s="212" t="s">
        <v>72</v>
      </c>
      <c r="AY90" s="211" t="s">
        <v>145</v>
      </c>
      <c r="BK90" s="213">
        <f>BK91+BK99+BK124</f>
        <v>0</v>
      </c>
    </row>
    <row r="91" s="12" customFormat="1" ht="22.8" customHeight="1">
      <c r="A91" s="12"/>
      <c r="B91" s="200"/>
      <c r="C91" s="201"/>
      <c r="D91" s="202" t="s">
        <v>71</v>
      </c>
      <c r="E91" s="214" t="s">
        <v>79</v>
      </c>
      <c r="F91" s="214" t="s">
        <v>146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SUM(P92:P98)</f>
        <v>0</v>
      </c>
      <c r="Q91" s="208"/>
      <c r="R91" s="209">
        <f>SUM(R92:R98)</f>
        <v>0</v>
      </c>
      <c r="S91" s="208"/>
      <c r="T91" s="210">
        <f>SUM(T92:T98)</f>
        <v>1259.9640000000002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79</v>
      </c>
      <c r="AT91" s="212" t="s">
        <v>71</v>
      </c>
      <c r="AU91" s="212" t="s">
        <v>79</v>
      </c>
      <c r="AY91" s="211" t="s">
        <v>145</v>
      </c>
      <c r="BK91" s="213">
        <f>SUM(BK92:BK98)</f>
        <v>0</v>
      </c>
    </row>
    <row r="92" s="2" customFormat="1" ht="24.15" customHeight="1">
      <c r="A92" s="40"/>
      <c r="B92" s="41"/>
      <c r="C92" s="216" t="s">
        <v>79</v>
      </c>
      <c r="D92" s="216" t="s">
        <v>147</v>
      </c>
      <c r="E92" s="217" t="s">
        <v>190</v>
      </c>
      <c r="F92" s="218" t="s">
        <v>191</v>
      </c>
      <c r="G92" s="219" t="s">
        <v>158</v>
      </c>
      <c r="H92" s="220">
        <v>699.98000000000002</v>
      </c>
      <c r="I92" s="221"/>
      <c r="J92" s="222">
        <f>ROUND(I92*H92,2)</f>
        <v>0</v>
      </c>
      <c r="K92" s="223"/>
      <c r="L92" s="46"/>
      <c r="M92" s="224" t="s">
        <v>19</v>
      </c>
      <c r="N92" s="225" t="s">
        <v>43</v>
      </c>
      <c r="O92" s="86"/>
      <c r="P92" s="226">
        <f>O92*H92</f>
        <v>0</v>
      </c>
      <c r="Q92" s="226">
        <v>0</v>
      </c>
      <c r="R92" s="226">
        <f>Q92*H92</f>
        <v>0</v>
      </c>
      <c r="S92" s="226">
        <v>1.8</v>
      </c>
      <c r="T92" s="227">
        <f>S92*H92</f>
        <v>1259.9640000000002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8" t="s">
        <v>151</v>
      </c>
      <c r="AT92" s="228" t="s">
        <v>147</v>
      </c>
      <c r="AU92" s="228" t="s">
        <v>81</v>
      </c>
      <c r="AY92" s="19" t="s">
        <v>145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9" t="s">
        <v>79</v>
      </c>
      <c r="BK92" s="229">
        <f>ROUND(I92*H92,2)</f>
        <v>0</v>
      </c>
      <c r="BL92" s="19" t="s">
        <v>151</v>
      </c>
      <c r="BM92" s="228" t="s">
        <v>624</v>
      </c>
    </row>
    <row r="93" s="2" customFormat="1">
      <c r="A93" s="40"/>
      <c r="B93" s="41"/>
      <c r="C93" s="42"/>
      <c r="D93" s="232" t="s">
        <v>171</v>
      </c>
      <c r="E93" s="42"/>
      <c r="F93" s="253" t="s">
        <v>193</v>
      </c>
      <c r="G93" s="42"/>
      <c r="H93" s="42"/>
      <c r="I93" s="254"/>
      <c r="J93" s="42"/>
      <c r="K93" s="42"/>
      <c r="L93" s="46"/>
      <c r="M93" s="255"/>
      <c r="N93" s="25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171</v>
      </c>
      <c r="AU93" s="19" t="s">
        <v>81</v>
      </c>
    </row>
    <row r="94" s="13" customFormat="1">
      <c r="A94" s="13"/>
      <c r="B94" s="230"/>
      <c r="C94" s="231"/>
      <c r="D94" s="232" t="s">
        <v>153</v>
      </c>
      <c r="E94" s="233" t="s">
        <v>19</v>
      </c>
      <c r="F94" s="234" t="s">
        <v>625</v>
      </c>
      <c r="G94" s="231"/>
      <c r="H94" s="235">
        <v>427.68000000000001</v>
      </c>
      <c r="I94" s="236"/>
      <c r="J94" s="231"/>
      <c r="K94" s="231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153</v>
      </c>
      <c r="AU94" s="241" t="s">
        <v>81</v>
      </c>
      <c r="AV94" s="13" t="s">
        <v>81</v>
      </c>
      <c r="AW94" s="13" t="s">
        <v>33</v>
      </c>
      <c r="AX94" s="13" t="s">
        <v>72</v>
      </c>
      <c r="AY94" s="241" t="s">
        <v>145</v>
      </c>
    </row>
    <row r="95" s="13" customFormat="1">
      <c r="A95" s="13"/>
      <c r="B95" s="230"/>
      <c r="C95" s="231"/>
      <c r="D95" s="232" t="s">
        <v>153</v>
      </c>
      <c r="E95" s="233" t="s">
        <v>19</v>
      </c>
      <c r="F95" s="234" t="s">
        <v>626</v>
      </c>
      <c r="G95" s="231"/>
      <c r="H95" s="235">
        <v>244.80000000000001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153</v>
      </c>
      <c r="AU95" s="241" t="s">
        <v>81</v>
      </c>
      <c r="AV95" s="13" t="s">
        <v>81</v>
      </c>
      <c r="AW95" s="13" t="s">
        <v>33</v>
      </c>
      <c r="AX95" s="13" t="s">
        <v>72</v>
      </c>
      <c r="AY95" s="241" t="s">
        <v>145</v>
      </c>
    </row>
    <row r="96" s="16" customFormat="1">
      <c r="A96" s="16"/>
      <c r="B96" s="289"/>
      <c r="C96" s="290"/>
      <c r="D96" s="232" t="s">
        <v>153</v>
      </c>
      <c r="E96" s="291" t="s">
        <v>621</v>
      </c>
      <c r="F96" s="292" t="s">
        <v>627</v>
      </c>
      <c r="G96" s="290"/>
      <c r="H96" s="293">
        <v>672.48000000000002</v>
      </c>
      <c r="I96" s="294"/>
      <c r="J96" s="290"/>
      <c r="K96" s="290"/>
      <c r="L96" s="295"/>
      <c r="M96" s="296"/>
      <c r="N96" s="297"/>
      <c r="O96" s="297"/>
      <c r="P96" s="297"/>
      <c r="Q96" s="297"/>
      <c r="R96" s="297"/>
      <c r="S96" s="297"/>
      <c r="T96" s="298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T96" s="299" t="s">
        <v>153</v>
      </c>
      <c r="AU96" s="299" t="s">
        <v>81</v>
      </c>
      <c r="AV96" s="16" t="s">
        <v>163</v>
      </c>
      <c r="AW96" s="16" t="s">
        <v>33</v>
      </c>
      <c r="AX96" s="16" t="s">
        <v>72</v>
      </c>
      <c r="AY96" s="299" t="s">
        <v>145</v>
      </c>
    </row>
    <row r="97" s="13" customFormat="1">
      <c r="A97" s="13"/>
      <c r="B97" s="230"/>
      <c r="C97" s="231"/>
      <c r="D97" s="232" t="s">
        <v>153</v>
      </c>
      <c r="E97" s="233" t="s">
        <v>619</v>
      </c>
      <c r="F97" s="234" t="s">
        <v>628</v>
      </c>
      <c r="G97" s="231"/>
      <c r="H97" s="235">
        <v>27.5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153</v>
      </c>
      <c r="AU97" s="241" t="s">
        <v>81</v>
      </c>
      <c r="AV97" s="13" t="s">
        <v>81</v>
      </c>
      <c r="AW97" s="13" t="s">
        <v>33</v>
      </c>
      <c r="AX97" s="13" t="s">
        <v>72</v>
      </c>
      <c r="AY97" s="241" t="s">
        <v>145</v>
      </c>
    </row>
    <row r="98" s="14" customFormat="1">
      <c r="A98" s="14"/>
      <c r="B98" s="242"/>
      <c r="C98" s="243"/>
      <c r="D98" s="232" t="s">
        <v>153</v>
      </c>
      <c r="E98" s="244" t="s">
        <v>19</v>
      </c>
      <c r="F98" s="245" t="s">
        <v>155</v>
      </c>
      <c r="G98" s="243"/>
      <c r="H98" s="246">
        <v>699.98000000000002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153</v>
      </c>
      <c r="AU98" s="252" t="s">
        <v>81</v>
      </c>
      <c r="AV98" s="14" t="s">
        <v>151</v>
      </c>
      <c r="AW98" s="14" t="s">
        <v>33</v>
      </c>
      <c r="AX98" s="14" t="s">
        <v>79</v>
      </c>
      <c r="AY98" s="252" t="s">
        <v>145</v>
      </c>
    </row>
    <row r="99" s="12" customFormat="1" ht="22.8" customHeight="1">
      <c r="A99" s="12"/>
      <c r="B99" s="200"/>
      <c r="C99" s="201"/>
      <c r="D99" s="202" t="s">
        <v>71</v>
      </c>
      <c r="E99" s="214" t="s">
        <v>151</v>
      </c>
      <c r="F99" s="214" t="s">
        <v>195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SUM(P100:P123)</f>
        <v>0</v>
      </c>
      <c r="Q99" s="208"/>
      <c r="R99" s="209">
        <f>SUM(R100:R123)</f>
        <v>3758.3884415999992</v>
      </c>
      <c r="S99" s="208"/>
      <c r="T99" s="210">
        <f>SUM(T100:T123)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79</v>
      </c>
      <c r="AT99" s="212" t="s">
        <v>71</v>
      </c>
      <c r="AU99" s="212" t="s">
        <v>79</v>
      </c>
      <c r="AY99" s="211" t="s">
        <v>145</v>
      </c>
      <c r="BK99" s="213">
        <f>SUM(BK100:BK123)</f>
        <v>0</v>
      </c>
    </row>
    <row r="100" s="2" customFormat="1" ht="24.15" customHeight="1">
      <c r="A100" s="40"/>
      <c r="B100" s="41"/>
      <c r="C100" s="216" t="s">
        <v>81</v>
      </c>
      <c r="D100" s="216" t="s">
        <v>147</v>
      </c>
      <c r="E100" s="217" t="s">
        <v>196</v>
      </c>
      <c r="F100" s="218" t="s">
        <v>197</v>
      </c>
      <c r="G100" s="219" t="s">
        <v>158</v>
      </c>
      <c r="H100" s="220">
        <v>1120.3199999999999</v>
      </c>
      <c r="I100" s="221"/>
      <c r="J100" s="222">
        <f>ROUND(I100*H100,2)</f>
        <v>0</v>
      </c>
      <c r="K100" s="223"/>
      <c r="L100" s="46"/>
      <c r="M100" s="224" t="s">
        <v>19</v>
      </c>
      <c r="N100" s="225" t="s">
        <v>43</v>
      </c>
      <c r="O100" s="86"/>
      <c r="P100" s="226">
        <f>O100*H100</f>
        <v>0</v>
      </c>
      <c r="Q100" s="226">
        <v>2.0019999999999998</v>
      </c>
      <c r="R100" s="226">
        <f>Q100*H100</f>
        <v>2242.8806399999994</v>
      </c>
      <c r="S100" s="226">
        <v>0</v>
      </c>
      <c r="T100" s="22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8" t="s">
        <v>151</v>
      </c>
      <c r="AT100" s="228" t="s">
        <v>147</v>
      </c>
      <c r="AU100" s="228" t="s">
        <v>81</v>
      </c>
      <c r="AY100" s="19" t="s">
        <v>145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79</v>
      </c>
      <c r="BK100" s="229">
        <f>ROUND(I100*H100,2)</f>
        <v>0</v>
      </c>
      <c r="BL100" s="19" t="s">
        <v>151</v>
      </c>
      <c r="BM100" s="228" t="s">
        <v>629</v>
      </c>
    </row>
    <row r="101" s="13" customFormat="1">
      <c r="A101" s="13"/>
      <c r="B101" s="230"/>
      <c r="C101" s="231"/>
      <c r="D101" s="232" t="s">
        <v>153</v>
      </c>
      <c r="E101" s="233" t="s">
        <v>19</v>
      </c>
      <c r="F101" s="234" t="s">
        <v>630</v>
      </c>
      <c r="G101" s="231"/>
      <c r="H101" s="235">
        <v>997.91999999999996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153</v>
      </c>
      <c r="AU101" s="241" t="s">
        <v>81</v>
      </c>
      <c r="AV101" s="13" t="s">
        <v>81</v>
      </c>
      <c r="AW101" s="13" t="s">
        <v>33</v>
      </c>
      <c r="AX101" s="13" t="s">
        <v>72</v>
      </c>
      <c r="AY101" s="241" t="s">
        <v>145</v>
      </c>
    </row>
    <row r="102" s="13" customFormat="1">
      <c r="A102" s="13"/>
      <c r="B102" s="230"/>
      <c r="C102" s="231"/>
      <c r="D102" s="232" t="s">
        <v>153</v>
      </c>
      <c r="E102" s="233" t="s">
        <v>19</v>
      </c>
      <c r="F102" s="234" t="s">
        <v>631</v>
      </c>
      <c r="G102" s="231"/>
      <c r="H102" s="235">
        <v>122.40000000000001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145</v>
      </c>
    </row>
    <row r="103" s="14" customFormat="1">
      <c r="A103" s="14"/>
      <c r="B103" s="242"/>
      <c r="C103" s="243"/>
      <c r="D103" s="232" t="s">
        <v>153</v>
      </c>
      <c r="E103" s="244" t="s">
        <v>199</v>
      </c>
      <c r="F103" s="245" t="s">
        <v>155</v>
      </c>
      <c r="G103" s="243"/>
      <c r="H103" s="246">
        <v>1120.3199999999999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153</v>
      </c>
      <c r="AU103" s="252" t="s">
        <v>81</v>
      </c>
      <c r="AV103" s="14" t="s">
        <v>151</v>
      </c>
      <c r="AW103" s="14" t="s">
        <v>33</v>
      </c>
      <c r="AX103" s="14" t="s">
        <v>79</v>
      </c>
      <c r="AY103" s="252" t="s">
        <v>145</v>
      </c>
    </row>
    <row r="104" s="2" customFormat="1" ht="33" customHeight="1">
      <c r="A104" s="40"/>
      <c r="B104" s="41"/>
      <c r="C104" s="216" t="s">
        <v>163</v>
      </c>
      <c r="D104" s="216" t="s">
        <v>147</v>
      </c>
      <c r="E104" s="217" t="s">
        <v>200</v>
      </c>
      <c r="F104" s="218" t="s">
        <v>201</v>
      </c>
      <c r="G104" s="219" t="s">
        <v>150</v>
      </c>
      <c r="H104" s="220">
        <v>2088</v>
      </c>
      <c r="I104" s="221"/>
      <c r="J104" s="222">
        <f>ROUND(I104*H104,2)</f>
        <v>0</v>
      </c>
      <c r="K104" s="223"/>
      <c r="L104" s="46"/>
      <c r="M104" s="224" t="s">
        <v>19</v>
      </c>
      <c r="N104" s="225" t="s">
        <v>43</v>
      </c>
      <c r="O104" s="86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8" t="s">
        <v>151</v>
      </c>
      <c r="AT104" s="228" t="s">
        <v>147</v>
      </c>
      <c r="AU104" s="228" t="s">
        <v>81</v>
      </c>
      <c r="AY104" s="19" t="s">
        <v>145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79</v>
      </c>
      <c r="BK104" s="229">
        <f>ROUND(I104*H104,2)</f>
        <v>0</v>
      </c>
      <c r="BL104" s="19" t="s">
        <v>151</v>
      </c>
      <c r="BM104" s="228" t="s">
        <v>632</v>
      </c>
    </row>
    <row r="105" s="2" customFormat="1">
      <c r="A105" s="40"/>
      <c r="B105" s="41"/>
      <c r="C105" s="42"/>
      <c r="D105" s="232" t="s">
        <v>171</v>
      </c>
      <c r="E105" s="42"/>
      <c r="F105" s="253" t="s">
        <v>203</v>
      </c>
      <c r="G105" s="42"/>
      <c r="H105" s="42"/>
      <c r="I105" s="254"/>
      <c r="J105" s="42"/>
      <c r="K105" s="42"/>
      <c r="L105" s="46"/>
      <c r="M105" s="255"/>
      <c r="N105" s="25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81</v>
      </c>
    </row>
    <row r="106" s="13" customFormat="1">
      <c r="A106" s="13"/>
      <c r="B106" s="230"/>
      <c r="C106" s="231"/>
      <c r="D106" s="232" t="s">
        <v>153</v>
      </c>
      <c r="E106" s="233" t="s">
        <v>19</v>
      </c>
      <c r="F106" s="234" t="s">
        <v>633</v>
      </c>
      <c r="G106" s="231"/>
      <c r="H106" s="235">
        <v>1782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153</v>
      </c>
      <c r="AU106" s="241" t="s">
        <v>81</v>
      </c>
      <c r="AV106" s="13" t="s">
        <v>81</v>
      </c>
      <c r="AW106" s="13" t="s">
        <v>33</v>
      </c>
      <c r="AX106" s="13" t="s">
        <v>72</v>
      </c>
      <c r="AY106" s="241" t="s">
        <v>145</v>
      </c>
    </row>
    <row r="107" s="13" customFormat="1">
      <c r="A107" s="13"/>
      <c r="B107" s="230"/>
      <c r="C107" s="231"/>
      <c r="D107" s="232" t="s">
        <v>153</v>
      </c>
      <c r="E107" s="233" t="s">
        <v>19</v>
      </c>
      <c r="F107" s="234" t="s">
        <v>634</v>
      </c>
      <c r="G107" s="231"/>
      <c r="H107" s="235">
        <v>306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81</v>
      </c>
      <c r="AV107" s="13" t="s">
        <v>81</v>
      </c>
      <c r="AW107" s="13" t="s">
        <v>33</v>
      </c>
      <c r="AX107" s="13" t="s">
        <v>72</v>
      </c>
      <c r="AY107" s="241" t="s">
        <v>145</v>
      </c>
    </row>
    <row r="108" s="14" customFormat="1">
      <c r="A108" s="14"/>
      <c r="B108" s="242"/>
      <c r="C108" s="243"/>
      <c r="D108" s="232" t="s">
        <v>153</v>
      </c>
      <c r="E108" s="244" t="s">
        <v>184</v>
      </c>
      <c r="F108" s="245" t="s">
        <v>155</v>
      </c>
      <c r="G108" s="243"/>
      <c r="H108" s="246">
        <v>2088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153</v>
      </c>
      <c r="AU108" s="252" t="s">
        <v>81</v>
      </c>
      <c r="AV108" s="14" t="s">
        <v>151</v>
      </c>
      <c r="AW108" s="14" t="s">
        <v>33</v>
      </c>
      <c r="AX108" s="14" t="s">
        <v>79</v>
      </c>
      <c r="AY108" s="252" t="s">
        <v>145</v>
      </c>
    </row>
    <row r="109" s="2" customFormat="1" ht="24.15" customHeight="1">
      <c r="A109" s="40"/>
      <c r="B109" s="41"/>
      <c r="C109" s="216" t="s">
        <v>151</v>
      </c>
      <c r="D109" s="216" t="s">
        <v>147</v>
      </c>
      <c r="E109" s="217" t="s">
        <v>635</v>
      </c>
      <c r="F109" s="218" t="s">
        <v>636</v>
      </c>
      <c r="G109" s="219" t="s">
        <v>158</v>
      </c>
      <c r="H109" s="220">
        <v>57.237000000000002</v>
      </c>
      <c r="I109" s="221"/>
      <c r="J109" s="222">
        <f>ROUND(I109*H109,2)</f>
        <v>0</v>
      </c>
      <c r="K109" s="223"/>
      <c r="L109" s="46"/>
      <c r="M109" s="224" t="s">
        <v>19</v>
      </c>
      <c r="N109" s="225" t="s">
        <v>43</v>
      </c>
      <c r="O109" s="86"/>
      <c r="P109" s="226">
        <f>O109*H109</f>
        <v>0</v>
      </c>
      <c r="Q109" s="226">
        <v>1.9967999999999999</v>
      </c>
      <c r="R109" s="226">
        <f>Q109*H109</f>
        <v>114.29084159999999</v>
      </c>
      <c r="S109" s="226">
        <v>0</v>
      </c>
      <c r="T109" s="22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8" t="s">
        <v>151</v>
      </c>
      <c r="AT109" s="228" t="s">
        <v>147</v>
      </c>
      <c r="AU109" s="228" t="s">
        <v>81</v>
      </c>
      <c r="AY109" s="19" t="s">
        <v>145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79</v>
      </c>
      <c r="BK109" s="229">
        <f>ROUND(I109*H109,2)</f>
        <v>0</v>
      </c>
      <c r="BL109" s="19" t="s">
        <v>151</v>
      </c>
      <c r="BM109" s="228" t="s">
        <v>637</v>
      </c>
    </row>
    <row r="110" s="13" customFormat="1">
      <c r="A110" s="13"/>
      <c r="B110" s="230"/>
      <c r="C110" s="231"/>
      <c r="D110" s="232" t="s">
        <v>153</v>
      </c>
      <c r="E110" s="233" t="s">
        <v>19</v>
      </c>
      <c r="F110" s="234" t="s">
        <v>638</v>
      </c>
      <c r="G110" s="231"/>
      <c r="H110" s="235">
        <v>27.236999999999998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153</v>
      </c>
      <c r="AU110" s="241" t="s">
        <v>81</v>
      </c>
      <c r="AV110" s="13" t="s">
        <v>81</v>
      </c>
      <c r="AW110" s="13" t="s">
        <v>33</v>
      </c>
      <c r="AX110" s="13" t="s">
        <v>72</v>
      </c>
      <c r="AY110" s="241" t="s">
        <v>145</v>
      </c>
    </row>
    <row r="111" s="13" customFormat="1">
      <c r="A111" s="13"/>
      <c r="B111" s="230"/>
      <c r="C111" s="231"/>
      <c r="D111" s="232" t="s">
        <v>153</v>
      </c>
      <c r="E111" s="233" t="s">
        <v>19</v>
      </c>
      <c r="F111" s="234" t="s">
        <v>639</v>
      </c>
      <c r="G111" s="231"/>
      <c r="H111" s="235">
        <v>30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153</v>
      </c>
      <c r="AU111" s="241" t="s">
        <v>81</v>
      </c>
      <c r="AV111" s="13" t="s">
        <v>81</v>
      </c>
      <c r="AW111" s="13" t="s">
        <v>33</v>
      </c>
      <c r="AX111" s="13" t="s">
        <v>72</v>
      </c>
      <c r="AY111" s="241" t="s">
        <v>145</v>
      </c>
    </row>
    <row r="112" s="14" customFormat="1">
      <c r="A112" s="14"/>
      <c r="B112" s="242"/>
      <c r="C112" s="243"/>
      <c r="D112" s="232" t="s">
        <v>153</v>
      </c>
      <c r="E112" s="244" t="s">
        <v>19</v>
      </c>
      <c r="F112" s="245" t="s">
        <v>155</v>
      </c>
      <c r="G112" s="243"/>
      <c r="H112" s="246">
        <v>57.236999999999995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153</v>
      </c>
      <c r="AU112" s="252" t="s">
        <v>81</v>
      </c>
      <c r="AV112" s="14" t="s">
        <v>151</v>
      </c>
      <c r="AW112" s="14" t="s">
        <v>33</v>
      </c>
      <c r="AX112" s="14" t="s">
        <v>79</v>
      </c>
      <c r="AY112" s="252" t="s">
        <v>145</v>
      </c>
    </row>
    <row r="113" s="2" customFormat="1" ht="16.5" customHeight="1">
      <c r="A113" s="40"/>
      <c r="B113" s="41"/>
      <c r="C113" s="216" t="s">
        <v>176</v>
      </c>
      <c r="D113" s="216" t="s">
        <v>147</v>
      </c>
      <c r="E113" s="217" t="s">
        <v>205</v>
      </c>
      <c r="F113" s="218" t="s">
        <v>206</v>
      </c>
      <c r="G113" s="219" t="s">
        <v>150</v>
      </c>
      <c r="H113" s="220">
        <v>2088</v>
      </c>
      <c r="I113" s="221"/>
      <c r="J113" s="222">
        <f>ROUND(I113*H113,2)</f>
        <v>0</v>
      </c>
      <c r="K113" s="223"/>
      <c r="L113" s="46"/>
      <c r="M113" s="224" t="s">
        <v>19</v>
      </c>
      <c r="N113" s="225" t="s">
        <v>43</v>
      </c>
      <c r="O113" s="86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8" t="s">
        <v>151</v>
      </c>
      <c r="AT113" s="228" t="s">
        <v>147</v>
      </c>
      <c r="AU113" s="228" t="s">
        <v>81</v>
      </c>
      <c r="AY113" s="19" t="s">
        <v>145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9" t="s">
        <v>79</v>
      </c>
      <c r="BK113" s="229">
        <f>ROUND(I113*H113,2)</f>
        <v>0</v>
      </c>
      <c r="BL113" s="19" t="s">
        <v>151</v>
      </c>
      <c r="BM113" s="228" t="s">
        <v>640</v>
      </c>
    </row>
    <row r="114" s="13" customFormat="1">
      <c r="A114" s="13"/>
      <c r="B114" s="230"/>
      <c r="C114" s="231"/>
      <c r="D114" s="232" t="s">
        <v>153</v>
      </c>
      <c r="E114" s="233" t="s">
        <v>19</v>
      </c>
      <c r="F114" s="234" t="s">
        <v>184</v>
      </c>
      <c r="G114" s="231"/>
      <c r="H114" s="235">
        <v>2088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153</v>
      </c>
      <c r="AU114" s="241" t="s">
        <v>81</v>
      </c>
      <c r="AV114" s="13" t="s">
        <v>81</v>
      </c>
      <c r="AW114" s="13" t="s">
        <v>33</v>
      </c>
      <c r="AX114" s="13" t="s">
        <v>72</v>
      </c>
      <c r="AY114" s="241" t="s">
        <v>145</v>
      </c>
    </row>
    <row r="115" s="14" customFormat="1">
      <c r="A115" s="14"/>
      <c r="B115" s="242"/>
      <c r="C115" s="243"/>
      <c r="D115" s="232" t="s">
        <v>153</v>
      </c>
      <c r="E115" s="244" t="s">
        <v>19</v>
      </c>
      <c r="F115" s="245" t="s">
        <v>155</v>
      </c>
      <c r="G115" s="243"/>
      <c r="H115" s="246">
        <v>2088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153</v>
      </c>
      <c r="AU115" s="252" t="s">
        <v>81</v>
      </c>
      <c r="AV115" s="14" t="s">
        <v>151</v>
      </c>
      <c r="AW115" s="14" t="s">
        <v>33</v>
      </c>
      <c r="AX115" s="14" t="s">
        <v>79</v>
      </c>
      <c r="AY115" s="252" t="s">
        <v>145</v>
      </c>
    </row>
    <row r="116" s="2" customFormat="1" ht="33" customHeight="1">
      <c r="A116" s="40"/>
      <c r="B116" s="41"/>
      <c r="C116" s="216" t="s">
        <v>212</v>
      </c>
      <c r="D116" s="216" t="s">
        <v>147</v>
      </c>
      <c r="E116" s="217" t="s">
        <v>208</v>
      </c>
      <c r="F116" s="218" t="s">
        <v>209</v>
      </c>
      <c r="G116" s="219" t="s">
        <v>158</v>
      </c>
      <c r="H116" s="220">
        <v>672.48000000000002</v>
      </c>
      <c r="I116" s="221"/>
      <c r="J116" s="222">
        <f>ROUND(I116*H116,2)</f>
        <v>0</v>
      </c>
      <c r="K116" s="223"/>
      <c r="L116" s="46"/>
      <c r="M116" s="224" t="s">
        <v>19</v>
      </c>
      <c r="N116" s="225" t="s">
        <v>43</v>
      </c>
      <c r="O116" s="86"/>
      <c r="P116" s="226">
        <f>O116*H116</f>
        <v>0</v>
      </c>
      <c r="Q116" s="226">
        <v>2.0019999999999998</v>
      </c>
      <c r="R116" s="226">
        <f>Q116*H116</f>
        <v>1346.3049599999999</v>
      </c>
      <c r="S116" s="226">
        <v>0</v>
      </c>
      <c r="T116" s="22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8" t="s">
        <v>151</v>
      </c>
      <c r="AT116" s="228" t="s">
        <v>147</v>
      </c>
      <c r="AU116" s="228" t="s">
        <v>81</v>
      </c>
      <c r="AY116" s="19" t="s">
        <v>145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79</v>
      </c>
      <c r="BK116" s="229">
        <f>ROUND(I116*H116,2)</f>
        <v>0</v>
      </c>
      <c r="BL116" s="19" t="s">
        <v>151</v>
      </c>
      <c r="BM116" s="228" t="s">
        <v>641</v>
      </c>
    </row>
    <row r="117" s="2" customFormat="1">
      <c r="A117" s="40"/>
      <c r="B117" s="41"/>
      <c r="C117" s="42"/>
      <c r="D117" s="232" t="s">
        <v>171</v>
      </c>
      <c r="E117" s="42"/>
      <c r="F117" s="253" t="s">
        <v>211</v>
      </c>
      <c r="G117" s="42"/>
      <c r="H117" s="42"/>
      <c r="I117" s="254"/>
      <c r="J117" s="42"/>
      <c r="K117" s="42"/>
      <c r="L117" s="46"/>
      <c r="M117" s="255"/>
      <c r="N117" s="25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81</v>
      </c>
    </row>
    <row r="118" s="13" customFormat="1">
      <c r="A118" s="13"/>
      <c r="B118" s="230"/>
      <c r="C118" s="231"/>
      <c r="D118" s="232" t="s">
        <v>153</v>
      </c>
      <c r="E118" s="233" t="s">
        <v>19</v>
      </c>
      <c r="F118" s="234" t="s">
        <v>621</v>
      </c>
      <c r="G118" s="231"/>
      <c r="H118" s="235">
        <v>672.48000000000002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153</v>
      </c>
      <c r="AU118" s="241" t="s">
        <v>81</v>
      </c>
      <c r="AV118" s="13" t="s">
        <v>81</v>
      </c>
      <c r="AW118" s="13" t="s">
        <v>33</v>
      </c>
      <c r="AX118" s="13" t="s">
        <v>72</v>
      </c>
      <c r="AY118" s="241" t="s">
        <v>145</v>
      </c>
    </row>
    <row r="119" s="14" customFormat="1">
      <c r="A119" s="14"/>
      <c r="B119" s="242"/>
      <c r="C119" s="243"/>
      <c r="D119" s="232" t="s">
        <v>153</v>
      </c>
      <c r="E119" s="244" t="s">
        <v>19</v>
      </c>
      <c r="F119" s="245" t="s">
        <v>155</v>
      </c>
      <c r="G119" s="243"/>
      <c r="H119" s="246">
        <v>672.48000000000002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153</v>
      </c>
      <c r="AU119" s="252" t="s">
        <v>81</v>
      </c>
      <c r="AV119" s="14" t="s">
        <v>151</v>
      </c>
      <c r="AW119" s="14" t="s">
        <v>33</v>
      </c>
      <c r="AX119" s="14" t="s">
        <v>79</v>
      </c>
      <c r="AY119" s="252" t="s">
        <v>145</v>
      </c>
    </row>
    <row r="120" s="2" customFormat="1" ht="24.15" customHeight="1">
      <c r="A120" s="40"/>
      <c r="B120" s="41"/>
      <c r="C120" s="216" t="s">
        <v>263</v>
      </c>
      <c r="D120" s="216" t="s">
        <v>147</v>
      </c>
      <c r="E120" s="217" t="s">
        <v>177</v>
      </c>
      <c r="F120" s="218" t="s">
        <v>642</v>
      </c>
      <c r="G120" s="219" t="s">
        <v>158</v>
      </c>
      <c r="H120" s="220">
        <v>27.5</v>
      </c>
      <c r="I120" s="221"/>
      <c r="J120" s="222">
        <f>ROUND(I120*H120,2)</f>
        <v>0</v>
      </c>
      <c r="K120" s="223"/>
      <c r="L120" s="46"/>
      <c r="M120" s="224" t="s">
        <v>19</v>
      </c>
      <c r="N120" s="225" t="s">
        <v>43</v>
      </c>
      <c r="O120" s="86"/>
      <c r="P120" s="226">
        <f>O120*H120</f>
        <v>0</v>
      </c>
      <c r="Q120" s="226">
        <v>1.9967999999999999</v>
      </c>
      <c r="R120" s="226">
        <f>Q120*H120</f>
        <v>54.911999999999999</v>
      </c>
      <c r="S120" s="226">
        <v>0</v>
      </c>
      <c r="T120" s="22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8" t="s">
        <v>151</v>
      </c>
      <c r="AT120" s="228" t="s">
        <v>147</v>
      </c>
      <c r="AU120" s="228" t="s">
        <v>81</v>
      </c>
      <c r="AY120" s="19" t="s">
        <v>145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79</v>
      </c>
      <c r="BK120" s="229">
        <f>ROUND(I120*H120,2)</f>
        <v>0</v>
      </c>
      <c r="BL120" s="19" t="s">
        <v>151</v>
      </c>
      <c r="BM120" s="228" t="s">
        <v>643</v>
      </c>
    </row>
    <row r="121" s="2" customFormat="1">
      <c r="A121" s="40"/>
      <c r="B121" s="41"/>
      <c r="C121" s="42"/>
      <c r="D121" s="232" t="s">
        <v>171</v>
      </c>
      <c r="E121" s="42"/>
      <c r="F121" s="253" t="s">
        <v>644</v>
      </c>
      <c r="G121" s="42"/>
      <c r="H121" s="42"/>
      <c r="I121" s="254"/>
      <c r="J121" s="42"/>
      <c r="K121" s="42"/>
      <c r="L121" s="46"/>
      <c r="M121" s="255"/>
      <c r="N121" s="25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171</v>
      </c>
      <c r="AU121" s="19" t="s">
        <v>81</v>
      </c>
    </row>
    <row r="122" s="13" customFormat="1">
      <c r="A122" s="13"/>
      <c r="B122" s="230"/>
      <c r="C122" s="231"/>
      <c r="D122" s="232" t="s">
        <v>153</v>
      </c>
      <c r="E122" s="233" t="s">
        <v>19</v>
      </c>
      <c r="F122" s="234" t="s">
        <v>619</v>
      </c>
      <c r="G122" s="231"/>
      <c r="H122" s="235">
        <v>27.5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153</v>
      </c>
      <c r="AU122" s="241" t="s">
        <v>81</v>
      </c>
      <c r="AV122" s="13" t="s">
        <v>81</v>
      </c>
      <c r="AW122" s="13" t="s">
        <v>33</v>
      </c>
      <c r="AX122" s="13" t="s">
        <v>72</v>
      </c>
      <c r="AY122" s="241" t="s">
        <v>145</v>
      </c>
    </row>
    <row r="123" s="14" customFormat="1">
      <c r="A123" s="14"/>
      <c r="B123" s="242"/>
      <c r="C123" s="243"/>
      <c r="D123" s="232" t="s">
        <v>153</v>
      </c>
      <c r="E123" s="244" t="s">
        <v>19</v>
      </c>
      <c r="F123" s="245" t="s">
        <v>155</v>
      </c>
      <c r="G123" s="243"/>
      <c r="H123" s="246">
        <v>27.5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153</v>
      </c>
      <c r="AU123" s="252" t="s">
        <v>81</v>
      </c>
      <c r="AV123" s="14" t="s">
        <v>151</v>
      </c>
      <c r="AW123" s="14" t="s">
        <v>33</v>
      </c>
      <c r="AX123" s="14" t="s">
        <v>79</v>
      </c>
      <c r="AY123" s="252" t="s">
        <v>145</v>
      </c>
    </row>
    <row r="124" s="12" customFormat="1" ht="22.8" customHeight="1">
      <c r="A124" s="12"/>
      <c r="B124" s="200"/>
      <c r="C124" s="201"/>
      <c r="D124" s="202" t="s">
        <v>71</v>
      </c>
      <c r="E124" s="214" t="s">
        <v>182</v>
      </c>
      <c r="F124" s="214" t="s">
        <v>183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P125</f>
        <v>0</v>
      </c>
      <c r="Q124" s="208"/>
      <c r="R124" s="209">
        <f>R125</f>
        <v>0</v>
      </c>
      <c r="S124" s="208"/>
      <c r="T124" s="21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79</v>
      </c>
      <c r="AT124" s="212" t="s">
        <v>71</v>
      </c>
      <c r="AU124" s="212" t="s">
        <v>79</v>
      </c>
      <c r="AY124" s="211" t="s">
        <v>145</v>
      </c>
      <c r="BK124" s="213">
        <f>BK125</f>
        <v>0</v>
      </c>
    </row>
    <row r="125" s="2" customFormat="1" ht="21.75" customHeight="1">
      <c r="A125" s="40"/>
      <c r="B125" s="41"/>
      <c r="C125" s="216" t="s">
        <v>269</v>
      </c>
      <c r="D125" s="216" t="s">
        <v>147</v>
      </c>
      <c r="E125" s="217" t="s">
        <v>213</v>
      </c>
      <c r="F125" s="218" t="s">
        <v>214</v>
      </c>
      <c r="G125" s="219" t="s">
        <v>169</v>
      </c>
      <c r="H125" s="220">
        <v>3758.3879999999999</v>
      </c>
      <c r="I125" s="221"/>
      <c r="J125" s="222">
        <f>ROUND(I125*H125,2)</f>
        <v>0</v>
      </c>
      <c r="K125" s="223"/>
      <c r="L125" s="46"/>
      <c r="M125" s="271" t="s">
        <v>19</v>
      </c>
      <c r="N125" s="272" t="s">
        <v>43</v>
      </c>
      <c r="O125" s="273"/>
      <c r="P125" s="274">
        <f>O125*H125</f>
        <v>0</v>
      </c>
      <c r="Q125" s="274">
        <v>0</v>
      </c>
      <c r="R125" s="274">
        <f>Q125*H125</f>
        <v>0</v>
      </c>
      <c r="S125" s="274">
        <v>0</v>
      </c>
      <c r="T125" s="27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8" t="s">
        <v>151</v>
      </c>
      <c r="AT125" s="228" t="s">
        <v>147</v>
      </c>
      <c r="AU125" s="228" t="s">
        <v>81</v>
      </c>
      <c r="AY125" s="19" t="s">
        <v>145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79</v>
      </c>
      <c r="BK125" s="229">
        <f>ROUND(I125*H125,2)</f>
        <v>0</v>
      </c>
      <c r="BL125" s="19" t="s">
        <v>151</v>
      </c>
      <c r="BM125" s="228" t="s">
        <v>645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pCu/ptpPJhwx4qACZi5AK95ihkvEsqypZCM+FPtYpoe0p7TOgH+N9HkWhWjAyVjebATSWOAFZYwV78vrVdHFLw==" hashValue="AO0qftxfUxNe4zxqMYjV23YHgWj6B4YKU5EwFelCXxuUn5qzD4L1AihcQykcgocfzeNA7Azym8Evwn+yqsQlAg==" algorithmName="SHA-512" password="CC35"/>
  <autoFilter ref="C88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  <c r="AZ2" s="140" t="s">
        <v>224</v>
      </c>
      <c r="BA2" s="140" t="s">
        <v>19</v>
      </c>
      <c r="BB2" s="140" t="s">
        <v>19</v>
      </c>
      <c r="BC2" s="140" t="s">
        <v>646</v>
      </c>
      <c r="BD2" s="14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81</v>
      </c>
      <c r="AZ3" s="140" t="s">
        <v>226</v>
      </c>
      <c r="BA3" s="140" t="s">
        <v>19</v>
      </c>
      <c r="BB3" s="140" t="s">
        <v>19</v>
      </c>
      <c r="BC3" s="140" t="s">
        <v>647</v>
      </c>
      <c r="BD3" s="140" t="s">
        <v>81</v>
      </c>
    </row>
    <row r="4" s="1" customFormat="1" ht="24.96" customHeight="1">
      <c r="B4" s="22"/>
      <c r="D4" s="143" t="s">
        <v>117</v>
      </c>
      <c r="L4" s="22"/>
      <c r="M4" s="144" t="s">
        <v>10</v>
      </c>
      <c r="AT4" s="19" t="s">
        <v>4</v>
      </c>
      <c r="AZ4" s="140" t="s">
        <v>216</v>
      </c>
      <c r="BA4" s="140" t="s">
        <v>19</v>
      </c>
      <c r="BB4" s="140" t="s">
        <v>19</v>
      </c>
      <c r="BC4" s="140" t="s">
        <v>648</v>
      </c>
      <c r="BD4" s="140" t="s">
        <v>81</v>
      </c>
    </row>
    <row r="5" s="1" customFormat="1" ht="6.96" customHeight="1">
      <c r="B5" s="22"/>
      <c r="L5" s="22"/>
      <c r="AZ5" s="140" t="s">
        <v>222</v>
      </c>
      <c r="BA5" s="140" t="s">
        <v>19</v>
      </c>
      <c r="BB5" s="140" t="s">
        <v>19</v>
      </c>
      <c r="BC5" s="140" t="s">
        <v>649</v>
      </c>
      <c r="BD5" s="140" t="s">
        <v>81</v>
      </c>
    </row>
    <row r="6" s="1" customFormat="1" ht="12" customHeight="1">
      <c r="B6" s="22"/>
      <c r="D6" s="145" t="s">
        <v>16</v>
      </c>
      <c r="L6" s="22"/>
      <c r="AZ6" s="140" t="s">
        <v>220</v>
      </c>
      <c r="BA6" s="140" t="s">
        <v>19</v>
      </c>
      <c r="BB6" s="140" t="s">
        <v>19</v>
      </c>
      <c r="BC6" s="140" t="s">
        <v>650</v>
      </c>
      <c r="BD6" s="140" t="s">
        <v>81</v>
      </c>
    </row>
    <row r="7" s="1" customFormat="1" ht="16.5" customHeight="1">
      <c r="B7" s="22"/>
      <c r="E7" s="146" t="str">
        <f>'Rekapitulace stavby'!K6</f>
        <v>Morava, Hanušovice, pomístní opravy toku a hráze</v>
      </c>
      <c r="F7" s="145"/>
      <c r="G7" s="145"/>
      <c r="H7" s="145"/>
      <c r="L7" s="22"/>
      <c r="AZ7" s="140" t="s">
        <v>218</v>
      </c>
      <c r="BA7" s="140" t="s">
        <v>19</v>
      </c>
      <c r="BB7" s="140" t="s">
        <v>19</v>
      </c>
      <c r="BC7" s="140" t="s">
        <v>651</v>
      </c>
      <c r="BD7" s="140" t="s">
        <v>81</v>
      </c>
    </row>
    <row r="8" s="1" customFormat="1" ht="12" customHeight="1">
      <c r="B8" s="22"/>
      <c r="D8" s="145" t="s">
        <v>118</v>
      </c>
      <c r="L8" s="22"/>
      <c r="AZ8" s="140" t="s">
        <v>228</v>
      </c>
      <c r="BA8" s="140" t="s">
        <v>19</v>
      </c>
      <c r="BB8" s="140" t="s">
        <v>19</v>
      </c>
      <c r="BC8" s="140" t="s">
        <v>652</v>
      </c>
      <c r="BD8" s="140" t="s">
        <v>81</v>
      </c>
    </row>
    <row r="9" s="2" customFormat="1" ht="16.5" customHeight="1">
      <c r="A9" s="40"/>
      <c r="B9" s="46"/>
      <c r="C9" s="40"/>
      <c r="D9" s="40"/>
      <c r="E9" s="146" t="s">
        <v>607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230</v>
      </c>
      <c r="BA9" s="140" t="s">
        <v>19</v>
      </c>
      <c r="BB9" s="140" t="s">
        <v>19</v>
      </c>
      <c r="BC9" s="140" t="s">
        <v>653</v>
      </c>
      <c r="BD9" s="140" t="s">
        <v>81</v>
      </c>
    </row>
    <row r="10" s="2" customFormat="1" ht="12" customHeight="1">
      <c r="A10" s="40"/>
      <c r="B10" s="46"/>
      <c r="C10" s="40"/>
      <c r="D10" s="145" t="s">
        <v>120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654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25. 5. 2020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34</v>
      </c>
      <c r="E25" s="40"/>
      <c r="F25" s="40"/>
      <c r="G25" s="40"/>
      <c r="H25" s="40"/>
      <c r="I25" s="145" t="s">
        <v>26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5" t="s">
        <v>28</v>
      </c>
      <c r="J26" s="135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36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122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38</v>
      </c>
      <c r="E32" s="40"/>
      <c r="F32" s="40"/>
      <c r="G32" s="40"/>
      <c r="H32" s="40"/>
      <c r="I32" s="40"/>
      <c r="J32" s="156">
        <f>ROUND(J91,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40</v>
      </c>
      <c r="G34" s="40"/>
      <c r="H34" s="40"/>
      <c r="I34" s="157" t="s">
        <v>39</v>
      </c>
      <c r="J34" s="157" t="s">
        <v>41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42</v>
      </c>
      <c r="E35" s="145" t="s">
        <v>43</v>
      </c>
      <c r="F35" s="159">
        <f>ROUND((SUM(BE91:BE216)),  2)</f>
        <v>0</v>
      </c>
      <c r="G35" s="40"/>
      <c r="H35" s="40"/>
      <c r="I35" s="160">
        <v>0.20999999999999999</v>
      </c>
      <c r="J35" s="159">
        <f>ROUND(((SUM(BE91:BE216))*I35),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44</v>
      </c>
      <c r="F36" s="159">
        <f>ROUND((SUM(BF91:BF216)),  2)</f>
        <v>0</v>
      </c>
      <c r="G36" s="40"/>
      <c r="H36" s="40"/>
      <c r="I36" s="160">
        <v>0.14999999999999999</v>
      </c>
      <c r="J36" s="159">
        <f>ROUND(((SUM(BF91:BF216))*I36),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45</v>
      </c>
      <c r="F37" s="159">
        <f>ROUND((SUM(BG91:BG216)),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46</v>
      </c>
      <c r="F38" s="159">
        <f>ROUND((SUM(BH91:BH216)),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ROUND((SUM(BI91:BI216)),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Morava, Hanušovice, pomístní opravy toku a hráze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607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18046-14XT-KJ_3_3 - SO 04 - Oprava těles hráze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Hanušovice</v>
      </c>
      <c r="G56" s="42"/>
      <c r="H56" s="42"/>
      <c r="I56" s="34" t="s">
        <v>23</v>
      </c>
      <c r="J56" s="74" t="str">
        <f>IF(J14="","",J14)</f>
        <v>25. 5. 2020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Povodí Moravy, s.p.</v>
      </c>
      <c r="G58" s="42"/>
      <c r="H58" s="42"/>
      <c r="I58" s="34" t="s">
        <v>31</v>
      </c>
      <c r="J58" s="38" t="str">
        <f>E23</f>
        <v>Regioprojekt Brno,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Kozák Jan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124</v>
      </c>
      <c r="D61" s="174"/>
      <c r="E61" s="174"/>
      <c r="F61" s="174"/>
      <c r="G61" s="174"/>
      <c r="H61" s="174"/>
      <c r="I61" s="174"/>
      <c r="J61" s="175" t="s">
        <v>125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7"/>
      <c r="C64" s="178"/>
      <c r="D64" s="179" t="s">
        <v>127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128</v>
      </c>
      <c r="E65" s="185"/>
      <c r="F65" s="185"/>
      <c r="G65" s="185"/>
      <c r="H65" s="185"/>
      <c r="I65" s="185"/>
      <c r="J65" s="186">
        <f>J93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233</v>
      </c>
      <c r="E66" s="185"/>
      <c r="F66" s="185"/>
      <c r="G66" s="185"/>
      <c r="H66" s="185"/>
      <c r="I66" s="185"/>
      <c r="J66" s="186">
        <f>J144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234</v>
      </c>
      <c r="E67" s="185"/>
      <c r="F67" s="185"/>
      <c r="G67" s="185"/>
      <c r="H67" s="185"/>
      <c r="I67" s="185"/>
      <c r="J67" s="186">
        <f>J180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235</v>
      </c>
      <c r="E68" s="185"/>
      <c r="F68" s="185"/>
      <c r="G68" s="185"/>
      <c r="H68" s="185"/>
      <c r="I68" s="185"/>
      <c r="J68" s="186">
        <f>J212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129</v>
      </c>
      <c r="E69" s="185"/>
      <c r="F69" s="185"/>
      <c r="G69" s="185"/>
      <c r="H69" s="185"/>
      <c r="I69" s="185"/>
      <c r="J69" s="186">
        <f>J215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130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Morava, Hanušovice, pomístní opravy toku a hráze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2" t="s">
        <v>607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120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18046-14XT-KJ_3_3 - SO 04 - Oprava těles hráze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Hanušovice</v>
      </c>
      <c r="G85" s="42"/>
      <c r="H85" s="42"/>
      <c r="I85" s="34" t="s">
        <v>23</v>
      </c>
      <c r="J85" s="74" t="str">
        <f>IF(J14="","",J14)</f>
        <v>25. 5. 2020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E17</f>
        <v>Povodí Moravy, s.p.</v>
      </c>
      <c r="G87" s="42"/>
      <c r="H87" s="42"/>
      <c r="I87" s="34" t="s">
        <v>31</v>
      </c>
      <c r="J87" s="38" t="str">
        <f>E23</f>
        <v>Regioprojekt Brno, s.r.o.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Kozák Jan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131</v>
      </c>
      <c r="D90" s="191" t="s">
        <v>57</v>
      </c>
      <c r="E90" s="191" t="s">
        <v>53</v>
      </c>
      <c r="F90" s="191" t="s">
        <v>54</v>
      </c>
      <c r="G90" s="191" t="s">
        <v>132</v>
      </c>
      <c r="H90" s="191" t="s">
        <v>133</v>
      </c>
      <c r="I90" s="191" t="s">
        <v>134</v>
      </c>
      <c r="J90" s="192" t="s">
        <v>125</v>
      </c>
      <c r="K90" s="193" t="s">
        <v>135</v>
      </c>
      <c r="L90" s="194"/>
      <c r="M90" s="94" t="s">
        <v>19</v>
      </c>
      <c r="N90" s="95" t="s">
        <v>42</v>
      </c>
      <c r="O90" s="95" t="s">
        <v>136</v>
      </c>
      <c r="P90" s="95" t="s">
        <v>137</v>
      </c>
      <c r="Q90" s="95" t="s">
        <v>138</v>
      </c>
      <c r="R90" s="95" t="s">
        <v>139</v>
      </c>
      <c r="S90" s="95" t="s">
        <v>140</v>
      </c>
      <c r="T90" s="96" t="s">
        <v>141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1" t="s">
        <v>142</v>
      </c>
      <c r="D91" s="42"/>
      <c r="E91" s="42"/>
      <c r="F91" s="42"/>
      <c r="G91" s="42"/>
      <c r="H91" s="42"/>
      <c r="I91" s="42"/>
      <c r="J91" s="195">
        <f>BK91</f>
        <v>0</v>
      </c>
      <c r="K91" s="42"/>
      <c r="L91" s="46"/>
      <c r="M91" s="97"/>
      <c r="N91" s="196"/>
      <c r="O91" s="98"/>
      <c r="P91" s="197">
        <f>P92</f>
        <v>0</v>
      </c>
      <c r="Q91" s="98"/>
      <c r="R91" s="197">
        <f>R92</f>
        <v>400.32217699999995</v>
      </c>
      <c r="S91" s="98"/>
      <c r="T91" s="198">
        <f>T92</f>
        <v>902.99800000000005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126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71</v>
      </c>
      <c r="E92" s="203" t="s">
        <v>143</v>
      </c>
      <c r="F92" s="203" t="s">
        <v>144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P93+P144+P180+P212+P215</f>
        <v>0</v>
      </c>
      <c r="Q92" s="208"/>
      <c r="R92" s="209">
        <f>R93+R144+R180+R212+R215</f>
        <v>400.32217699999995</v>
      </c>
      <c r="S92" s="208"/>
      <c r="T92" s="210">
        <f>T93+T144+T180+T212+T215</f>
        <v>902.99800000000005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79</v>
      </c>
      <c r="AT92" s="212" t="s">
        <v>71</v>
      </c>
      <c r="AU92" s="212" t="s">
        <v>72</v>
      </c>
      <c r="AY92" s="211" t="s">
        <v>145</v>
      </c>
      <c r="BK92" s="213">
        <f>BK93+BK144+BK180+BK212+BK215</f>
        <v>0</v>
      </c>
    </row>
    <row r="93" s="12" customFormat="1" ht="22.8" customHeight="1">
      <c r="A93" s="12"/>
      <c r="B93" s="200"/>
      <c r="C93" s="201"/>
      <c r="D93" s="202" t="s">
        <v>71</v>
      </c>
      <c r="E93" s="214" t="s">
        <v>79</v>
      </c>
      <c r="F93" s="214" t="s">
        <v>146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SUM(P94:P143)</f>
        <v>0</v>
      </c>
      <c r="Q93" s="208"/>
      <c r="R93" s="209">
        <f>SUM(R94:R143)</f>
        <v>0.011025</v>
      </c>
      <c r="S93" s="208"/>
      <c r="T93" s="210">
        <f>SUM(T94:T143)</f>
        <v>789.25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79</v>
      </c>
      <c r="AT93" s="212" t="s">
        <v>71</v>
      </c>
      <c r="AU93" s="212" t="s">
        <v>79</v>
      </c>
      <c r="AY93" s="211" t="s">
        <v>145</v>
      </c>
      <c r="BK93" s="213">
        <f>SUM(BK94:BK143)</f>
        <v>0</v>
      </c>
    </row>
    <row r="94" s="2" customFormat="1" ht="33" customHeight="1">
      <c r="A94" s="40"/>
      <c r="B94" s="41"/>
      <c r="C94" s="216" t="s">
        <v>79</v>
      </c>
      <c r="D94" s="216" t="s">
        <v>147</v>
      </c>
      <c r="E94" s="217" t="s">
        <v>236</v>
      </c>
      <c r="F94" s="218" t="s">
        <v>237</v>
      </c>
      <c r="G94" s="219" t="s">
        <v>150</v>
      </c>
      <c r="H94" s="220">
        <v>770</v>
      </c>
      <c r="I94" s="221"/>
      <c r="J94" s="222">
        <f>ROUND(I94*H94,2)</f>
        <v>0</v>
      </c>
      <c r="K94" s="223"/>
      <c r="L94" s="46"/>
      <c r="M94" s="224" t="s">
        <v>19</v>
      </c>
      <c r="N94" s="225" t="s">
        <v>43</v>
      </c>
      <c r="O94" s="86"/>
      <c r="P94" s="226">
        <f>O94*H94</f>
        <v>0</v>
      </c>
      <c r="Q94" s="226">
        <v>0</v>
      </c>
      <c r="R94" s="226">
        <f>Q94*H94</f>
        <v>0</v>
      </c>
      <c r="S94" s="226">
        <v>0.316</v>
      </c>
      <c r="T94" s="227">
        <f>S94*H94</f>
        <v>243.31999999999999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8" t="s">
        <v>151</v>
      </c>
      <c r="AT94" s="228" t="s">
        <v>147</v>
      </c>
      <c r="AU94" s="228" t="s">
        <v>81</v>
      </c>
      <c r="AY94" s="19" t="s">
        <v>145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79</v>
      </c>
      <c r="BK94" s="229">
        <f>ROUND(I94*H94,2)</f>
        <v>0</v>
      </c>
      <c r="BL94" s="19" t="s">
        <v>151</v>
      </c>
      <c r="BM94" s="228" t="s">
        <v>655</v>
      </c>
    </row>
    <row r="95" s="2" customFormat="1">
      <c r="A95" s="40"/>
      <c r="B95" s="41"/>
      <c r="C95" s="42"/>
      <c r="D95" s="232" t="s">
        <v>171</v>
      </c>
      <c r="E95" s="42"/>
      <c r="F95" s="253" t="s">
        <v>239</v>
      </c>
      <c r="G95" s="42"/>
      <c r="H95" s="42"/>
      <c r="I95" s="254"/>
      <c r="J95" s="42"/>
      <c r="K95" s="42"/>
      <c r="L95" s="46"/>
      <c r="M95" s="255"/>
      <c r="N95" s="25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13" customFormat="1">
      <c r="A96" s="13"/>
      <c r="B96" s="230"/>
      <c r="C96" s="231"/>
      <c r="D96" s="232" t="s">
        <v>153</v>
      </c>
      <c r="E96" s="233" t="s">
        <v>19</v>
      </c>
      <c r="F96" s="234" t="s">
        <v>656</v>
      </c>
      <c r="G96" s="231"/>
      <c r="H96" s="235">
        <v>135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153</v>
      </c>
      <c r="AU96" s="241" t="s">
        <v>81</v>
      </c>
      <c r="AV96" s="13" t="s">
        <v>81</v>
      </c>
      <c r="AW96" s="13" t="s">
        <v>33</v>
      </c>
      <c r="AX96" s="13" t="s">
        <v>72</v>
      </c>
      <c r="AY96" s="241" t="s">
        <v>145</v>
      </c>
    </row>
    <row r="97" s="13" customFormat="1">
      <c r="A97" s="13"/>
      <c r="B97" s="230"/>
      <c r="C97" s="231"/>
      <c r="D97" s="232" t="s">
        <v>153</v>
      </c>
      <c r="E97" s="233" t="s">
        <v>19</v>
      </c>
      <c r="F97" s="234" t="s">
        <v>657</v>
      </c>
      <c r="G97" s="231"/>
      <c r="H97" s="235">
        <v>180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153</v>
      </c>
      <c r="AU97" s="241" t="s">
        <v>81</v>
      </c>
      <c r="AV97" s="13" t="s">
        <v>81</v>
      </c>
      <c r="AW97" s="13" t="s">
        <v>33</v>
      </c>
      <c r="AX97" s="13" t="s">
        <v>72</v>
      </c>
      <c r="AY97" s="241" t="s">
        <v>145</v>
      </c>
    </row>
    <row r="98" s="13" customFormat="1">
      <c r="A98" s="13"/>
      <c r="B98" s="230"/>
      <c r="C98" s="231"/>
      <c r="D98" s="232" t="s">
        <v>153</v>
      </c>
      <c r="E98" s="233" t="s">
        <v>19</v>
      </c>
      <c r="F98" s="234" t="s">
        <v>658</v>
      </c>
      <c r="G98" s="231"/>
      <c r="H98" s="235">
        <v>455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153</v>
      </c>
      <c r="AU98" s="241" t="s">
        <v>81</v>
      </c>
      <c r="AV98" s="13" t="s">
        <v>81</v>
      </c>
      <c r="AW98" s="13" t="s">
        <v>33</v>
      </c>
      <c r="AX98" s="13" t="s">
        <v>72</v>
      </c>
      <c r="AY98" s="241" t="s">
        <v>145</v>
      </c>
    </row>
    <row r="99" s="14" customFormat="1">
      <c r="A99" s="14"/>
      <c r="B99" s="242"/>
      <c r="C99" s="243"/>
      <c r="D99" s="232" t="s">
        <v>153</v>
      </c>
      <c r="E99" s="244" t="s">
        <v>19</v>
      </c>
      <c r="F99" s="245" t="s">
        <v>155</v>
      </c>
      <c r="G99" s="243"/>
      <c r="H99" s="246">
        <v>770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153</v>
      </c>
      <c r="AU99" s="252" t="s">
        <v>81</v>
      </c>
      <c r="AV99" s="14" t="s">
        <v>151</v>
      </c>
      <c r="AW99" s="14" t="s">
        <v>33</v>
      </c>
      <c r="AX99" s="14" t="s">
        <v>79</v>
      </c>
      <c r="AY99" s="252" t="s">
        <v>145</v>
      </c>
    </row>
    <row r="100" s="2" customFormat="1" ht="33" customHeight="1">
      <c r="A100" s="40"/>
      <c r="B100" s="41"/>
      <c r="C100" s="216" t="s">
        <v>81</v>
      </c>
      <c r="D100" s="216" t="s">
        <v>147</v>
      </c>
      <c r="E100" s="217" t="s">
        <v>242</v>
      </c>
      <c r="F100" s="218" t="s">
        <v>243</v>
      </c>
      <c r="G100" s="219" t="s">
        <v>150</v>
      </c>
      <c r="H100" s="220">
        <v>770</v>
      </c>
      <c r="I100" s="221"/>
      <c r="J100" s="222">
        <f>ROUND(I100*H100,2)</f>
        <v>0</v>
      </c>
      <c r="K100" s="223"/>
      <c r="L100" s="46"/>
      <c r="M100" s="224" t="s">
        <v>19</v>
      </c>
      <c r="N100" s="225" t="s">
        <v>43</v>
      </c>
      <c r="O100" s="86"/>
      <c r="P100" s="226">
        <f>O100*H100</f>
        <v>0</v>
      </c>
      <c r="Q100" s="226">
        <v>0</v>
      </c>
      <c r="R100" s="226">
        <f>Q100*H100</f>
        <v>0</v>
      </c>
      <c r="S100" s="226">
        <v>0.70899999999999996</v>
      </c>
      <c r="T100" s="227">
        <f>S100*H100</f>
        <v>545.92999999999995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8" t="s">
        <v>151</v>
      </c>
      <c r="AT100" s="228" t="s">
        <v>147</v>
      </c>
      <c r="AU100" s="228" t="s">
        <v>81</v>
      </c>
      <c r="AY100" s="19" t="s">
        <v>145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79</v>
      </c>
      <c r="BK100" s="229">
        <f>ROUND(I100*H100,2)</f>
        <v>0</v>
      </c>
      <c r="BL100" s="19" t="s">
        <v>151</v>
      </c>
      <c r="BM100" s="228" t="s">
        <v>659</v>
      </c>
    </row>
    <row r="101" s="2" customFormat="1">
      <c r="A101" s="40"/>
      <c r="B101" s="41"/>
      <c r="C101" s="42"/>
      <c r="D101" s="232" t="s">
        <v>171</v>
      </c>
      <c r="E101" s="42"/>
      <c r="F101" s="253" t="s">
        <v>245</v>
      </c>
      <c r="G101" s="42"/>
      <c r="H101" s="42"/>
      <c r="I101" s="254"/>
      <c r="J101" s="42"/>
      <c r="K101" s="42"/>
      <c r="L101" s="46"/>
      <c r="M101" s="255"/>
      <c r="N101" s="25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81</v>
      </c>
    </row>
    <row r="102" s="13" customFormat="1">
      <c r="A102" s="13"/>
      <c r="B102" s="230"/>
      <c r="C102" s="231"/>
      <c r="D102" s="232" t="s">
        <v>153</v>
      </c>
      <c r="E102" s="233" t="s">
        <v>19</v>
      </c>
      <c r="F102" s="234" t="s">
        <v>656</v>
      </c>
      <c r="G102" s="231"/>
      <c r="H102" s="235">
        <v>135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153</v>
      </c>
      <c r="AU102" s="241" t="s">
        <v>81</v>
      </c>
      <c r="AV102" s="13" t="s">
        <v>81</v>
      </c>
      <c r="AW102" s="13" t="s">
        <v>33</v>
      </c>
      <c r="AX102" s="13" t="s">
        <v>72</v>
      </c>
      <c r="AY102" s="241" t="s">
        <v>145</v>
      </c>
    </row>
    <row r="103" s="13" customFormat="1">
      <c r="A103" s="13"/>
      <c r="B103" s="230"/>
      <c r="C103" s="231"/>
      <c r="D103" s="232" t="s">
        <v>153</v>
      </c>
      <c r="E103" s="233" t="s">
        <v>19</v>
      </c>
      <c r="F103" s="234" t="s">
        <v>657</v>
      </c>
      <c r="G103" s="231"/>
      <c r="H103" s="235">
        <v>180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153</v>
      </c>
      <c r="AU103" s="241" t="s">
        <v>81</v>
      </c>
      <c r="AV103" s="13" t="s">
        <v>81</v>
      </c>
      <c r="AW103" s="13" t="s">
        <v>33</v>
      </c>
      <c r="AX103" s="13" t="s">
        <v>72</v>
      </c>
      <c r="AY103" s="241" t="s">
        <v>145</v>
      </c>
    </row>
    <row r="104" s="13" customFormat="1">
      <c r="A104" s="13"/>
      <c r="B104" s="230"/>
      <c r="C104" s="231"/>
      <c r="D104" s="232" t="s">
        <v>153</v>
      </c>
      <c r="E104" s="233" t="s">
        <v>19</v>
      </c>
      <c r="F104" s="234" t="s">
        <v>658</v>
      </c>
      <c r="G104" s="231"/>
      <c r="H104" s="235">
        <v>455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153</v>
      </c>
      <c r="AU104" s="241" t="s">
        <v>81</v>
      </c>
      <c r="AV104" s="13" t="s">
        <v>81</v>
      </c>
      <c r="AW104" s="13" t="s">
        <v>33</v>
      </c>
      <c r="AX104" s="13" t="s">
        <v>72</v>
      </c>
      <c r="AY104" s="241" t="s">
        <v>145</v>
      </c>
    </row>
    <row r="105" s="14" customFormat="1">
      <c r="A105" s="14"/>
      <c r="B105" s="242"/>
      <c r="C105" s="243"/>
      <c r="D105" s="232" t="s">
        <v>153</v>
      </c>
      <c r="E105" s="244" t="s">
        <v>19</v>
      </c>
      <c r="F105" s="245" t="s">
        <v>155</v>
      </c>
      <c r="G105" s="243"/>
      <c r="H105" s="246">
        <v>770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153</v>
      </c>
      <c r="AU105" s="252" t="s">
        <v>81</v>
      </c>
      <c r="AV105" s="14" t="s">
        <v>151</v>
      </c>
      <c r="AW105" s="14" t="s">
        <v>33</v>
      </c>
      <c r="AX105" s="14" t="s">
        <v>79</v>
      </c>
      <c r="AY105" s="252" t="s">
        <v>145</v>
      </c>
    </row>
    <row r="106" s="2" customFormat="1" ht="21.75" customHeight="1">
      <c r="A106" s="40"/>
      <c r="B106" s="41"/>
      <c r="C106" s="216" t="s">
        <v>163</v>
      </c>
      <c r="D106" s="216" t="s">
        <v>147</v>
      </c>
      <c r="E106" s="217" t="s">
        <v>246</v>
      </c>
      <c r="F106" s="218" t="s">
        <v>247</v>
      </c>
      <c r="G106" s="219" t="s">
        <v>158</v>
      </c>
      <c r="H106" s="220">
        <v>120</v>
      </c>
      <c r="I106" s="221"/>
      <c r="J106" s="222">
        <f>ROUND(I106*H106,2)</f>
        <v>0</v>
      </c>
      <c r="K106" s="223"/>
      <c r="L106" s="46"/>
      <c r="M106" s="224" t="s">
        <v>19</v>
      </c>
      <c r="N106" s="225" t="s">
        <v>43</v>
      </c>
      <c r="O106" s="86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8" t="s">
        <v>151</v>
      </c>
      <c r="AT106" s="228" t="s">
        <v>147</v>
      </c>
      <c r="AU106" s="228" t="s">
        <v>81</v>
      </c>
      <c r="AY106" s="19" t="s">
        <v>145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79</v>
      </c>
      <c r="BK106" s="229">
        <f>ROUND(I106*H106,2)</f>
        <v>0</v>
      </c>
      <c r="BL106" s="19" t="s">
        <v>151</v>
      </c>
      <c r="BM106" s="228" t="s">
        <v>660</v>
      </c>
    </row>
    <row r="107" s="13" customFormat="1">
      <c r="A107" s="13"/>
      <c r="B107" s="230"/>
      <c r="C107" s="231"/>
      <c r="D107" s="232" t="s">
        <v>153</v>
      </c>
      <c r="E107" s="233" t="s">
        <v>19</v>
      </c>
      <c r="F107" s="234" t="s">
        <v>661</v>
      </c>
      <c r="G107" s="231"/>
      <c r="H107" s="235">
        <v>240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81</v>
      </c>
      <c r="AV107" s="13" t="s">
        <v>81</v>
      </c>
      <c r="AW107" s="13" t="s">
        <v>33</v>
      </c>
      <c r="AX107" s="13" t="s">
        <v>72</v>
      </c>
      <c r="AY107" s="241" t="s">
        <v>145</v>
      </c>
    </row>
    <row r="108" s="14" customFormat="1">
      <c r="A108" s="14"/>
      <c r="B108" s="242"/>
      <c r="C108" s="243"/>
      <c r="D108" s="232" t="s">
        <v>153</v>
      </c>
      <c r="E108" s="244" t="s">
        <v>224</v>
      </c>
      <c r="F108" s="245" t="s">
        <v>155</v>
      </c>
      <c r="G108" s="243"/>
      <c r="H108" s="246">
        <v>240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153</v>
      </c>
      <c r="AU108" s="252" t="s">
        <v>81</v>
      </c>
      <c r="AV108" s="14" t="s">
        <v>151</v>
      </c>
      <c r="AW108" s="14" t="s">
        <v>33</v>
      </c>
      <c r="AX108" s="14" t="s">
        <v>72</v>
      </c>
      <c r="AY108" s="252" t="s">
        <v>145</v>
      </c>
    </row>
    <row r="109" s="13" customFormat="1">
      <c r="A109" s="13"/>
      <c r="B109" s="230"/>
      <c r="C109" s="231"/>
      <c r="D109" s="232" t="s">
        <v>153</v>
      </c>
      <c r="E109" s="233" t="s">
        <v>19</v>
      </c>
      <c r="F109" s="234" t="s">
        <v>250</v>
      </c>
      <c r="G109" s="231"/>
      <c r="H109" s="235">
        <v>120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153</v>
      </c>
      <c r="AU109" s="241" t="s">
        <v>81</v>
      </c>
      <c r="AV109" s="13" t="s">
        <v>81</v>
      </c>
      <c r="AW109" s="13" t="s">
        <v>33</v>
      </c>
      <c r="AX109" s="13" t="s">
        <v>72</v>
      </c>
      <c r="AY109" s="241" t="s">
        <v>145</v>
      </c>
    </row>
    <row r="110" s="14" customFormat="1">
      <c r="A110" s="14"/>
      <c r="B110" s="242"/>
      <c r="C110" s="243"/>
      <c r="D110" s="232" t="s">
        <v>153</v>
      </c>
      <c r="E110" s="244" t="s">
        <v>19</v>
      </c>
      <c r="F110" s="245" t="s">
        <v>155</v>
      </c>
      <c r="G110" s="243"/>
      <c r="H110" s="246">
        <v>120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153</v>
      </c>
      <c r="AU110" s="252" t="s">
        <v>81</v>
      </c>
      <c r="AV110" s="14" t="s">
        <v>151</v>
      </c>
      <c r="AW110" s="14" t="s">
        <v>33</v>
      </c>
      <c r="AX110" s="14" t="s">
        <v>79</v>
      </c>
      <c r="AY110" s="252" t="s">
        <v>145</v>
      </c>
    </row>
    <row r="111" s="2" customFormat="1" ht="21.75" customHeight="1">
      <c r="A111" s="40"/>
      <c r="B111" s="41"/>
      <c r="C111" s="216" t="s">
        <v>151</v>
      </c>
      <c r="D111" s="216" t="s">
        <v>147</v>
      </c>
      <c r="E111" s="217" t="s">
        <v>251</v>
      </c>
      <c r="F111" s="218" t="s">
        <v>252</v>
      </c>
      <c r="G111" s="219" t="s">
        <v>158</v>
      </c>
      <c r="H111" s="220">
        <v>120</v>
      </c>
      <c r="I111" s="221"/>
      <c r="J111" s="222">
        <f>ROUND(I111*H111,2)</f>
        <v>0</v>
      </c>
      <c r="K111" s="223"/>
      <c r="L111" s="46"/>
      <c r="M111" s="224" t="s">
        <v>19</v>
      </c>
      <c r="N111" s="225" t="s">
        <v>43</v>
      </c>
      <c r="O111" s="86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8" t="s">
        <v>151</v>
      </c>
      <c r="AT111" s="228" t="s">
        <v>147</v>
      </c>
      <c r="AU111" s="228" t="s">
        <v>81</v>
      </c>
      <c r="AY111" s="19" t="s">
        <v>145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79</v>
      </c>
      <c r="BK111" s="229">
        <f>ROUND(I111*H111,2)</f>
        <v>0</v>
      </c>
      <c r="BL111" s="19" t="s">
        <v>151</v>
      </c>
      <c r="BM111" s="228" t="s">
        <v>662</v>
      </c>
    </row>
    <row r="112" s="13" customFormat="1">
      <c r="A112" s="13"/>
      <c r="B112" s="230"/>
      <c r="C112" s="231"/>
      <c r="D112" s="232" t="s">
        <v>153</v>
      </c>
      <c r="E112" s="233" t="s">
        <v>19</v>
      </c>
      <c r="F112" s="234" t="s">
        <v>250</v>
      </c>
      <c r="G112" s="231"/>
      <c r="H112" s="235">
        <v>120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153</v>
      </c>
      <c r="AU112" s="241" t="s">
        <v>81</v>
      </c>
      <c r="AV112" s="13" t="s">
        <v>81</v>
      </c>
      <c r="AW112" s="13" t="s">
        <v>33</v>
      </c>
      <c r="AX112" s="13" t="s">
        <v>72</v>
      </c>
      <c r="AY112" s="241" t="s">
        <v>145</v>
      </c>
    </row>
    <row r="113" s="14" customFormat="1">
      <c r="A113" s="14"/>
      <c r="B113" s="242"/>
      <c r="C113" s="243"/>
      <c r="D113" s="232" t="s">
        <v>153</v>
      </c>
      <c r="E113" s="244" t="s">
        <v>19</v>
      </c>
      <c r="F113" s="245" t="s">
        <v>155</v>
      </c>
      <c r="G113" s="243"/>
      <c r="H113" s="246">
        <v>120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153</v>
      </c>
      <c r="AU113" s="252" t="s">
        <v>81</v>
      </c>
      <c r="AV113" s="14" t="s">
        <v>151</v>
      </c>
      <c r="AW113" s="14" t="s">
        <v>33</v>
      </c>
      <c r="AX113" s="14" t="s">
        <v>79</v>
      </c>
      <c r="AY113" s="252" t="s">
        <v>145</v>
      </c>
    </row>
    <row r="114" s="2" customFormat="1" ht="37.8" customHeight="1">
      <c r="A114" s="40"/>
      <c r="B114" s="41"/>
      <c r="C114" s="216" t="s">
        <v>176</v>
      </c>
      <c r="D114" s="216" t="s">
        <v>147</v>
      </c>
      <c r="E114" s="217" t="s">
        <v>254</v>
      </c>
      <c r="F114" s="218" t="s">
        <v>255</v>
      </c>
      <c r="G114" s="219" t="s">
        <v>158</v>
      </c>
      <c r="H114" s="220">
        <v>515</v>
      </c>
      <c r="I114" s="221"/>
      <c r="J114" s="222">
        <f>ROUND(I114*H114,2)</f>
        <v>0</v>
      </c>
      <c r="K114" s="223"/>
      <c r="L114" s="46"/>
      <c r="M114" s="224" t="s">
        <v>19</v>
      </c>
      <c r="N114" s="225" t="s">
        <v>43</v>
      </c>
      <c r="O114" s="86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8" t="s">
        <v>151</v>
      </c>
      <c r="AT114" s="228" t="s">
        <v>147</v>
      </c>
      <c r="AU114" s="228" t="s">
        <v>81</v>
      </c>
      <c r="AY114" s="19" t="s">
        <v>145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79</v>
      </c>
      <c r="BK114" s="229">
        <f>ROUND(I114*H114,2)</f>
        <v>0</v>
      </c>
      <c r="BL114" s="19" t="s">
        <v>151</v>
      </c>
      <c r="BM114" s="228" t="s">
        <v>663</v>
      </c>
    </row>
    <row r="115" s="13" customFormat="1">
      <c r="A115" s="13"/>
      <c r="B115" s="230"/>
      <c r="C115" s="231"/>
      <c r="D115" s="232" t="s">
        <v>153</v>
      </c>
      <c r="E115" s="233" t="s">
        <v>19</v>
      </c>
      <c r="F115" s="234" t="s">
        <v>664</v>
      </c>
      <c r="G115" s="231"/>
      <c r="H115" s="235">
        <v>515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153</v>
      </c>
      <c r="AU115" s="241" t="s">
        <v>81</v>
      </c>
      <c r="AV115" s="13" t="s">
        <v>81</v>
      </c>
      <c r="AW115" s="13" t="s">
        <v>33</v>
      </c>
      <c r="AX115" s="13" t="s">
        <v>72</v>
      </c>
      <c r="AY115" s="241" t="s">
        <v>145</v>
      </c>
    </row>
    <row r="116" s="14" customFormat="1">
      <c r="A116" s="14"/>
      <c r="B116" s="242"/>
      <c r="C116" s="243"/>
      <c r="D116" s="232" t="s">
        <v>153</v>
      </c>
      <c r="E116" s="244" t="s">
        <v>226</v>
      </c>
      <c r="F116" s="245" t="s">
        <v>155</v>
      </c>
      <c r="G116" s="243"/>
      <c r="H116" s="246">
        <v>515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153</v>
      </c>
      <c r="AU116" s="252" t="s">
        <v>81</v>
      </c>
      <c r="AV116" s="14" t="s">
        <v>151</v>
      </c>
      <c r="AW116" s="14" t="s">
        <v>33</v>
      </c>
      <c r="AX116" s="14" t="s">
        <v>79</v>
      </c>
      <c r="AY116" s="252" t="s">
        <v>145</v>
      </c>
    </row>
    <row r="117" s="2" customFormat="1" ht="21.75" customHeight="1">
      <c r="A117" s="40"/>
      <c r="B117" s="41"/>
      <c r="C117" s="216" t="s">
        <v>212</v>
      </c>
      <c r="D117" s="216" t="s">
        <v>147</v>
      </c>
      <c r="E117" s="217" t="s">
        <v>258</v>
      </c>
      <c r="F117" s="218" t="s">
        <v>259</v>
      </c>
      <c r="G117" s="219" t="s">
        <v>150</v>
      </c>
      <c r="H117" s="220">
        <v>980</v>
      </c>
      <c r="I117" s="221"/>
      <c r="J117" s="222">
        <f>ROUND(I117*H117,2)</f>
        <v>0</v>
      </c>
      <c r="K117" s="223"/>
      <c r="L117" s="46"/>
      <c r="M117" s="224" t="s">
        <v>19</v>
      </c>
      <c r="N117" s="225" t="s">
        <v>43</v>
      </c>
      <c r="O117" s="86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8" t="s">
        <v>151</v>
      </c>
      <c r="AT117" s="228" t="s">
        <v>147</v>
      </c>
      <c r="AU117" s="228" t="s">
        <v>81</v>
      </c>
      <c r="AY117" s="19" t="s">
        <v>145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79</v>
      </c>
      <c r="BK117" s="229">
        <f>ROUND(I117*H117,2)</f>
        <v>0</v>
      </c>
      <c r="BL117" s="19" t="s">
        <v>151</v>
      </c>
      <c r="BM117" s="228" t="s">
        <v>665</v>
      </c>
    </row>
    <row r="118" s="2" customFormat="1">
      <c r="A118" s="40"/>
      <c r="B118" s="41"/>
      <c r="C118" s="42"/>
      <c r="D118" s="232" t="s">
        <v>171</v>
      </c>
      <c r="E118" s="42"/>
      <c r="F118" s="253" t="s">
        <v>261</v>
      </c>
      <c r="G118" s="42"/>
      <c r="H118" s="42"/>
      <c r="I118" s="254"/>
      <c r="J118" s="42"/>
      <c r="K118" s="42"/>
      <c r="L118" s="46"/>
      <c r="M118" s="255"/>
      <c r="N118" s="25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171</v>
      </c>
      <c r="AU118" s="19" t="s">
        <v>81</v>
      </c>
    </row>
    <row r="119" s="13" customFormat="1">
      <c r="A119" s="13"/>
      <c r="B119" s="230"/>
      <c r="C119" s="231"/>
      <c r="D119" s="232" t="s">
        <v>153</v>
      </c>
      <c r="E119" s="233" t="s">
        <v>19</v>
      </c>
      <c r="F119" s="234" t="s">
        <v>666</v>
      </c>
      <c r="G119" s="231"/>
      <c r="H119" s="235">
        <v>980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153</v>
      </c>
      <c r="AU119" s="241" t="s">
        <v>81</v>
      </c>
      <c r="AV119" s="13" t="s">
        <v>81</v>
      </c>
      <c r="AW119" s="13" t="s">
        <v>33</v>
      </c>
      <c r="AX119" s="13" t="s">
        <v>72</v>
      </c>
      <c r="AY119" s="241" t="s">
        <v>145</v>
      </c>
    </row>
    <row r="120" s="14" customFormat="1">
      <c r="A120" s="14"/>
      <c r="B120" s="242"/>
      <c r="C120" s="243"/>
      <c r="D120" s="232" t="s">
        <v>153</v>
      </c>
      <c r="E120" s="244" t="s">
        <v>19</v>
      </c>
      <c r="F120" s="245" t="s">
        <v>155</v>
      </c>
      <c r="G120" s="243"/>
      <c r="H120" s="246">
        <v>980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153</v>
      </c>
      <c r="AU120" s="252" t="s">
        <v>81</v>
      </c>
      <c r="AV120" s="14" t="s">
        <v>151</v>
      </c>
      <c r="AW120" s="14" t="s">
        <v>33</v>
      </c>
      <c r="AX120" s="14" t="s">
        <v>79</v>
      </c>
      <c r="AY120" s="252" t="s">
        <v>145</v>
      </c>
    </row>
    <row r="121" s="2" customFormat="1" ht="24.15" customHeight="1">
      <c r="A121" s="40"/>
      <c r="B121" s="41"/>
      <c r="C121" s="216" t="s">
        <v>263</v>
      </c>
      <c r="D121" s="216" t="s">
        <v>147</v>
      </c>
      <c r="E121" s="217" t="s">
        <v>264</v>
      </c>
      <c r="F121" s="218" t="s">
        <v>265</v>
      </c>
      <c r="G121" s="219" t="s">
        <v>150</v>
      </c>
      <c r="H121" s="220">
        <v>1267</v>
      </c>
      <c r="I121" s="221"/>
      <c r="J121" s="222">
        <f>ROUND(I121*H121,2)</f>
        <v>0</v>
      </c>
      <c r="K121" s="223"/>
      <c r="L121" s="46"/>
      <c r="M121" s="224" t="s">
        <v>19</v>
      </c>
      <c r="N121" s="225" t="s">
        <v>43</v>
      </c>
      <c r="O121" s="86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8" t="s">
        <v>151</v>
      </c>
      <c r="AT121" s="228" t="s">
        <v>147</v>
      </c>
      <c r="AU121" s="228" t="s">
        <v>81</v>
      </c>
      <c r="AY121" s="19" t="s">
        <v>145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9" t="s">
        <v>79</v>
      </c>
      <c r="BK121" s="229">
        <f>ROUND(I121*H121,2)</f>
        <v>0</v>
      </c>
      <c r="BL121" s="19" t="s">
        <v>151</v>
      </c>
      <c r="BM121" s="228" t="s">
        <v>667</v>
      </c>
    </row>
    <row r="122" s="2" customFormat="1">
      <c r="A122" s="40"/>
      <c r="B122" s="41"/>
      <c r="C122" s="42"/>
      <c r="D122" s="232" t="s">
        <v>171</v>
      </c>
      <c r="E122" s="42"/>
      <c r="F122" s="253" t="s">
        <v>267</v>
      </c>
      <c r="G122" s="42"/>
      <c r="H122" s="42"/>
      <c r="I122" s="254"/>
      <c r="J122" s="42"/>
      <c r="K122" s="42"/>
      <c r="L122" s="46"/>
      <c r="M122" s="255"/>
      <c r="N122" s="25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81</v>
      </c>
    </row>
    <row r="123" s="13" customFormat="1">
      <c r="A123" s="13"/>
      <c r="B123" s="230"/>
      <c r="C123" s="231"/>
      <c r="D123" s="232" t="s">
        <v>153</v>
      </c>
      <c r="E123" s="233" t="s">
        <v>19</v>
      </c>
      <c r="F123" s="234" t="s">
        <v>668</v>
      </c>
      <c r="G123" s="231"/>
      <c r="H123" s="235">
        <v>1267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153</v>
      </c>
      <c r="AU123" s="241" t="s">
        <v>81</v>
      </c>
      <c r="AV123" s="13" t="s">
        <v>81</v>
      </c>
      <c r="AW123" s="13" t="s">
        <v>33</v>
      </c>
      <c r="AX123" s="13" t="s">
        <v>72</v>
      </c>
      <c r="AY123" s="241" t="s">
        <v>145</v>
      </c>
    </row>
    <row r="124" s="14" customFormat="1">
      <c r="A124" s="14"/>
      <c r="B124" s="242"/>
      <c r="C124" s="243"/>
      <c r="D124" s="232" t="s">
        <v>153</v>
      </c>
      <c r="E124" s="244" t="s">
        <v>19</v>
      </c>
      <c r="F124" s="245" t="s">
        <v>155</v>
      </c>
      <c r="G124" s="243"/>
      <c r="H124" s="246">
        <v>1267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153</v>
      </c>
      <c r="AU124" s="252" t="s">
        <v>81</v>
      </c>
      <c r="AV124" s="14" t="s">
        <v>151</v>
      </c>
      <c r="AW124" s="14" t="s">
        <v>33</v>
      </c>
      <c r="AX124" s="14" t="s">
        <v>79</v>
      </c>
      <c r="AY124" s="252" t="s">
        <v>145</v>
      </c>
    </row>
    <row r="125" s="2" customFormat="1" ht="24.15" customHeight="1">
      <c r="A125" s="40"/>
      <c r="B125" s="41"/>
      <c r="C125" s="216" t="s">
        <v>269</v>
      </c>
      <c r="D125" s="216" t="s">
        <v>147</v>
      </c>
      <c r="E125" s="217" t="s">
        <v>270</v>
      </c>
      <c r="F125" s="218" t="s">
        <v>271</v>
      </c>
      <c r="G125" s="219" t="s">
        <v>150</v>
      </c>
      <c r="H125" s="220">
        <v>980</v>
      </c>
      <c r="I125" s="221"/>
      <c r="J125" s="222">
        <f>ROUND(I125*H125,2)</f>
        <v>0</v>
      </c>
      <c r="K125" s="223"/>
      <c r="L125" s="46"/>
      <c r="M125" s="224" t="s">
        <v>19</v>
      </c>
      <c r="N125" s="225" t="s">
        <v>43</v>
      </c>
      <c r="O125" s="86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8" t="s">
        <v>151</v>
      </c>
      <c r="AT125" s="228" t="s">
        <v>147</v>
      </c>
      <c r="AU125" s="228" t="s">
        <v>81</v>
      </c>
      <c r="AY125" s="19" t="s">
        <v>145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79</v>
      </c>
      <c r="BK125" s="229">
        <f>ROUND(I125*H125,2)</f>
        <v>0</v>
      </c>
      <c r="BL125" s="19" t="s">
        <v>151</v>
      </c>
      <c r="BM125" s="228" t="s">
        <v>669</v>
      </c>
    </row>
    <row r="126" s="13" customFormat="1">
      <c r="A126" s="13"/>
      <c r="B126" s="230"/>
      <c r="C126" s="231"/>
      <c r="D126" s="232" t="s">
        <v>153</v>
      </c>
      <c r="E126" s="233" t="s">
        <v>19</v>
      </c>
      <c r="F126" s="234" t="s">
        <v>222</v>
      </c>
      <c r="G126" s="231"/>
      <c r="H126" s="235">
        <v>980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153</v>
      </c>
      <c r="AU126" s="241" t="s">
        <v>81</v>
      </c>
      <c r="AV126" s="13" t="s">
        <v>81</v>
      </c>
      <c r="AW126" s="13" t="s">
        <v>33</v>
      </c>
      <c r="AX126" s="13" t="s">
        <v>72</v>
      </c>
      <c r="AY126" s="241" t="s">
        <v>145</v>
      </c>
    </row>
    <row r="127" s="14" customFormat="1">
      <c r="A127" s="14"/>
      <c r="B127" s="242"/>
      <c r="C127" s="243"/>
      <c r="D127" s="232" t="s">
        <v>153</v>
      </c>
      <c r="E127" s="244" t="s">
        <v>19</v>
      </c>
      <c r="F127" s="245" t="s">
        <v>155</v>
      </c>
      <c r="G127" s="243"/>
      <c r="H127" s="246">
        <v>980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153</v>
      </c>
      <c r="AU127" s="252" t="s">
        <v>81</v>
      </c>
      <c r="AV127" s="14" t="s">
        <v>151</v>
      </c>
      <c r="AW127" s="14" t="s">
        <v>33</v>
      </c>
      <c r="AX127" s="14" t="s">
        <v>79</v>
      </c>
      <c r="AY127" s="252" t="s">
        <v>145</v>
      </c>
    </row>
    <row r="128" s="2" customFormat="1" ht="16.5" customHeight="1">
      <c r="A128" s="40"/>
      <c r="B128" s="41"/>
      <c r="C128" s="276" t="s">
        <v>273</v>
      </c>
      <c r="D128" s="276" t="s">
        <v>274</v>
      </c>
      <c r="E128" s="277" t="s">
        <v>275</v>
      </c>
      <c r="F128" s="278" t="s">
        <v>276</v>
      </c>
      <c r="G128" s="279" t="s">
        <v>277</v>
      </c>
      <c r="H128" s="280">
        <v>11.025</v>
      </c>
      <c r="I128" s="281"/>
      <c r="J128" s="282">
        <f>ROUND(I128*H128,2)</f>
        <v>0</v>
      </c>
      <c r="K128" s="283"/>
      <c r="L128" s="284"/>
      <c r="M128" s="285" t="s">
        <v>19</v>
      </c>
      <c r="N128" s="286" t="s">
        <v>43</v>
      </c>
      <c r="O128" s="86"/>
      <c r="P128" s="226">
        <f>O128*H128</f>
        <v>0</v>
      </c>
      <c r="Q128" s="226">
        <v>0.001</v>
      </c>
      <c r="R128" s="226">
        <f>Q128*H128</f>
        <v>0.011025</v>
      </c>
      <c r="S128" s="226">
        <v>0</v>
      </c>
      <c r="T128" s="22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8" t="s">
        <v>269</v>
      </c>
      <c r="AT128" s="228" t="s">
        <v>274</v>
      </c>
      <c r="AU128" s="228" t="s">
        <v>81</v>
      </c>
      <c r="AY128" s="19" t="s">
        <v>145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79</v>
      </c>
      <c r="BK128" s="229">
        <f>ROUND(I128*H128,2)</f>
        <v>0</v>
      </c>
      <c r="BL128" s="19" t="s">
        <v>151</v>
      </c>
      <c r="BM128" s="228" t="s">
        <v>670</v>
      </c>
    </row>
    <row r="129" s="2" customFormat="1">
      <c r="A129" s="40"/>
      <c r="B129" s="41"/>
      <c r="C129" s="42"/>
      <c r="D129" s="232" t="s">
        <v>171</v>
      </c>
      <c r="E129" s="42"/>
      <c r="F129" s="253" t="s">
        <v>279</v>
      </c>
      <c r="G129" s="42"/>
      <c r="H129" s="42"/>
      <c r="I129" s="254"/>
      <c r="J129" s="42"/>
      <c r="K129" s="42"/>
      <c r="L129" s="46"/>
      <c r="M129" s="255"/>
      <c r="N129" s="25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81</v>
      </c>
    </row>
    <row r="130" s="13" customFormat="1">
      <c r="A130" s="13"/>
      <c r="B130" s="230"/>
      <c r="C130" s="231"/>
      <c r="D130" s="232" t="s">
        <v>153</v>
      </c>
      <c r="E130" s="233" t="s">
        <v>19</v>
      </c>
      <c r="F130" s="234" t="s">
        <v>671</v>
      </c>
      <c r="G130" s="231"/>
      <c r="H130" s="235">
        <v>735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153</v>
      </c>
      <c r="AU130" s="241" t="s">
        <v>81</v>
      </c>
      <c r="AV130" s="13" t="s">
        <v>81</v>
      </c>
      <c r="AW130" s="13" t="s">
        <v>33</v>
      </c>
      <c r="AX130" s="13" t="s">
        <v>72</v>
      </c>
      <c r="AY130" s="241" t="s">
        <v>145</v>
      </c>
    </row>
    <row r="131" s="14" customFormat="1">
      <c r="A131" s="14"/>
      <c r="B131" s="242"/>
      <c r="C131" s="243"/>
      <c r="D131" s="232" t="s">
        <v>153</v>
      </c>
      <c r="E131" s="244" t="s">
        <v>19</v>
      </c>
      <c r="F131" s="245" t="s">
        <v>155</v>
      </c>
      <c r="G131" s="243"/>
      <c r="H131" s="246">
        <v>735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153</v>
      </c>
      <c r="AU131" s="252" t="s">
        <v>81</v>
      </c>
      <c r="AV131" s="14" t="s">
        <v>151</v>
      </c>
      <c r="AW131" s="14" t="s">
        <v>33</v>
      </c>
      <c r="AX131" s="14" t="s">
        <v>72</v>
      </c>
      <c r="AY131" s="252" t="s">
        <v>145</v>
      </c>
    </row>
    <row r="132" s="13" customFormat="1">
      <c r="A132" s="13"/>
      <c r="B132" s="230"/>
      <c r="C132" s="231"/>
      <c r="D132" s="232" t="s">
        <v>153</v>
      </c>
      <c r="E132" s="233" t="s">
        <v>19</v>
      </c>
      <c r="F132" s="234" t="s">
        <v>672</v>
      </c>
      <c r="G132" s="231"/>
      <c r="H132" s="235">
        <v>11.025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153</v>
      </c>
      <c r="AU132" s="241" t="s">
        <v>81</v>
      </c>
      <c r="AV132" s="13" t="s">
        <v>81</v>
      </c>
      <c r="AW132" s="13" t="s">
        <v>33</v>
      </c>
      <c r="AX132" s="13" t="s">
        <v>79</v>
      </c>
      <c r="AY132" s="241" t="s">
        <v>145</v>
      </c>
    </row>
    <row r="133" s="2" customFormat="1" ht="24.15" customHeight="1">
      <c r="A133" s="40"/>
      <c r="B133" s="41"/>
      <c r="C133" s="216" t="s">
        <v>282</v>
      </c>
      <c r="D133" s="216" t="s">
        <v>147</v>
      </c>
      <c r="E133" s="217" t="s">
        <v>283</v>
      </c>
      <c r="F133" s="218" t="s">
        <v>284</v>
      </c>
      <c r="G133" s="219" t="s">
        <v>150</v>
      </c>
      <c r="H133" s="220">
        <v>980</v>
      </c>
      <c r="I133" s="221"/>
      <c r="J133" s="222">
        <f>ROUND(I133*H133,2)</f>
        <v>0</v>
      </c>
      <c r="K133" s="223"/>
      <c r="L133" s="46"/>
      <c r="M133" s="224" t="s">
        <v>19</v>
      </c>
      <c r="N133" s="225" t="s">
        <v>43</v>
      </c>
      <c r="O133" s="86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8" t="s">
        <v>151</v>
      </c>
      <c r="AT133" s="228" t="s">
        <v>147</v>
      </c>
      <c r="AU133" s="228" t="s">
        <v>81</v>
      </c>
      <c r="AY133" s="19" t="s">
        <v>145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79</v>
      </c>
      <c r="BK133" s="229">
        <f>ROUND(I133*H133,2)</f>
        <v>0</v>
      </c>
      <c r="BL133" s="19" t="s">
        <v>151</v>
      </c>
      <c r="BM133" s="228" t="s">
        <v>673</v>
      </c>
    </row>
    <row r="134" s="13" customFormat="1">
      <c r="A134" s="13"/>
      <c r="B134" s="230"/>
      <c r="C134" s="231"/>
      <c r="D134" s="232" t="s">
        <v>153</v>
      </c>
      <c r="E134" s="233" t="s">
        <v>19</v>
      </c>
      <c r="F134" s="234" t="s">
        <v>674</v>
      </c>
      <c r="G134" s="231"/>
      <c r="H134" s="235">
        <v>980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153</v>
      </c>
      <c r="AU134" s="241" t="s">
        <v>81</v>
      </c>
      <c r="AV134" s="13" t="s">
        <v>81</v>
      </c>
      <c r="AW134" s="13" t="s">
        <v>33</v>
      </c>
      <c r="AX134" s="13" t="s">
        <v>72</v>
      </c>
      <c r="AY134" s="241" t="s">
        <v>145</v>
      </c>
    </row>
    <row r="135" s="14" customFormat="1">
      <c r="A135" s="14"/>
      <c r="B135" s="242"/>
      <c r="C135" s="243"/>
      <c r="D135" s="232" t="s">
        <v>153</v>
      </c>
      <c r="E135" s="244" t="s">
        <v>222</v>
      </c>
      <c r="F135" s="245" t="s">
        <v>155</v>
      </c>
      <c r="G135" s="243"/>
      <c r="H135" s="246">
        <v>980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153</v>
      </c>
      <c r="AU135" s="252" t="s">
        <v>81</v>
      </c>
      <c r="AV135" s="14" t="s">
        <v>151</v>
      </c>
      <c r="AW135" s="14" t="s">
        <v>33</v>
      </c>
      <c r="AX135" s="14" t="s">
        <v>79</v>
      </c>
      <c r="AY135" s="252" t="s">
        <v>145</v>
      </c>
    </row>
    <row r="136" s="2" customFormat="1" ht="16.5" customHeight="1">
      <c r="A136" s="40"/>
      <c r="B136" s="41"/>
      <c r="C136" s="216" t="s">
        <v>287</v>
      </c>
      <c r="D136" s="216" t="s">
        <v>147</v>
      </c>
      <c r="E136" s="217" t="s">
        <v>288</v>
      </c>
      <c r="F136" s="218" t="s">
        <v>289</v>
      </c>
      <c r="G136" s="219" t="s">
        <v>169</v>
      </c>
      <c r="H136" s="220">
        <v>408</v>
      </c>
      <c r="I136" s="221"/>
      <c r="J136" s="222">
        <f>ROUND(I136*H136,2)</f>
        <v>0</v>
      </c>
      <c r="K136" s="223"/>
      <c r="L136" s="46"/>
      <c r="M136" s="224" t="s">
        <v>19</v>
      </c>
      <c r="N136" s="225" t="s">
        <v>43</v>
      </c>
      <c r="O136" s="86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8" t="s">
        <v>151</v>
      </c>
      <c r="AT136" s="228" t="s">
        <v>147</v>
      </c>
      <c r="AU136" s="228" t="s">
        <v>81</v>
      </c>
      <c r="AY136" s="19" t="s">
        <v>145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9" t="s">
        <v>79</v>
      </c>
      <c r="BK136" s="229">
        <f>ROUND(I136*H136,2)</f>
        <v>0</v>
      </c>
      <c r="BL136" s="19" t="s">
        <v>151</v>
      </c>
      <c r="BM136" s="228" t="s">
        <v>675</v>
      </c>
    </row>
    <row r="137" s="2" customFormat="1">
      <c r="A137" s="40"/>
      <c r="B137" s="41"/>
      <c r="C137" s="42"/>
      <c r="D137" s="232" t="s">
        <v>171</v>
      </c>
      <c r="E137" s="42"/>
      <c r="F137" s="253" t="s">
        <v>291</v>
      </c>
      <c r="G137" s="42"/>
      <c r="H137" s="42"/>
      <c r="I137" s="254"/>
      <c r="J137" s="42"/>
      <c r="K137" s="42"/>
      <c r="L137" s="46"/>
      <c r="M137" s="255"/>
      <c r="N137" s="25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171</v>
      </c>
      <c r="AU137" s="19" t="s">
        <v>81</v>
      </c>
    </row>
    <row r="138" s="13" customFormat="1">
      <c r="A138" s="13"/>
      <c r="B138" s="230"/>
      <c r="C138" s="231"/>
      <c r="D138" s="232" t="s">
        <v>153</v>
      </c>
      <c r="E138" s="233" t="s">
        <v>19</v>
      </c>
      <c r="F138" s="234" t="s">
        <v>292</v>
      </c>
      <c r="G138" s="231"/>
      <c r="H138" s="235">
        <v>408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153</v>
      </c>
      <c r="AU138" s="241" t="s">
        <v>81</v>
      </c>
      <c r="AV138" s="13" t="s">
        <v>81</v>
      </c>
      <c r="AW138" s="13" t="s">
        <v>33</v>
      </c>
      <c r="AX138" s="13" t="s">
        <v>72</v>
      </c>
      <c r="AY138" s="241" t="s">
        <v>145</v>
      </c>
    </row>
    <row r="139" s="14" customFormat="1">
      <c r="A139" s="14"/>
      <c r="B139" s="242"/>
      <c r="C139" s="243"/>
      <c r="D139" s="232" t="s">
        <v>153</v>
      </c>
      <c r="E139" s="244" t="s">
        <v>19</v>
      </c>
      <c r="F139" s="245" t="s">
        <v>155</v>
      </c>
      <c r="G139" s="243"/>
      <c r="H139" s="246">
        <v>408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153</v>
      </c>
      <c r="AU139" s="252" t="s">
        <v>81</v>
      </c>
      <c r="AV139" s="14" t="s">
        <v>151</v>
      </c>
      <c r="AW139" s="14" t="s">
        <v>33</v>
      </c>
      <c r="AX139" s="14" t="s">
        <v>79</v>
      </c>
      <c r="AY139" s="252" t="s">
        <v>145</v>
      </c>
    </row>
    <row r="140" s="2" customFormat="1" ht="16.5" customHeight="1">
      <c r="A140" s="40"/>
      <c r="B140" s="41"/>
      <c r="C140" s="216" t="s">
        <v>231</v>
      </c>
      <c r="D140" s="216" t="s">
        <v>147</v>
      </c>
      <c r="E140" s="217" t="s">
        <v>293</v>
      </c>
      <c r="F140" s="218" t="s">
        <v>294</v>
      </c>
      <c r="G140" s="219" t="s">
        <v>158</v>
      </c>
      <c r="H140" s="220">
        <v>515</v>
      </c>
      <c r="I140" s="221"/>
      <c r="J140" s="222">
        <f>ROUND(I140*H140,2)</f>
        <v>0</v>
      </c>
      <c r="K140" s="223"/>
      <c r="L140" s="46"/>
      <c r="M140" s="224" t="s">
        <v>19</v>
      </c>
      <c r="N140" s="225" t="s">
        <v>43</v>
      </c>
      <c r="O140" s="86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8" t="s">
        <v>151</v>
      </c>
      <c r="AT140" s="228" t="s">
        <v>147</v>
      </c>
      <c r="AU140" s="228" t="s">
        <v>81</v>
      </c>
      <c r="AY140" s="19" t="s">
        <v>145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79</v>
      </c>
      <c r="BK140" s="229">
        <f>ROUND(I140*H140,2)</f>
        <v>0</v>
      </c>
      <c r="BL140" s="19" t="s">
        <v>151</v>
      </c>
      <c r="BM140" s="228" t="s">
        <v>676</v>
      </c>
    </row>
    <row r="141" s="2" customFormat="1">
      <c r="A141" s="40"/>
      <c r="B141" s="41"/>
      <c r="C141" s="42"/>
      <c r="D141" s="232" t="s">
        <v>171</v>
      </c>
      <c r="E141" s="42"/>
      <c r="F141" s="253" t="s">
        <v>296</v>
      </c>
      <c r="G141" s="42"/>
      <c r="H141" s="42"/>
      <c r="I141" s="254"/>
      <c r="J141" s="42"/>
      <c r="K141" s="42"/>
      <c r="L141" s="46"/>
      <c r="M141" s="255"/>
      <c r="N141" s="25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81</v>
      </c>
    </row>
    <row r="142" s="13" customFormat="1">
      <c r="A142" s="13"/>
      <c r="B142" s="230"/>
      <c r="C142" s="231"/>
      <c r="D142" s="232" t="s">
        <v>153</v>
      </c>
      <c r="E142" s="233" t="s">
        <v>19</v>
      </c>
      <c r="F142" s="234" t="s">
        <v>226</v>
      </c>
      <c r="G142" s="231"/>
      <c r="H142" s="235">
        <v>515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153</v>
      </c>
      <c r="AU142" s="241" t="s">
        <v>81</v>
      </c>
      <c r="AV142" s="13" t="s">
        <v>81</v>
      </c>
      <c r="AW142" s="13" t="s">
        <v>33</v>
      </c>
      <c r="AX142" s="13" t="s">
        <v>72</v>
      </c>
      <c r="AY142" s="241" t="s">
        <v>145</v>
      </c>
    </row>
    <row r="143" s="14" customFormat="1">
      <c r="A143" s="14"/>
      <c r="B143" s="242"/>
      <c r="C143" s="243"/>
      <c r="D143" s="232" t="s">
        <v>153</v>
      </c>
      <c r="E143" s="244" t="s">
        <v>19</v>
      </c>
      <c r="F143" s="245" t="s">
        <v>155</v>
      </c>
      <c r="G143" s="243"/>
      <c r="H143" s="246">
        <v>515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153</v>
      </c>
      <c r="AU143" s="252" t="s">
        <v>81</v>
      </c>
      <c r="AV143" s="14" t="s">
        <v>151</v>
      </c>
      <c r="AW143" s="14" t="s">
        <v>33</v>
      </c>
      <c r="AX143" s="14" t="s">
        <v>79</v>
      </c>
      <c r="AY143" s="252" t="s">
        <v>145</v>
      </c>
    </row>
    <row r="144" s="12" customFormat="1" ht="22.8" customHeight="1">
      <c r="A144" s="12"/>
      <c r="B144" s="200"/>
      <c r="C144" s="201"/>
      <c r="D144" s="202" t="s">
        <v>71</v>
      </c>
      <c r="E144" s="214" t="s">
        <v>176</v>
      </c>
      <c r="F144" s="214" t="s">
        <v>297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SUM(P145:P179)</f>
        <v>0</v>
      </c>
      <c r="Q144" s="208"/>
      <c r="R144" s="209">
        <f>SUM(R145:R179)</f>
        <v>50.389352000000002</v>
      </c>
      <c r="S144" s="208"/>
      <c r="T144" s="210">
        <f>SUM(T145:T179)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79</v>
      </c>
      <c r="AT144" s="212" t="s">
        <v>71</v>
      </c>
      <c r="AU144" s="212" t="s">
        <v>79</v>
      </c>
      <c r="AY144" s="211" t="s">
        <v>145</v>
      </c>
      <c r="BK144" s="213">
        <f>SUM(BK145:BK179)</f>
        <v>0</v>
      </c>
    </row>
    <row r="145" s="2" customFormat="1" ht="37.8" customHeight="1">
      <c r="A145" s="40"/>
      <c r="B145" s="41"/>
      <c r="C145" s="216" t="s">
        <v>298</v>
      </c>
      <c r="D145" s="216" t="s">
        <v>147</v>
      </c>
      <c r="E145" s="217" t="s">
        <v>299</v>
      </c>
      <c r="F145" s="218" t="s">
        <v>300</v>
      </c>
      <c r="G145" s="219" t="s">
        <v>150</v>
      </c>
      <c r="H145" s="220">
        <v>1111.3</v>
      </c>
      <c r="I145" s="221"/>
      <c r="J145" s="222">
        <f>ROUND(I145*H145,2)</f>
        <v>0</v>
      </c>
      <c r="K145" s="223"/>
      <c r="L145" s="46"/>
      <c r="M145" s="224" t="s">
        <v>19</v>
      </c>
      <c r="N145" s="225" t="s">
        <v>43</v>
      </c>
      <c r="O145" s="86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8" t="s">
        <v>151</v>
      </c>
      <c r="AT145" s="228" t="s">
        <v>147</v>
      </c>
      <c r="AU145" s="228" t="s">
        <v>81</v>
      </c>
      <c r="AY145" s="19" t="s">
        <v>145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9" t="s">
        <v>79</v>
      </c>
      <c r="BK145" s="229">
        <f>ROUND(I145*H145,2)</f>
        <v>0</v>
      </c>
      <c r="BL145" s="19" t="s">
        <v>151</v>
      </c>
      <c r="BM145" s="228" t="s">
        <v>677</v>
      </c>
    </row>
    <row r="146" s="2" customFormat="1">
      <c r="A146" s="40"/>
      <c r="B146" s="41"/>
      <c r="C146" s="42"/>
      <c r="D146" s="232" t="s">
        <v>171</v>
      </c>
      <c r="E146" s="42"/>
      <c r="F146" s="253" t="s">
        <v>302</v>
      </c>
      <c r="G146" s="42"/>
      <c r="H146" s="42"/>
      <c r="I146" s="254"/>
      <c r="J146" s="42"/>
      <c r="K146" s="42"/>
      <c r="L146" s="46"/>
      <c r="M146" s="255"/>
      <c r="N146" s="25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81</v>
      </c>
    </row>
    <row r="147" s="13" customFormat="1">
      <c r="A147" s="13"/>
      <c r="B147" s="230"/>
      <c r="C147" s="231"/>
      <c r="D147" s="232" t="s">
        <v>153</v>
      </c>
      <c r="E147" s="233" t="s">
        <v>19</v>
      </c>
      <c r="F147" s="234" t="s">
        <v>678</v>
      </c>
      <c r="G147" s="231"/>
      <c r="H147" s="235">
        <v>193.5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153</v>
      </c>
      <c r="AU147" s="241" t="s">
        <v>81</v>
      </c>
      <c r="AV147" s="13" t="s">
        <v>81</v>
      </c>
      <c r="AW147" s="13" t="s">
        <v>33</v>
      </c>
      <c r="AX147" s="13" t="s">
        <v>72</v>
      </c>
      <c r="AY147" s="241" t="s">
        <v>145</v>
      </c>
    </row>
    <row r="148" s="13" customFormat="1">
      <c r="A148" s="13"/>
      <c r="B148" s="230"/>
      <c r="C148" s="231"/>
      <c r="D148" s="232" t="s">
        <v>153</v>
      </c>
      <c r="E148" s="233" t="s">
        <v>19</v>
      </c>
      <c r="F148" s="234" t="s">
        <v>679</v>
      </c>
      <c r="G148" s="231"/>
      <c r="H148" s="235">
        <v>259.80000000000001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153</v>
      </c>
      <c r="AU148" s="241" t="s">
        <v>81</v>
      </c>
      <c r="AV148" s="13" t="s">
        <v>81</v>
      </c>
      <c r="AW148" s="13" t="s">
        <v>33</v>
      </c>
      <c r="AX148" s="13" t="s">
        <v>72</v>
      </c>
      <c r="AY148" s="241" t="s">
        <v>145</v>
      </c>
    </row>
    <row r="149" s="13" customFormat="1">
      <c r="A149" s="13"/>
      <c r="B149" s="230"/>
      <c r="C149" s="231"/>
      <c r="D149" s="232" t="s">
        <v>153</v>
      </c>
      <c r="E149" s="233" t="s">
        <v>19</v>
      </c>
      <c r="F149" s="234" t="s">
        <v>680</v>
      </c>
      <c r="G149" s="231"/>
      <c r="H149" s="235">
        <v>658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153</v>
      </c>
      <c r="AU149" s="241" t="s">
        <v>81</v>
      </c>
      <c r="AV149" s="13" t="s">
        <v>81</v>
      </c>
      <c r="AW149" s="13" t="s">
        <v>33</v>
      </c>
      <c r="AX149" s="13" t="s">
        <v>72</v>
      </c>
      <c r="AY149" s="241" t="s">
        <v>145</v>
      </c>
    </row>
    <row r="150" s="14" customFormat="1">
      <c r="A150" s="14"/>
      <c r="B150" s="242"/>
      <c r="C150" s="243"/>
      <c r="D150" s="232" t="s">
        <v>153</v>
      </c>
      <c r="E150" s="244" t="s">
        <v>19</v>
      </c>
      <c r="F150" s="245" t="s">
        <v>155</v>
      </c>
      <c r="G150" s="243"/>
      <c r="H150" s="246">
        <v>1111.3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153</v>
      </c>
      <c r="AU150" s="252" t="s">
        <v>81</v>
      </c>
      <c r="AV150" s="14" t="s">
        <v>151</v>
      </c>
      <c r="AW150" s="14" t="s">
        <v>33</v>
      </c>
      <c r="AX150" s="14" t="s">
        <v>79</v>
      </c>
      <c r="AY150" s="252" t="s">
        <v>145</v>
      </c>
    </row>
    <row r="151" s="2" customFormat="1" ht="16.5" customHeight="1">
      <c r="A151" s="40"/>
      <c r="B151" s="41"/>
      <c r="C151" s="276" t="s">
        <v>305</v>
      </c>
      <c r="D151" s="276" t="s">
        <v>274</v>
      </c>
      <c r="E151" s="277" t="s">
        <v>306</v>
      </c>
      <c r="F151" s="278" t="s">
        <v>307</v>
      </c>
      <c r="G151" s="279" t="s">
        <v>169</v>
      </c>
      <c r="H151" s="280">
        <v>10.002000000000001</v>
      </c>
      <c r="I151" s="281"/>
      <c r="J151" s="282">
        <f>ROUND(I151*H151,2)</f>
        <v>0</v>
      </c>
      <c r="K151" s="283"/>
      <c r="L151" s="284"/>
      <c r="M151" s="285" t="s">
        <v>19</v>
      </c>
      <c r="N151" s="286" t="s">
        <v>43</v>
      </c>
      <c r="O151" s="86"/>
      <c r="P151" s="226">
        <f>O151*H151</f>
        <v>0</v>
      </c>
      <c r="Q151" s="226">
        <v>1</v>
      </c>
      <c r="R151" s="226">
        <f>Q151*H151</f>
        <v>10.002000000000001</v>
      </c>
      <c r="S151" s="226">
        <v>0</v>
      </c>
      <c r="T151" s="22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8" t="s">
        <v>269</v>
      </c>
      <c r="AT151" s="228" t="s">
        <v>274</v>
      </c>
      <c r="AU151" s="228" t="s">
        <v>81</v>
      </c>
      <c r="AY151" s="19" t="s">
        <v>145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9" t="s">
        <v>79</v>
      </c>
      <c r="BK151" s="229">
        <f>ROUND(I151*H151,2)</f>
        <v>0</v>
      </c>
      <c r="BL151" s="19" t="s">
        <v>151</v>
      </c>
      <c r="BM151" s="228" t="s">
        <v>681</v>
      </c>
    </row>
    <row r="152" s="13" customFormat="1">
      <c r="A152" s="13"/>
      <c r="B152" s="230"/>
      <c r="C152" s="231"/>
      <c r="D152" s="232" t="s">
        <v>153</v>
      </c>
      <c r="E152" s="233" t="s">
        <v>19</v>
      </c>
      <c r="F152" s="234" t="s">
        <v>682</v>
      </c>
      <c r="G152" s="231"/>
      <c r="H152" s="235">
        <v>10.002000000000001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153</v>
      </c>
      <c r="AU152" s="241" t="s">
        <v>81</v>
      </c>
      <c r="AV152" s="13" t="s">
        <v>81</v>
      </c>
      <c r="AW152" s="13" t="s">
        <v>33</v>
      </c>
      <c r="AX152" s="13" t="s">
        <v>72</v>
      </c>
      <c r="AY152" s="241" t="s">
        <v>145</v>
      </c>
    </row>
    <row r="153" s="14" customFormat="1">
      <c r="A153" s="14"/>
      <c r="B153" s="242"/>
      <c r="C153" s="243"/>
      <c r="D153" s="232" t="s">
        <v>153</v>
      </c>
      <c r="E153" s="244" t="s">
        <v>19</v>
      </c>
      <c r="F153" s="245" t="s">
        <v>155</v>
      </c>
      <c r="G153" s="243"/>
      <c r="H153" s="246">
        <v>10.002000000000001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153</v>
      </c>
      <c r="AU153" s="252" t="s">
        <v>81</v>
      </c>
      <c r="AV153" s="14" t="s">
        <v>151</v>
      </c>
      <c r="AW153" s="14" t="s">
        <v>33</v>
      </c>
      <c r="AX153" s="14" t="s">
        <v>79</v>
      </c>
      <c r="AY153" s="252" t="s">
        <v>145</v>
      </c>
    </row>
    <row r="154" s="2" customFormat="1" ht="16.5" customHeight="1">
      <c r="A154" s="40"/>
      <c r="B154" s="41"/>
      <c r="C154" s="216" t="s">
        <v>8</v>
      </c>
      <c r="D154" s="216" t="s">
        <v>147</v>
      </c>
      <c r="E154" s="217" t="s">
        <v>310</v>
      </c>
      <c r="F154" s="218" t="s">
        <v>311</v>
      </c>
      <c r="G154" s="219" t="s">
        <v>150</v>
      </c>
      <c r="H154" s="220">
        <v>882</v>
      </c>
      <c r="I154" s="221"/>
      <c r="J154" s="222">
        <f>ROUND(I154*H154,2)</f>
        <v>0</v>
      </c>
      <c r="K154" s="223"/>
      <c r="L154" s="46"/>
      <c r="M154" s="224" t="s">
        <v>19</v>
      </c>
      <c r="N154" s="225" t="s">
        <v>43</v>
      </c>
      <c r="O154" s="86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8" t="s">
        <v>151</v>
      </c>
      <c r="AT154" s="228" t="s">
        <v>147</v>
      </c>
      <c r="AU154" s="228" t="s">
        <v>81</v>
      </c>
      <c r="AY154" s="19" t="s">
        <v>145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9" t="s">
        <v>79</v>
      </c>
      <c r="BK154" s="229">
        <f>ROUND(I154*H154,2)</f>
        <v>0</v>
      </c>
      <c r="BL154" s="19" t="s">
        <v>151</v>
      </c>
      <c r="BM154" s="228" t="s">
        <v>683</v>
      </c>
    </row>
    <row r="155" s="13" customFormat="1">
      <c r="A155" s="13"/>
      <c r="B155" s="230"/>
      <c r="C155" s="231"/>
      <c r="D155" s="232" t="s">
        <v>153</v>
      </c>
      <c r="E155" s="233" t="s">
        <v>19</v>
      </c>
      <c r="F155" s="234" t="s">
        <v>684</v>
      </c>
      <c r="G155" s="231"/>
      <c r="H155" s="235">
        <v>153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153</v>
      </c>
      <c r="AU155" s="241" t="s">
        <v>81</v>
      </c>
      <c r="AV155" s="13" t="s">
        <v>81</v>
      </c>
      <c r="AW155" s="13" t="s">
        <v>33</v>
      </c>
      <c r="AX155" s="13" t="s">
        <v>72</v>
      </c>
      <c r="AY155" s="241" t="s">
        <v>145</v>
      </c>
    </row>
    <row r="156" s="13" customFormat="1">
      <c r="A156" s="13"/>
      <c r="B156" s="230"/>
      <c r="C156" s="231"/>
      <c r="D156" s="232" t="s">
        <v>153</v>
      </c>
      <c r="E156" s="233" t="s">
        <v>19</v>
      </c>
      <c r="F156" s="234" t="s">
        <v>685</v>
      </c>
      <c r="G156" s="231"/>
      <c r="H156" s="235">
        <v>204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153</v>
      </c>
      <c r="AU156" s="241" t="s">
        <v>81</v>
      </c>
      <c r="AV156" s="13" t="s">
        <v>81</v>
      </c>
      <c r="AW156" s="13" t="s">
        <v>33</v>
      </c>
      <c r="AX156" s="13" t="s">
        <v>72</v>
      </c>
      <c r="AY156" s="241" t="s">
        <v>145</v>
      </c>
    </row>
    <row r="157" s="13" customFormat="1">
      <c r="A157" s="13"/>
      <c r="B157" s="230"/>
      <c r="C157" s="231"/>
      <c r="D157" s="232" t="s">
        <v>153</v>
      </c>
      <c r="E157" s="233" t="s">
        <v>19</v>
      </c>
      <c r="F157" s="234" t="s">
        <v>686</v>
      </c>
      <c r="G157" s="231"/>
      <c r="H157" s="235">
        <v>525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153</v>
      </c>
      <c r="AU157" s="241" t="s">
        <v>81</v>
      </c>
      <c r="AV157" s="13" t="s">
        <v>81</v>
      </c>
      <c r="AW157" s="13" t="s">
        <v>33</v>
      </c>
      <c r="AX157" s="13" t="s">
        <v>72</v>
      </c>
      <c r="AY157" s="241" t="s">
        <v>145</v>
      </c>
    </row>
    <row r="158" s="14" customFormat="1">
      <c r="A158" s="14"/>
      <c r="B158" s="242"/>
      <c r="C158" s="243"/>
      <c r="D158" s="232" t="s">
        <v>153</v>
      </c>
      <c r="E158" s="244" t="s">
        <v>19</v>
      </c>
      <c r="F158" s="245" t="s">
        <v>155</v>
      </c>
      <c r="G158" s="243"/>
      <c r="H158" s="246">
        <v>882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153</v>
      </c>
      <c r="AU158" s="252" t="s">
        <v>81</v>
      </c>
      <c r="AV158" s="14" t="s">
        <v>151</v>
      </c>
      <c r="AW158" s="14" t="s">
        <v>33</v>
      </c>
      <c r="AX158" s="14" t="s">
        <v>79</v>
      </c>
      <c r="AY158" s="252" t="s">
        <v>145</v>
      </c>
    </row>
    <row r="159" s="2" customFormat="1" ht="24.15" customHeight="1">
      <c r="A159" s="40"/>
      <c r="B159" s="41"/>
      <c r="C159" s="216" t="s">
        <v>315</v>
      </c>
      <c r="D159" s="216" t="s">
        <v>147</v>
      </c>
      <c r="E159" s="217" t="s">
        <v>316</v>
      </c>
      <c r="F159" s="218" t="s">
        <v>317</v>
      </c>
      <c r="G159" s="219" t="s">
        <v>150</v>
      </c>
      <c r="H159" s="220">
        <v>826</v>
      </c>
      <c r="I159" s="221"/>
      <c r="J159" s="222">
        <f>ROUND(I159*H159,2)</f>
        <v>0</v>
      </c>
      <c r="K159" s="223"/>
      <c r="L159" s="46"/>
      <c r="M159" s="224" t="s">
        <v>19</v>
      </c>
      <c r="N159" s="225" t="s">
        <v>43</v>
      </c>
      <c r="O159" s="86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8" t="s">
        <v>151</v>
      </c>
      <c r="AT159" s="228" t="s">
        <v>147</v>
      </c>
      <c r="AU159" s="228" t="s">
        <v>81</v>
      </c>
      <c r="AY159" s="19" t="s">
        <v>145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79</v>
      </c>
      <c r="BK159" s="229">
        <f>ROUND(I159*H159,2)</f>
        <v>0</v>
      </c>
      <c r="BL159" s="19" t="s">
        <v>151</v>
      </c>
      <c r="BM159" s="228" t="s">
        <v>687</v>
      </c>
    </row>
    <row r="160" s="13" customFormat="1">
      <c r="A160" s="13"/>
      <c r="B160" s="230"/>
      <c r="C160" s="231"/>
      <c r="D160" s="232" t="s">
        <v>153</v>
      </c>
      <c r="E160" s="233" t="s">
        <v>19</v>
      </c>
      <c r="F160" s="234" t="s">
        <v>688</v>
      </c>
      <c r="G160" s="231"/>
      <c r="H160" s="235">
        <v>144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153</v>
      </c>
      <c r="AU160" s="241" t="s">
        <v>81</v>
      </c>
      <c r="AV160" s="13" t="s">
        <v>81</v>
      </c>
      <c r="AW160" s="13" t="s">
        <v>33</v>
      </c>
      <c r="AX160" s="13" t="s">
        <v>72</v>
      </c>
      <c r="AY160" s="241" t="s">
        <v>145</v>
      </c>
    </row>
    <row r="161" s="13" customFormat="1">
      <c r="A161" s="13"/>
      <c r="B161" s="230"/>
      <c r="C161" s="231"/>
      <c r="D161" s="232" t="s">
        <v>153</v>
      </c>
      <c r="E161" s="233" t="s">
        <v>19</v>
      </c>
      <c r="F161" s="234" t="s">
        <v>689</v>
      </c>
      <c r="G161" s="231"/>
      <c r="H161" s="235">
        <v>192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153</v>
      </c>
      <c r="AU161" s="241" t="s">
        <v>81</v>
      </c>
      <c r="AV161" s="13" t="s">
        <v>81</v>
      </c>
      <c r="AW161" s="13" t="s">
        <v>33</v>
      </c>
      <c r="AX161" s="13" t="s">
        <v>72</v>
      </c>
      <c r="AY161" s="241" t="s">
        <v>145</v>
      </c>
    </row>
    <row r="162" s="13" customFormat="1">
      <c r="A162" s="13"/>
      <c r="B162" s="230"/>
      <c r="C162" s="231"/>
      <c r="D162" s="232" t="s">
        <v>153</v>
      </c>
      <c r="E162" s="233" t="s">
        <v>19</v>
      </c>
      <c r="F162" s="234" t="s">
        <v>690</v>
      </c>
      <c r="G162" s="231"/>
      <c r="H162" s="235">
        <v>490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153</v>
      </c>
      <c r="AU162" s="241" t="s">
        <v>81</v>
      </c>
      <c r="AV162" s="13" t="s">
        <v>81</v>
      </c>
      <c r="AW162" s="13" t="s">
        <v>33</v>
      </c>
      <c r="AX162" s="13" t="s">
        <v>72</v>
      </c>
      <c r="AY162" s="241" t="s">
        <v>145</v>
      </c>
    </row>
    <row r="163" s="14" customFormat="1">
      <c r="A163" s="14"/>
      <c r="B163" s="242"/>
      <c r="C163" s="243"/>
      <c r="D163" s="232" t="s">
        <v>153</v>
      </c>
      <c r="E163" s="244" t="s">
        <v>19</v>
      </c>
      <c r="F163" s="245" t="s">
        <v>155</v>
      </c>
      <c r="G163" s="243"/>
      <c r="H163" s="246">
        <v>826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153</v>
      </c>
      <c r="AU163" s="252" t="s">
        <v>81</v>
      </c>
      <c r="AV163" s="14" t="s">
        <v>151</v>
      </c>
      <c r="AW163" s="14" t="s">
        <v>33</v>
      </c>
      <c r="AX163" s="14" t="s">
        <v>79</v>
      </c>
      <c r="AY163" s="252" t="s">
        <v>145</v>
      </c>
    </row>
    <row r="164" s="2" customFormat="1" ht="24.15" customHeight="1">
      <c r="A164" s="40"/>
      <c r="B164" s="41"/>
      <c r="C164" s="216" t="s">
        <v>321</v>
      </c>
      <c r="D164" s="216" t="s">
        <v>147</v>
      </c>
      <c r="E164" s="217" t="s">
        <v>322</v>
      </c>
      <c r="F164" s="218" t="s">
        <v>323</v>
      </c>
      <c r="G164" s="219" t="s">
        <v>150</v>
      </c>
      <c r="H164" s="220">
        <v>242.80000000000001</v>
      </c>
      <c r="I164" s="221"/>
      <c r="J164" s="222">
        <f>ROUND(I164*H164,2)</f>
        <v>0</v>
      </c>
      <c r="K164" s="223"/>
      <c r="L164" s="46"/>
      <c r="M164" s="224" t="s">
        <v>19</v>
      </c>
      <c r="N164" s="225" t="s">
        <v>43</v>
      </c>
      <c r="O164" s="86"/>
      <c r="P164" s="226">
        <f>O164*H164</f>
        <v>0</v>
      </c>
      <c r="Q164" s="226">
        <v>0.10434</v>
      </c>
      <c r="R164" s="226">
        <f>Q164*H164</f>
        <v>25.333752</v>
      </c>
      <c r="S164" s="226">
        <v>0</v>
      </c>
      <c r="T164" s="22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8" t="s">
        <v>151</v>
      </c>
      <c r="AT164" s="228" t="s">
        <v>147</v>
      </c>
      <c r="AU164" s="228" t="s">
        <v>81</v>
      </c>
      <c r="AY164" s="19" t="s">
        <v>145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9" t="s">
        <v>79</v>
      </c>
      <c r="BK164" s="229">
        <f>ROUND(I164*H164,2)</f>
        <v>0</v>
      </c>
      <c r="BL164" s="19" t="s">
        <v>151</v>
      </c>
      <c r="BM164" s="228" t="s">
        <v>691</v>
      </c>
    </row>
    <row r="165" s="2" customFormat="1">
      <c r="A165" s="40"/>
      <c r="B165" s="41"/>
      <c r="C165" s="42"/>
      <c r="D165" s="232" t="s">
        <v>171</v>
      </c>
      <c r="E165" s="42"/>
      <c r="F165" s="253" t="s">
        <v>325</v>
      </c>
      <c r="G165" s="42"/>
      <c r="H165" s="42"/>
      <c r="I165" s="254"/>
      <c r="J165" s="42"/>
      <c r="K165" s="42"/>
      <c r="L165" s="46"/>
      <c r="M165" s="255"/>
      <c r="N165" s="25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81</v>
      </c>
    </row>
    <row r="166" s="13" customFormat="1">
      <c r="A166" s="13"/>
      <c r="B166" s="230"/>
      <c r="C166" s="231"/>
      <c r="D166" s="232" t="s">
        <v>153</v>
      </c>
      <c r="E166" s="233" t="s">
        <v>19</v>
      </c>
      <c r="F166" s="234" t="s">
        <v>326</v>
      </c>
      <c r="G166" s="231"/>
      <c r="H166" s="235">
        <v>242.80000000000001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153</v>
      </c>
      <c r="AU166" s="241" t="s">
        <v>81</v>
      </c>
      <c r="AV166" s="13" t="s">
        <v>81</v>
      </c>
      <c r="AW166" s="13" t="s">
        <v>33</v>
      </c>
      <c r="AX166" s="13" t="s">
        <v>72</v>
      </c>
      <c r="AY166" s="241" t="s">
        <v>145</v>
      </c>
    </row>
    <row r="167" s="14" customFormat="1">
      <c r="A167" s="14"/>
      <c r="B167" s="242"/>
      <c r="C167" s="243"/>
      <c r="D167" s="232" t="s">
        <v>153</v>
      </c>
      <c r="E167" s="244" t="s">
        <v>19</v>
      </c>
      <c r="F167" s="245" t="s">
        <v>155</v>
      </c>
      <c r="G167" s="243"/>
      <c r="H167" s="246">
        <v>242.80000000000001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153</v>
      </c>
      <c r="AU167" s="252" t="s">
        <v>81</v>
      </c>
      <c r="AV167" s="14" t="s">
        <v>151</v>
      </c>
      <c r="AW167" s="14" t="s">
        <v>33</v>
      </c>
      <c r="AX167" s="14" t="s">
        <v>79</v>
      </c>
      <c r="AY167" s="252" t="s">
        <v>145</v>
      </c>
    </row>
    <row r="168" s="2" customFormat="1" ht="16.5" customHeight="1">
      <c r="A168" s="40"/>
      <c r="B168" s="41"/>
      <c r="C168" s="216" t="s">
        <v>327</v>
      </c>
      <c r="D168" s="216" t="s">
        <v>147</v>
      </c>
      <c r="E168" s="217" t="s">
        <v>328</v>
      </c>
      <c r="F168" s="218" t="s">
        <v>329</v>
      </c>
      <c r="G168" s="219" t="s">
        <v>150</v>
      </c>
      <c r="H168" s="220">
        <v>2176</v>
      </c>
      <c r="I168" s="221"/>
      <c r="J168" s="222">
        <f>ROUND(I168*H168,2)</f>
        <v>0</v>
      </c>
      <c r="K168" s="223"/>
      <c r="L168" s="46"/>
      <c r="M168" s="224" t="s">
        <v>19</v>
      </c>
      <c r="N168" s="225" t="s">
        <v>43</v>
      </c>
      <c r="O168" s="86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8" t="s">
        <v>151</v>
      </c>
      <c r="AT168" s="228" t="s">
        <v>147</v>
      </c>
      <c r="AU168" s="228" t="s">
        <v>81</v>
      </c>
      <c r="AY168" s="19" t="s">
        <v>145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9" t="s">
        <v>79</v>
      </c>
      <c r="BK168" s="229">
        <f>ROUND(I168*H168,2)</f>
        <v>0</v>
      </c>
      <c r="BL168" s="19" t="s">
        <v>151</v>
      </c>
      <c r="BM168" s="228" t="s">
        <v>692</v>
      </c>
    </row>
    <row r="169" s="13" customFormat="1">
      <c r="A169" s="13"/>
      <c r="B169" s="230"/>
      <c r="C169" s="231"/>
      <c r="D169" s="232" t="s">
        <v>153</v>
      </c>
      <c r="E169" s="233" t="s">
        <v>19</v>
      </c>
      <c r="F169" s="234" t="s">
        <v>693</v>
      </c>
      <c r="G169" s="231"/>
      <c r="H169" s="235">
        <v>2176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153</v>
      </c>
      <c r="AU169" s="241" t="s">
        <v>81</v>
      </c>
      <c r="AV169" s="13" t="s">
        <v>81</v>
      </c>
      <c r="AW169" s="13" t="s">
        <v>33</v>
      </c>
      <c r="AX169" s="13" t="s">
        <v>72</v>
      </c>
      <c r="AY169" s="241" t="s">
        <v>145</v>
      </c>
    </row>
    <row r="170" s="14" customFormat="1">
      <c r="A170" s="14"/>
      <c r="B170" s="242"/>
      <c r="C170" s="243"/>
      <c r="D170" s="232" t="s">
        <v>153</v>
      </c>
      <c r="E170" s="244" t="s">
        <v>19</v>
      </c>
      <c r="F170" s="245" t="s">
        <v>155</v>
      </c>
      <c r="G170" s="243"/>
      <c r="H170" s="246">
        <v>2176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153</v>
      </c>
      <c r="AU170" s="252" t="s">
        <v>81</v>
      </c>
      <c r="AV170" s="14" t="s">
        <v>151</v>
      </c>
      <c r="AW170" s="14" t="s">
        <v>33</v>
      </c>
      <c r="AX170" s="14" t="s">
        <v>79</v>
      </c>
      <c r="AY170" s="252" t="s">
        <v>145</v>
      </c>
    </row>
    <row r="171" s="2" customFormat="1" ht="24.15" customHeight="1">
      <c r="A171" s="40"/>
      <c r="B171" s="41"/>
      <c r="C171" s="216" t="s">
        <v>332</v>
      </c>
      <c r="D171" s="216" t="s">
        <v>147</v>
      </c>
      <c r="E171" s="217" t="s">
        <v>333</v>
      </c>
      <c r="F171" s="218" t="s">
        <v>334</v>
      </c>
      <c r="G171" s="219" t="s">
        <v>150</v>
      </c>
      <c r="H171" s="220">
        <v>770</v>
      </c>
      <c r="I171" s="221"/>
      <c r="J171" s="222">
        <f>ROUND(I171*H171,2)</f>
        <v>0</v>
      </c>
      <c r="K171" s="223"/>
      <c r="L171" s="46"/>
      <c r="M171" s="224" t="s">
        <v>19</v>
      </c>
      <c r="N171" s="225" t="s">
        <v>43</v>
      </c>
      <c r="O171" s="86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8" t="s">
        <v>151</v>
      </c>
      <c r="AT171" s="228" t="s">
        <v>147</v>
      </c>
      <c r="AU171" s="228" t="s">
        <v>81</v>
      </c>
      <c r="AY171" s="19" t="s">
        <v>145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9" t="s">
        <v>79</v>
      </c>
      <c r="BK171" s="229">
        <f>ROUND(I171*H171,2)</f>
        <v>0</v>
      </c>
      <c r="BL171" s="19" t="s">
        <v>151</v>
      </c>
      <c r="BM171" s="228" t="s">
        <v>694</v>
      </c>
    </row>
    <row r="172" s="13" customFormat="1">
      <c r="A172" s="13"/>
      <c r="B172" s="230"/>
      <c r="C172" s="231"/>
      <c r="D172" s="232" t="s">
        <v>153</v>
      </c>
      <c r="E172" s="233" t="s">
        <v>19</v>
      </c>
      <c r="F172" s="234" t="s">
        <v>656</v>
      </c>
      <c r="G172" s="231"/>
      <c r="H172" s="235">
        <v>135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153</v>
      </c>
      <c r="AU172" s="241" t="s">
        <v>81</v>
      </c>
      <c r="AV172" s="13" t="s">
        <v>81</v>
      </c>
      <c r="AW172" s="13" t="s">
        <v>33</v>
      </c>
      <c r="AX172" s="13" t="s">
        <v>72</v>
      </c>
      <c r="AY172" s="241" t="s">
        <v>145</v>
      </c>
    </row>
    <row r="173" s="13" customFormat="1">
      <c r="A173" s="13"/>
      <c r="B173" s="230"/>
      <c r="C173" s="231"/>
      <c r="D173" s="232" t="s">
        <v>153</v>
      </c>
      <c r="E173" s="233" t="s">
        <v>19</v>
      </c>
      <c r="F173" s="234" t="s">
        <v>657</v>
      </c>
      <c r="G173" s="231"/>
      <c r="H173" s="235">
        <v>180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153</v>
      </c>
      <c r="AU173" s="241" t="s">
        <v>81</v>
      </c>
      <c r="AV173" s="13" t="s">
        <v>81</v>
      </c>
      <c r="AW173" s="13" t="s">
        <v>33</v>
      </c>
      <c r="AX173" s="13" t="s">
        <v>72</v>
      </c>
      <c r="AY173" s="241" t="s">
        <v>145</v>
      </c>
    </row>
    <row r="174" s="13" customFormat="1">
      <c r="A174" s="13"/>
      <c r="B174" s="230"/>
      <c r="C174" s="231"/>
      <c r="D174" s="232" t="s">
        <v>153</v>
      </c>
      <c r="E174" s="233" t="s">
        <v>19</v>
      </c>
      <c r="F174" s="234" t="s">
        <v>658</v>
      </c>
      <c r="G174" s="231"/>
      <c r="H174" s="235">
        <v>455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153</v>
      </c>
      <c r="AU174" s="241" t="s">
        <v>81</v>
      </c>
      <c r="AV174" s="13" t="s">
        <v>81</v>
      </c>
      <c r="AW174" s="13" t="s">
        <v>33</v>
      </c>
      <c r="AX174" s="13" t="s">
        <v>72</v>
      </c>
      <c r="AY174" s="241" t="s">
        <v>145</v>
      </c>
    </row>
    <row r="175" s="14" customFormat="1">
      <c r="A175" s="14"/>
      <c r="B175" s="242"/>
      <c r="C175" s="243"/>
      <c r="D175" s="232" t="s">
        <v>153</v>
      </c>
      <c r="E175" s="244" t="s">
        <v>220</v>
      </c>
      <c r="F175" s="245" t="s">
        <v>155</v>
      </c>
      <c r="G175" s="243"/>
      <c r="H175" s="246">
        <v>770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153</v>
      </c>
      <c r="AU175" s="252" t="s">
        <v>81</v>
      </c>
      <c r="AV175" s="14" t="s">
        <v>151</v>
      </c>
      <c r="AW175" s="14" t="s">
        <v>33</v>
      </c>
      <c r="AX175" s="14" t="s">
        <v>79</v>
      </c>
      <c r="AY175" s="252" t="s">
        <v>145</v>
      </c>
    </row>
    <row r="176" s="2" customFormat="1" ht="16.5" customHeight="1">
      <c r="A176" s="40"/>
      <c r="B176" s="41"/>
      <c r="C176" s="216" t="s">
        <v>338</v>
      </c>
      <c r="D176" s="216" t="s">
        <v>147</v>
      </c>
      <c r="E176" s="217" t="s">
        <v>339</v>
      </c>
      <c r="F176" s="218" t="s">
        <v>340</v>
      </c>
      <c r="G176" s="219" t="s">
        <v>150</v>
      </c>
      <c r="H176" s="220">
        <v>1214</v>
      </c>
      <c r="I176" s="221"/>
      <c r="J176" s="222">
        <f>ROUND(I176*H176,2)</f>
        <v>0</v>
      </c>
      <c r="K176" s="223"/>
      <c r="L176" s="46"/>
      <c r="M176" s="224" t="s">
        <v>19</v>
      </c>
      <c r="N176" s="225" t="s">
        <v>43</v>
      </c>
      <c r="O176" s="86"/>
      <c r="P176" s="226">
        <f>O176*H176</f>
        <v>0</v>
      </c>
      <c r="Q176" s="226">
        <v>0.0124</v>
      </c>
      <c r="R176" s="226">
        <f>Q176*H176</f>
        <v>15.053599999999999</v>
      </c>
      <c r="S176" s="226">
        <v>0</v>
      </c>
      <c r="T176" s="22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8" t="s">
        <v>151</v>
      </c>
      <c r="AT176" s="228" t="s">
        <v>147</v>
      </c>
      <c r="AU176" s="228" t="s">
        <v>81</v>
      </c>
      <c r="AY176" s="19" t="s">
        <v>145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9" t="s">
        <v>79</v>
      </c>
      <c r="BK176" s="229">
        <f>ROUND(I176*H176,2)</f>
        <v>0</v>
      </c>
      <c r="BL176" s="19" t="s">
        <v>151</v>
      </c>
      <c r="BM176" s="228" t="s">
        <v>695</v>
      </c>
    </row>
    <row r="177" s="2" customFormat="1">
      <c r="A177" s="40"/>
      <c r="B177" s="41"/>
      <c r="C177" s="42"/>
      <c r="D177" s="232" t="s">
        <v>171</v>
      </c>
      <c r="E177" s="42"/>
      <c r="F177" s="253" t="s">
        <v>342</v>
      </c>
      <c r="G177" s="42"/>
      <c r="H177" s="42"/>
      <c r="I177" s="254"/>
      <c r="J177" s="42"/>
      <c r="K177" s="42"/>
      <c r="L177" s="46"/>
      <c r="M177" s="255"/>
      <c r="N177" s="25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171</v>
      </c>
      <c r="AU177" s="19" t="s">
        <v>81</v>
      </c>
    </row>
    <row r="178" s="13" customFormat="1">
      <c r="A178" s="13"/>
      <c r="B178" s="230"/>
      <c r="C178" s="231"/>
      <c r="D178" s="232" t="s">
        <v>153</v>
      </c>
      <c r="E178" s="233" t="s">
        <v>19</v>
      </c>
      <c r="F178" s="234" t="s">
        <v>696</v>
      </c>
      <c r="G178" s="231"/>
      <c r="H178" s="235">
        <v>1214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153</v>
      </c>
      <c r="AU178" s="241" t="s">
        <v>81</v>
      </c>
      <c r="AV178" s="13" t="s">
        <v>81</v>
      </c>
      <c r="AW178" s="13" t="s">
        <v>33</v>
      </c>
      <c r="AX178" s="13" t="s">
        <v>72</v>
      </c>
      <c r="AY178" s="241" t="s">
        <v>145</v>
      </c>
    </row>
    <row r="179" s="14" customFormat="1">
      <c r="A179" s="14"/>
      <c r="B179" s="242"/>
      <c r="C179" s="243"/>
      <c r="D179" s="232" t="s">
        <v>153</v>
      </c>
      <c r="E179" s="244" t="s">
        <v>228</v>
      </c>
      <c r="F179" s="245" t="s">
        <v>155</v>
      </c>
      <c r="G179" s="243"/>
      <c r="H179" s="246">
        <v>1214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153</v>
      </c>
      <c r="AU179" s="252" t="s">
        <v>81</v>
      </c>
      <c r="AV179" s="14" t="s">
        <v>151</v>
      </c>
      <c r="AW179" s="14" t="s">
        <v>33</v>
      </c>
      <c r="AX179" s="14" t="s">
        <v>79</v>
      </c>
      <c r="AY179" s="252" t="s">
        <v>145</v>
      </c>
    </row>
    <row r="180" s="12" customFormat="1" ht="22.8" customHeight="1">
      <c r="A180" s="12"/>
      <c r="B180" s="200"/>
      <c r="C180" s="201"/>
      <c r="D180" s="202" t="s">
        <v>71</v>
      </c>
      <c r="E180" s="214" t="s">
        <v>273</v>
      </c>
      <c r="F180" s="214" t="s">
        <v>344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SUM(P181:P211)</f>
        <v>0</v>
      </c>
      <c r="Q180" s="208"/>
      <c r="R180" s="209">
        <f>SUM(R181:R211)</f>
        <v>349.92179999999996</v>
      </c>
      <c r="S180" s="208"/>
      <c r="T180" s="210">
        <f>SUM(T181:T211)</f>
        <v>113.74800000000001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79</v>
      </c>
      <c r="AT180" s="212" t="s">
        <v>71</v>
      </c>
      <c r="AU180" s="212" t="s">
        <v>79</v>
      </c>
      <c r="AY180" s="211" t="s">
        <v>145</v>
      </c>
      <c r="BK180" s="213">
        <f>SUM(BK181:BK211)</f>
        <v>0</v>
      </c>
    </row>
    <row r="181" s="2" customFormat="1" ht="16.5" customHeight="1">
      <c r="A181" s="40"/>
      <c r="B181" s="41"/>
      <c r="C181" s="216" t="s">
        <v>7</v>
      </c>
      <c r="D181" s="216" t="s">
        <v>147</v>
      </c>
      <c r="E181" s="217" t="s">
        <v>345</v>
      </c>
      <c r="F181" s="218" t="s">
        <v>346</v>
      </c>
      <c r="G181" s="219" t="s">
        <v>150</v>
      </c>
      <c r="H181" s="220">
        <v>875</v>
      </c>
      <c r="I181" s="221"/>
      <c r="J181" s="222">
        <f>ROUND(I181*H181,2)</f>
        <v>0</v>
      </c>
      <c r="K181" s="223"/>
      <c r="L181" s="46"/>
      <c r="M181" s="224" t="s">
        <v>19</v>
      </c>
      <c r="N181" s="225" t="s">
        <v>43</v>
      </c>
      <c r="O181" s="86"/>
      <c r="P181" s="226">
        <f>O181*H181</f>
        <v>0</v>
      </c>
      <c r="Q181" s="226">
        <v>0.038879999999999998</v>
      </c>
      <c r="R181" s="226">
        <f>Q181*H181</f>
        <v>34.019999999999996</v>
      </c>
      <c r="S181" s="226">
        <v>0</v>
      </c>
      <c r="T181" s="22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8" t="s">
        <v>151</v>
      </c>
      <c r="AT181" s="228" t="s">
        <v>147</v>
      </c>
      <c r="AU181" s="228" t="s">
        <v>81</v>
      </c>
      <c r="AY181" s="19" t="s">
        <v>145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9" t="s">
        <v>79</v>
      </c>
      <c r="BK181" s="229">
        <f>ROUND(I181*H181,2)</f>
        <v>0</v>
      </c>
      <c r="BL181" s="19" t="s">
        <v>151</v>
      </c>
      <c r="BM181" s="228" t="s">
        <v>697</v>
      </c>
    </row>
    <row r="182" s="13" customFormat="1">
      <c r="A182" s="13"/>
      <c r="B182" s="230"/>
      <c r="C182" s="231"/>
      <c r="D182" s="232" t="s">
        <v>153</v>
      </c>
      <c r="E182" s="233" t="s">
        <v>19</v>
      </c>
      <c r="F182" s="234" t="s">
        <v>684</v>
      </c>
      <c r="G182" s="231"/>
      <c r="H182" s="235">
        <v>153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153</v>
      </c>
      <c r="AU182" s="241" t="s">
        <v>81</v>
      </c>
      <c r="AV182" s="13" t="s">
        <v>81</v>
      </c>
      <c r="AW182" s="13" t="s">
        <v>33</v>
      </c>
      <c r="AX182" s="13" t="s">
        <v>72</v>
      </c>
      <c r="AY182" s="241" t="s">
        <v>145</v>
      </c>
    </row>
    <row r="183" s="13" customFormat="1">
      <c r="A183" s="13"/>
      <c r="B183" s="230"/>
      <c r="C183" s="231"/>
      <c r="D183" s="232" t="s">
        <v>153</v>
      </c>
      <c r="E183" s="233" t="s">
        <v>19</v>
      </c>
      <c r="F183" s="234" t="s">
        <v>685</v>
      </c>
      <c r="G183" s="231"/>
      <c r="H183" s="235">
        <v>204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153</v>
      </c>
      <c r="AU183" s="241" t="s">
        <v>81</v>
      </c>
      <c r="AV183" s="13" t="s">
        <v>81</v>
      </c>
      <c r="AW183" s="13" t="s">
        <v>33</v>
      </c>
      <c r="AX183" s="13" t="s">
        <v>72</v>
      </c>
      <c r="AY183" s="241" t="s">
        <v>145</v>
      </c>
    </row>
    <row r="184" s="13" customFormat="1">
      <c r="A184" s="13"/>
      <c r="B184" s="230"/>
      <c r="C184" s="231"/>
      <c r="D184" s="232" t="s">
        <v>153</v>
      </c>
      <c r="E184" s="233" t="s">
        <v>19</v>
      </c>
      <c r="F184" s="234" t="s">
        <v>698</v>
      </c>
      <c r="G184" s="231"/>
      <c r="H184" s="235">
        <v>518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153</v>
      </c>
      <c r="AU184" s="241" t="s">
        <v>81</v>
      </c>
      <c r="AV184" s="13" t="s">
        <v>81</v>
      </c>
      <c r="AW184" s="13" t="s">
        <v>33</v>
      </c>
      <c r="AX184" s="13" t="s">
        <v>72</v>
      </c>
      <c r="AY184" s="241" t="s">
        <v>145</v>
      </c>
    </row>
    <row r="185" s="14" customFormat="1">
      <c r="A185" s="14"/>
      <c r="B185" s="242"/>
      <c r="C185" s="243"/>
      <c r="D185" s="232" t="s">
        <v>153</v>
      </c>
      <c r="E185" s="244" t="s">
        <v>216</v>
      </c>
      <c r="F185" s="245" t="s">
        <v>155</v>
      </c>
      <c r="G185" s="243"/>
      <c r="H185" s="246">
        <v>875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153</v>
      </c>
      <c r="AU185" s="252" t="s">
        <v>81</v>
      </c>
      <c r="AV185" s="14" t="s">
        <v>151</v>
      </c>
      <c r="AW185" s="14" t="s">
        <v>33</v>
      </c>
      <c r="AX185" s="14" t="s">
        <v>79</v>
      </c>
      <c r="AY185" s="252" t="s">
        <v>145</v>
      </c>
    </row>
    <row r="186" s="2" customFormat="1" ht="21.75" customHeight="1">
      <c r="A186" s="40"/>
      <c r="B186" s="41"/>
      <c r="C186" s="216" t="s">
        <v>348</v>
      </c>
      <c r="D186" s="216" t="s">
        <v>147</v>
      </c>
      <c r="E186" s="217" t="s">
        <v>349</v>
      </c>
      <c r="F186" s="218" t="s">
        <v>350</v>
      </c>
      <c r="G186" s="219" t="s">
        <v>150</v>
      </c>
      <c r="H186" s="220">
        <v>875</v>
      </c>
      <c r="I186" s="221"/>
      <c r="J186" s="222">
        <f>ROUND(I186*H186,2)</f>
        <v>0</v>
      </c>
      <c r="K186" s="223"/>
      <c r="L186" s="46"/>
      <c r="M186" s="224" t="s">
        <v>19</v>
      </c>
      <c r="N186" s="225" t="s">
        <v>43</v>
      </c>
      <c r="O186" s="86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8" t="s">
        <v>151</v>
      </c>
      <c r="AT186" s="228" t="s">
        <v>147</v>
      </c>
      <c r="AU186" s="228" t="s">
        <v>81</v>
      </c>
      <c r="AY186" s="19" t="s">
        <v>145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9" t="s">
        <v>79</v>
      </c>
      <c r="BK186" s="229">
        <f>ROUND(I186*H186,2)</f>
        <v>0</v>
      </c>
      <c r="BL186" s="19" t="s">
        <v>151</v>
      </c>
      <c r="BM186" s="228" t="s">
        <v>699</v>
      </c>
    </row>
    <row r="187" s="13" customFormat="1">
      <c r="A187" s="13"/>
      <c r="B187" s="230"/>
      <c r="C187" s="231"/>
      <c r="D187" s="232" t="s">
        <v>153</v>
      </c>
      <c r="E187" s="233" t="s">
        <v>19</v>
      </c>
      <c r="F187" s="234" t="s">
        <v>216</v>
      </c>
      <c r="G187" s="231"/>
      <c r="H187" s="235">
        <v>875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153</v>
      </c>
      <c r="AU187" s="241" t="s">
        <v>81</v>
      </c>
      <c r="AV187" s="13" t="s">
        <v>81</v>
      </c>
      <c r="AW187" s="13" t="s">
        <v>33</v>
      </c>
      <c r="AX187" s="13" t="s">
        <v>72</v>
      </c>
      <c r="AY187" s="241" t="s">
        <v>145</v>
      </c>
    </row>
    <row r="188" s="14" customFormat="1">
      <c r="A188" s="14"/>
      <c r="B188" s="242"/>
      <c r="C188" s="243"/>
      <c r="D188" s="232" t="s">
        <v>153</v>
      </c>
      <c r="E188" s="244" t="s">
        <v>19</v>
      </c>
      <c r="F188" s="245" t="s">
        <v>155</v>
      </c>
      <c r="G188" s="243"/>
      <c r="H188" s="246">
        <v>875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153</v>
      </c>
      <c r="AU188" s="252" t="s">
        <v>81</v>
      </c>
      <c r="AV188" s="14" t="s">
        <v>151</v>
      </c>
      <c r="AW188" s="14" t="s">
        <v>33</v>
      </c>
      <c r="AX188" s="14" t="s">
        <v>79</v>
      </c>
      <c r="AY188" s="252" t="s">
        <v>145</v>
      </c>
    </row>
    <row r="189" s="2" customFormat="1" ht="16.5" customHeight="1">
      <c r="A189" s="40"/>
      <c r="B189" s="41"/>
      <c r="C189" s="276" t="s">
        <v>352</v>
      </c>
      <c r="D189" s="276" t="s">
        <v>274</v>
      </c>
      <c r="E189" s="277" t="s">
        <v>353</v>
      </c>
      <c r="F189" s="278" t="s">
        <v>354</v>
      </c>
      <c r="G189" s="279" t="s">
        <v>169</v>
      </c>
      <c r="H189" s="280">
        <v>315</v>
      </c>
      <c r="I189" s="281"/>
      <c r="J189" s="282">
        <f>ROUND(I189*H189,2)</f>
        <v>0</v>
      </c>
      <c r="K189" s="283"/>
      <c r="L189" s="284"/>
      <c r="M189" s="285" t="s">
        <v>19</v>
      </c>
      <c r="N189" s="286" t="s">
        <v>43</v>
      </c>
      <c r="O189" s="86"/>
      <c r="P189" s="226">
        <f>O189*H189</f>
        <v>0</v>
      </c>
      <c r="Q189" s="226">
        <v>1</v>
      </c>
      <c r="R189" s="226">
        <f>Q189*H189</f>
        <v>315</v>
      </c>
      <c r="S189" s="226">
        <v>0</v>
      </c>
      <c r="T189" s="22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8" t="s">
        <v>269</v>
      </c>
      <c r="AT189" s="228" t="s">
        <v>274</v>
      </c>
      <c r="AU189" s="228" t="s">
        <v>81</v>
      </c>
      <c r="AY189" s="19" t="s">
        <v>145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9" t="s">
        <v>79</v>
      </c>
      <c r="BK189" s="229">
        <f>ROUND(I189*H189,2)</f>
        <v>0</v>
      </c>
      <c r="BL189" s="19" t="s">
        <v>151</v>
      </c>
      <c r="BM189" s="228" t="s">
        <v>700</v>
      </c>
    </row>
    <row r="190" s="13" customFormat="1">
      <c r="A190" s="13"/>
      <c r="B190" s="230"/>
      <c r="C190" s="231"/>
      <c r="D190" s="232" t="s">
        <v>153</v>
      </c>
      <c r="E190" s="233" t="s">
        <v>19</v>
      </c>
      <c r="F190" s="234" t="s">
        <v>356</v>
      </c>
      <c r="G190" s="231"/>
      <c r="H190" s="235">
        <v>315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153</v>
      </c>
      <c r="AU190" s="241" t="s">
        <v>81</v>
      </c>
      <c r="AV190" s="13" t="s">
        <v>81</v>
      </c>
      <c r="AW190" s="13" t="s">
        <v>33</v>
      </c>
      <c r="AX190" s="13" t="s">
        <v>72</v>
      </c>
      <c r="AY190" s="241" t="s">
        <v>145</v>
      </c>
    </row>
    <row r="191" s="14" customFormat="1">
      <c r="A191" s="14"/>
      <c r="B191" s="242"/>
      <c r="C191" s="243"/>
      <c r="D191" s="232" t="s">
        <v>153</v>
      </c>
      <c r="E191" s="244" t="s">
        <v>19</v>
      </c>
      <c r="F191" s="245" t="s">
        <v>155</v>
      </c>
      <c r="G191" s="243"/>
      <c r="H191" s="246">
        <v>315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153</v>
      </c>
      <c r="AU191" s="252" t="s">
        <v>81</v>
      </c>
      <c r="AV191" s="14" t="s">
        <v>151</v>
      </c>
      <c r="AW191" s="14" t="s">
        <v>33</v>
      </c>
      <c r="AX191" s="14" t="s">
        <v>79</v>
      </c>
      <c r="AY191" s="252" t="s">
        <v>145</v>
      </c>
    </row>
    <row r="192" s="2" customFormat="1" ht="16.5" customHeight="1">
      <c r="A192" s="40"/>
      <c r="B192" s="41"/>
      <c r="C192" s="216" t="s">
        <v>357</v>
      </c>
      <c r="D192" s="216" t="s">
        <v>147</v>
      </c>
      <c r="E192" s="217" t="s">
        <v>358</v>
      </c>
      <c r="F192" s="218" t="s">
        <v>359</v>
      </c>
      <c r="G192" s="219" t="s">
        <v>150</v>
      </c>
      <c r="H192" s="220">
        <v>875</v>
      </c>
      <c r="I192" s="221"/>
      <c r="J192" s="222">
        <f>ROUND(I192*H192,2)</f>
        <v>0</v>
      </c>
      <c r="K192" s="223"/>
      <c r="L192" s="46"/>
      <c r="M192" s="224" t="s">
        <v>19</v>
      </c>
      <c r="N192" s="225" t="s">
        <v>43</v>
      </c>
      <c r="O192" s="86"/>
      <c r="P192" s="226">
        <f>O192*H192</f>
        <v>0</v>
      </c>
      <c r="Q192" s="226">
        <v>0.0010200000000000001</v>
      </c>
      <c r="R192" s="226">
        <f>Q192*H192</f>
        <v>0.89250000000000007</v>
      </c>
      <c r="S192" s="226">
        <v>0</v>
      </c>
      <c r="T192" s="22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8" t="s">
        <v>151</v>
      </c>
      <c r="AT192" s="228" t="s">
        <v>147</v>
      </c>
      <c r="AU192" s="228" t="s">
        <v>81</v>
      </c>
      <c r="AY192" s="19" t="s">
        <v>145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9" t="s">
        <v>79</v>
      </c>
      <c r="BK192" s="229">
        <f>ROUND(I192*H192,2)</f>
        <v>0</v>
      </c>
      <c r="BL192" s="19" t="s">
        <v>151</v>
      </c>
      <c r="BM192" s="228" t="s">
        <v>701</v>
      </c>
    </row>
    <row r="193" s="13" customFormat="1">
      <c r="A193" s="13"/>
      <c r="B193" s="230"/>
      <c r="C193" s="231"/>
      <c r="D193" s="232" t="s">
        <v>153</v>
      </c>
      <c r="E193" s="233" t="s">
        <v>19</v>
      </c>
      <c r="F193" s="234" t="s">
        <v>702</v>
      </c>
      <c r="G193" s="231"/>
      <c r="H193" s="235">
        <v>875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153</v>
      </c>
      <c r="AU193" s="241" t="s">
        <v>81</v>
      </c>
      <c r="AV193" s="13" t="s">
        <v>81</v>
      </c>
      <c r="AW193" s="13" t="s">
        <v>33</v>
      </c>
      <c r="AX193" s="13" t="s">
        <v>72</v>
      </c>
      <c r="AY193" s="241" t="s">
        <v>145</v>
      </c>
    </row>
    <row r="194" s="14" customFormat="1">
      <c r="A194" s="14"/>
      <c r="B194" s="242"/>
      <c r="C194" s="243"/>
      <c r="D194" s="232" t="s">
        <v>153</v>
      </c>
      <c r="E194" s="244" t="s">
        <v>19</v>
      </c>
      <c r="F194" s="245" t="s">
        <v>155</v>
      </c>
      <c r="G194" s="243"/>
      <c r="H194" s="246">
        <v>875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153</v>
      </c>
      <c r="AU194" s="252" t="s">
        <v>81</v>
      </c>
      <c r="AV194" s="14" t="s">
        <v>151</v>
      </c>
      <c r="AW194" s="14" t="s">
        <v>33</v>
      </c>
      <c r="AX194" s="14" t="s">
        <v>79</v>
      </c>
      <c r="AY194" s="252" t="s">
        <v>145</v>
      </c>
    </row>
    <row r="195" s="2" customFormat="1" ht="33" customHeight="1">
      <c r="A195" s="40"/>
      <c r="B195" s="41"/>
      <c r="C195" s="216" t="s">
        <v>362</v>
      </c>
      <c r="D195" s="216" t="s">
        <v>147</v>
      </c>
      <c r="E195" s="217" t="s">
        <v>363</v>
      </c>
      <c r="F195" s="218" t="s">
        <v>364</v>
      </c>
      <c r="G195" s="219" t="s">
        <v>365</v>
      </c>
      <c r="H195" s="220">
        <v>15.5</v>
      </c>
      <c r="I195" s="221"/>
      <c r="J195" s="222">
        <f>ROUND(I195*H195,2)</f>
        <v>0</v>
      </c>
      <c r="K195" s="223"/>
      <c r="L195" s="46"/>
      <c r="M195" s="224" t="s">
        <v>19</v>
      </c>
      <c r="N195" s="225" t="s">
        <v>43</v>
      </c>
      <c r="O195" s="86"/>
      <c r="P195" s="226">
        <f>O195*H195</f>
        <v>0</v>
      </c>
      <c r="Q195" s="226">
        <v>0.00059999999999999995</v>
      </c>
      <c r="R195" s="226">
        <f>Q195*H195</f>
        <v>0.0092999999999999992</v>
      </c>
      <c r="S195" s="226">
        <v>0</v>
      </c>
      <c r="T195" s="22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8" t="s">
        <v>151</v>
      </c>
      <c r="AT195" s="228" t="s">
        <v>147</v>
      </c>
      <c r="AU195" s="228" t="s">
        <v>81</v>
      </c>
      <c r="AY195" s="19" t="s">
        <v>145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9" t="s">
        <v>79</v>
      </c>
      <c r="BK195" s="229">
        <f>ROUND(I195*H195,2)</f>
        <v>0</v>
      </c>
      <c r="BL195" s="19" t="s">
        <v>151</v>
      </c>
      <c r="BM195" s="228" t="s">
        <v>703</v>
      </c>
    </row>
    <row r="196" s="13" customFormat="1">
      <c r="A196" s="13"/>
      <c r="B196" s="230"/>
      <c r="C196" s="231"/>
      <c r="D196" s="232" t="s">
        <v>153</v>
      </c>
      <c r="E196" s="233" t="s">
        <v>19</v>
      </c>
      <c r="F196" s="234" t="s">
        <v>230</v>
      </c>
      <c r="G196" s="231"/>
      <c r="H196" s="235">
        <v>15.5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153</v>
      </c>
      <c r="AU196" s="241" t="s">
        <v>81</v>
      </c>
      <c r="AV196" s="13" t="s">
        <v>81</v>
      </c>
      <c r="AW196" s="13" t="s">
        <v>33</v>
      </c>
      <c r="AX196" s="13" t="s">
        <v>72</v>
      </c>
      <c r="AY196" s="241" t="s">
        <v>145</v>
      </c>
    </row>
    <row r="197" s="14" customFormat="1">
      <c r="A197" s="14"/>
      <c r="B197" s="242"/>
      <c r="C197" s="243"/>
      <c r="D197" s="232" t="s">
        <v>153</v>
      </c>
      <c r="E197" s="244" t="s">
        <v>19</v>
      </c>
      <c r="F197" s="245" t="s">
        <v>155</v>
      </c>
      <c r="G197" s="243"/>
      <c r="H197" s="246">
        <v>15.5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153</v>
      </c>
      <c r="AU197" s="252" t="s">
        <v>81</v>
      </c>
      <c r="AV197" s="14" t="s">
        <v>151</v>
      </c>
      <c r="AW197" s="14" t="s">
        <v>33</v>
      </c>
      <c r="AX197" s="14" t="s">
        <v>79</v>
      </c>
      <c r="AY197" s="252" t="s">
        <v>145</v>
      </c>
    </row>
    <row r="198" s="2" customFormat="1" ht="16.5" customHeight="1">
      <c r="A198" s="40"/>
      <c r="B198" s="41"/>
      <c r="C198" s="216" t="s">
        <v>367</v>
      </c>
      <c r="D198" s="216" t="s">
        <v>147</v>
      </c>
      <c r="E198" s="217" t="s">
        <v>368</v>
      </c>
      <c r="F198" s="218" t="s">
        <v>369</v>
      </c>
      <c r="G198" s="219" t="s">
        <v>365</v>
      </c>
      <c r="H198" s="220">
        <v>15.5</v>
      </c>
      <c r="I198" s="221"/>
      <c r="J198" s="222">
        <f>ROUND(I198*H198,2)</f>
        <v>0</v>
      </c>
      <c r="K198" s="223"/>
      <c r="L198" s="46"/>
      <c r="M198" s="224" t="s">
        <v>19</v>
      </c>
      <c r="N198" s="225" t="s">
        <v>43</v>
      </c>
      <c r="O198" s="86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8" t="s">
        <v>151</v>
      </c>
      <c r="AT198" s="228" t="s">
        <v>147</v>
      </c>
      <c r="AU198" s="228" t="s">
        <v>81</v>
      </c>
      <c r="AY198" s="19" t="s">
        <v>145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9" t="s">
        <v>79</v>
      </c>
      <c r="BK198" s="229">
        <f>ROUND(I198*H198,2)</f>
        <v>0</v>
      </c>
      <c r="BL198" s="19" t="s">
        <v>151</v>
      </c>
      <c r="BM198" s="228" t="s">
        <v>704</v>
      </c>
    </row>
    <row r="199" s="13" customFormat="1">
      <c r="A199" s="13"/>
      <c r="B199" s="230"/>
      <c r="C199" s="231"/>
      <c r="D199" s="232" t="s">
        <v>153</v>
      </c>
      <c r="E199" s="233" t="s">
        <v>19</v>
      </c>
      <c r="F199" s="234" t="s">
        <v>705</v>
      </c>
      <c r="G199" s="231"/>
      <c r="H199" s="235">
        <v>15.5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153</v>
      </c>
      <c r="AU199" s="241" t="s">
        <v>81</v>
      </c>
      <c r="AV199" s="13" t="s">
        <v>81</v>
      </c>
      <c r="AW199" s="13" t="s">
        <v>33</v>
      </c>
      <c r="AX199" s="13" t="s">
        <v>72</v>
      </c>
      <c r="AY199" s="241" t="s">
        <v>145</v>
      </c>
    </row>
    <row r="200" s="14" customFormat="1">
      <c r="A200" s="14"/>
      <c r="B200" s="242"/>
      <c r="C200" s="243"/>
      <c r="D200" s="232" t="s">
        <v>153</v>
      </c>
      <c r="E200" s="244" t="s">
        <v>230</v>
      </c>
      <c r="F200" s="245" t="s">
        <v>155</v>
      </c>
      <c r="G200" s="243"/>
      <c r="H200" s="246">
        <v>15.5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153</v>
      </c>
      <c r="AU200" s="252" t="s">
        <v>81</v>
      </c>
      <c r="AV200" s="14" t="s">
        <v>151</v>
      </c>
      <c r="AW200" s="14" t="s">
        <v>33</v>
      </c>
      <c r="AX200" s="14" t="s">
        <v>79</v>
      </c>
      <c r="AY200" s="252" t="s">
        <v>145</v>
      </c>
    </row>
    <row r="201" s="2" customFormat="1" ht="21.75" customHeight="1">
      <c r="A201" s="40"/>
      <c r="B201" s="41"/>
      <c r="C201" s="216" t="s">
        <v>372</v>
      </c>
      <c r="D201" s="216" t="s">
        <v>147</v>
      </c>
      <c r="E201" s="217" t="s">
        <v>373</v>
      </c>
      <c r="F201" s="218" t="s">
        <v>374</v>
      </c>
      <c r="G201" s="219" t="s">
        <v>150</v>
      </c>
      <c r="H201" s="220">
        <v>2535</v>
      </c>
      <c r="I201" s="221"/>
      <c r="J201" s="222">
        <f>ROUND(I201*H201,2)</f>
        <v>0</v>
      </c>
      <c r="K201" s="223"/>
      <c r="L201" s="46"/>
      <c r="M201" s="224" t="s">
        <v>19</v>
      </c>
      <c r="N201" s="225" t="s">
        <v>43</v>
      </c>
      <c r="O201" s="86"/>
      <c r="P201" s="226">
        <f>O201*H201</f>
        <v>0</v>
      </c>
      <c r="Q201" s="226">
        <v>0</v>
      </c>
      <c r="R201" s="226">
        <f>Q201*H201</f>
        <v>0</v>
      </c>
      <c r="S201" s="226">
        <v>0.02</v>
      </c>
      <c r="T201" s="227">
        <f>S201*H201</f>
        <v>50.700000000000003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8" t="s">
        <v>151</v>
      </c>
      <c r="AT201" s="228" t="s">
        <v>147</v>
      </c>
      <c r="AU201" s="228" t="s">
        <v>81</v>
      </c>
      <c r="AY201" s="19" t="s">
        <v>145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9" t="s">
        <v>79</v>
      </c>
      <c r="BK201" s="229">
        <f>ROUND(I201*H201,2)</f>
        <v>0</v>
      </c>
      <c r="BL201" s="19" t="s">
        <v>151</v>
      </c>
      <c r="BM201" s="228" t="s">
        <v>706</v>
      </c>
    </row>
    <row r="202" s="2" customFormat="1">
      <c r="A202" s="40"/>
      <c r="B202" s="41"/>
      <c r="C202" s="42"/>
      <c r="D202" s="232" t="s">
        <v>171</v>
      </c>
      <c r="E202" s="42"/>
      <c r="F202" s="253" t="s">
        <v>376</v>
      </c>
      <c r="G202" s="42"/>
      <c r="H202" s="42"/>
      <c r="I202" s="254"/>
      <c r="J202" s="42"/>
      <c r="K202" s="42"/>
      <c r="L202" s="46"/>
      <c r="M202" s="255"/>
      <c r="N202" s="25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81</v>
      </c>
    </row>
    <row r="203" s="13" customFormat="1">
      <c r="A203" s="13"/>
      <c r="B203" s="230"/>
      <c r="C203" s="231"/>
      <c r="D203" s="232" t="s">
        <v>153</v>
      </c>
      <c r="E203" s="233" t="s">
        <v>19</v>
      </c>
      <c r="F203" s="234" t="s">
        <v>707</v>
      </c>
      <c r="G203" s="231"/>
      <c r="H203" s="235">
        <v>2535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153</v>
      </c>
      <c r="AU203" s="241" t="s">
        <v>81</v>
      </c>
      <c r="AV203" s="13" t="s">
        <v>81</v>
      </c>
      <c r="AW203" s="13" t="s">
        <v>33</v>
      </c>
      <c r="AX203" s="13" t="s">
        <v>72</v>
      </c>
      <c r="AY203" s="241" t="s">
        <v>145</v>
      </c>
    </row>
    <row r="204" s="14" customFormat="1">
      <c r="A204" s="14"/>
      <c r="B204" s="242"/>
      <c r="C204" s="243"/>
      <c r="D204" s="232" t="s">
        <v>153</v>
      </c>
      <c r="E204" s="244" t="s">
        <v>218</v>
      </c>
      <c r="F204" s="245" t="s">
        <v>155</v>
      </c>
      <c r="G204" s="243"/>
      <c r="H204" s="246">
        <v>2535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153</v>
      </c>
      <c r="AU204" s="252" t="s">
        <v>81</v>
      </c>
      <c r="AV204" s="14" t="s">
        <v>151</v>
      </c>
      <c r="AW204" s="14" t="s">
        <v>33</v>
      </c>
      <c r="AX204" s="14" t="s">
        <v>79</v>
      </c>
      <c r="AY204" s="252" t="s">
        <v>145</v>
      </c>
    </row>
    <row r="205" s="2" customFormat="1" ht="33" customHeight="1">
      <c r="A205" s="40"/>
      <c r="B205" s="41"/>
      <c r="C205" s="216" t="s">
        <v>378</v>
      </c>
      <c r="D205" s="216" t="s">
        <v>147</v>
      </c>
      <c r="E205" s="217" t="s">
        <v>379</v>
      </c>
      <c r="F205" s="218" t="s">
        <v>380</v>
      </c>
      <c r="G205" s="219" t="s">
        <v>150</v>
      </c>
      <c r="H205" s="220">
        <v>2535</v>
      </c>
      <c r="I205" s="221"/>
      <c r="J205" s="222">
        <f>ROUND(I205*H205,2)</f>
        <v>0</v>
      </c>
      <c r="K205" s="223"/>
      <c r="L205" s="46"/>
      <c r="M205" s="224" t="s">
        <v>19</v>
      </c>
      <c r="N205" s="225" t="s">
        <v>43</v>
      </c>
      <c r="O205" s="86"/>
      <c r="P205" s="226">
        <f>O205*H205</f>
        <v>0</v>
      </c>
      <c r="Q205" s="226">
        <v>0</v>
      </c>
      <c r="R205" s="226">
        <f>Q205*H205</f>
        <v>0</v>
      </c>
      <c r="S205" s="226">
        <v>0.02</v>
      </c>
      <c r="T205" s="227">
        <f>S205*H205</f>
        <v>50.700000000000003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8" t="s">
        <v>151</v>
      </c>
      <c r="AT205" s="228" t="s">
        <v>147</v>
      </c>
      <c r="AU205" s="228" t="s">
        <v>81</v>
      </c>
      <c r="AY205" s="19" t="s">
        <v>145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9" t="s">
        <v>79</v>
      </c>
      <c r="BK205" s="229">
        <f>ROUND(I205*H205,2)</f>
        <v>0</v>
      </c>
      <c r="BL205" s="19" t="s">
        <v>151</v>
      </c>
      <c r="BM205" s="228" t="s">
        <v>708</v>
      </c>
    </row>
    <row r="206" s="2" customFormat="1">
      <c r="A206" s="40"/>
      <c r="B206" s="41"/>
      <c r="C206" s="42"/>
      <c r="D206" s="232" t="s">
        <v>171</v>
      </c>
      <c r="E206" s="42"/>
      <c r="F206" s="253" t="s">
        <v>382</v>
      </c>
      <c r="G206" s="42"/>
      <c r="H206" s="42"/>
      <c r="I206" s="254"/>
      <c r="J206" s="42"/>
      <c r="K206" s="42"/>
      <c r="L206" s="46"/>
      <c r="M206" s="255"/>
      <c r="N206" s="25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171</v>
      </c>
      <c r="AU206" s="19" t="s">
        <v>81</v>
      </c>
    </row>
    <row r="207" s="13" customFormat="1">
      <c r="A207" s="13"/>
      <c r="B207" s="230"/>
      <c r="C207" s="231"/>
      <c r="D207" s="232" t="s">
        <v>153</v>
      </c>
      <c r="E207" s="233" t="s">
        <v>19</v>
      </c>
      <c r="F207" s="234" t="s">
        <v>218</v>
      </c>
      <c r="G207" s="231"/>
      <c r="H207" s="235">
        <v>2535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153</v>
      </c>
      <c r="AU207" s="241" t="s">
        <v>81</v>
      </c>
      <c r="AV207" s="13" t="s">
        <v>81</v>
      </c>
      <c r="AW207" s="13" t="s">
        <v>33</v>
      </c>
      <c r="AX207" s="13" t="s">
        <v>72</v>
      </c>
      <c r="AY207" s="241" t="s">
        <v>145</v>
      </c>
    </row>
    <row r="208" s="14" customFormat="1">
      <c r="A208" s="14"/>
      <c r="B208" s="242"/>
      <c r="C208" s="243"/>
      <c r="D208" s="232" t="s">
        <v>153</v>
      </c>
      <c r="E208" s="244" t="s">
        <v>19</v>
      </c>
      <c r="F208" s="245" t="s">
        <v>155</v>
      </c>
      <c r="G208" s="243"/>
      <c r="H208" s="246">
        <v>2535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153</v>
      </c>
      <c r="AU208" s="252" t="s">
        <v>81</v>
      </c>
      <c r="AV208" s="14" t="s">
        <v>151</v>
      </c>
      <c r="AW208" s="14" t="s">
        <v>33</v>
      </c>
      <c r="AX208" s="14" t="s">
        <v>79</v>
      </c>
      <c r="AY208" s="252" t="s">
        <v>145</v>
      </c>
    </row>
    <row r="209" s="2" customFormat="1" ht="37.8" customHeight="1">
      <c r="A209" s="40"/>
      <c r="B209" s="41"/>
      <c r="C209" s="216" t="s">
        <v>383</v>
      </c>
      <c r="D209" s="216" t="s">
        <v>147</v>
      </c>
      <c r="E209" s="217" t="s">
        <v>384</v>
      </c>
      <c r="F209" s="218" t="s">
        <v>385</v>
      </c>
      <c r="G209" s="219" t="s">
        <v>150</v>
      </c>
      <c r="H209" s="220">
        <v>98</v>
      </c>
      <c r="I209" s="221"/>
      <c r="J209" s="222">
        <f>ROUND(I209*H209,2)</f>
        <v>0</v>
      </c>
      <c r="K209" s="223"/>
      <c r="L209" s="46"/>
      <c r="M209" s="224" t="s">
        <v>19</v>
      </c>
      <c r="N209" s="225" t="s">
        <v>43</v>
      </c>
      <c r="O209" s="86"/>
      <c r="P209" s="226">
        <f>O209*H209</f>
        <v>0</v>
      </c>
      <c r="Q209" s="226">
        <v>0</v>
      </c>
      <c r="R209" s="226">
        <f>Q209*H209</f>
        <v>0</v>
      </c>
      <c r="S209" s="226">
        <v>0.126</v>
      </c>
      <c r="T209" s="227">
        <f>S209*H209</f>
        <v>12.348000000000001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8" t="s">
        <v>151</v>
      </c>
      <c r="AT209" s="228" t="s">
        <v>147</v>
      </c>
      <c r="AU209" s="228" t="s">
        <v>81</v>
      </c>
      <c r="AY209" s="19" t="s">
        <v>145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9" t="s">
        <v>79</v>
      </c>
      <c r="BK209" s="229">
        <f>ROUND(I209*H209,2)</f>
        <v>0</v>
      </c>
      <c r="BL209" s="19" t="s">
        <v>151</v>
      </c>
      <c r="BM209" s="228" t="s">
        <v>709</v>
      </c>
    </row>
    <row r="210" s="13" customFormat="1">
      <c r="A210" s="13"/>
      <c r="B210" s="230"/>
      <c r="C210" s="231"/>
      <c r="D210" s="232" t="s">
        <v>153</v>
      </c>
      <c r="E210" s="233" t="s">
        <v>19</v>
      </c>
      <c r="F210" s="234" t="s">
        <v>710</v>
      </c>
      <c r="G210" s="231"/>
      <c r="H210" s="235">
        <v>98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153</v>
      </c>
      <c r="AU210" s="241" t="s">
        <v>81</v>
      </c>
      <c r="AV210" s="13" t="s">
        <v>81</v>
      </c>
      <c r="AW210" s="13" t="s">
        <v>33</v>
      </c>
      <c r="AX210" s="13" t="s">
        <v>72</v>
      </c>
      <c r="AY210" s="241" t="s">
        <v>145</v>
      </c>
    </row>
    <row r="211" s="14" customFormat="1">
      <c r="A211" s="14"/>
      <c r="B211" s="242"/>
      <c r="C211" s="243"/>
      <c r="D211" s="232" t="s">
        <v>153</v>
      </c>
      <c r="E211" s="244" t="s">
        <v>19</v>
      </c>
      <c r="F211" s="245" t="s">
        <v>155</v>
      </c>
      <c r="G211" s="243"/>
      <c r="H211" s="246">
        <v>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153</v>
      </c>
      <c r="AU211" s="252" t="s">
        <v>81</v>
      </c>
      <c r="AV211" s="14" t="s">
        <v>151</v>
      </c>
      <c r="AW211" s="14" t="s">
        <v>33</v>
      </c>
      <c r="AX211" s="14" t="s">
        <v>79</v>
      </c>
      <c r="AY211" s="252" t="s">
        <v>145</v>
      </c>
    </row>
    <row r="212" s="12" customFormat="1" ht="22.8" customHeight="1">
      <c r="A212" s="12"/>
      <c r="B212" s="200"/>
      <c r="C212" s="201"/>
      <c r="D212" s="202" t="s">
        <v>71</v>
      </c>
      <c r="E212" s="214" t="s">
        <v>388</v>
      </c>
      <c r="F212" s="214" t="s">
        <v>389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SUM(P213:P214)</f>
        <v>0</v>
      </c>
      <c r="Q212" s="208"/>
      <c r="R212" s="209">
        <f>SUM(R213:R214)</f>
        <v>0</v>
      </c>
      <c r="S212" s="208"/>
      <c r="T212" s="210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79</v>
      </c>
      <c r="AT212" s="212" t="s">
        <v>71</v>
      </c>
      <c r="AU212" s="212" t="s">
        <v>79</v>
      </c>
      <c r="AY212" s="211" t="s">
        <v>145</v>
      </c>
      <c r="BK212" s="213">
        <f>SUM(BK213:BK214)</f>
        <v>0</v>
      </c>
    </row>
    <row r="213" s="2" customFormat="1" ht="37.8" customHeight="1">
      <c r="A213" s="40"/>
      <c r="B213" s="41"/>
      <c r="C213" s="216" t="s">
        <v>390</v>
      </c>
      <c r="D213" s="216" t="s">
        <v>147</v>
      </c>
      <c r="E213" s="217" t="s">
        <v>391</v>
      </c>
      <c r="F213" s="218" t="s">
        <v>392</v>
      </c>
      <c r="G213" s="219" t="s">
        <v>169</v>
      </c>
      <c r="H213" s="220">
        <v>902.99800000000005</v>
      </c>
      <c r="I213" s="221"/>
      <c r="J213" s="222">
        <f>ROUND(I213*H213,2)</f>
        <v>0</v>
      </c>
      <c r="K213" s="223"/>
      <c r="L213" s="46"/>
      <c r="M213" s="224" t="s">
        <v>19</v>
      </c>
      <c r="N213" s="225" t="s">
        <v>43</v>
      </c>
      <c r="O213" s="86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8" t="s">
        <v>151</v>
      </c>
      <c r="AT213" s="228" t="s">
        <v>147</v>
      </c>
      <c r="AU213" s="228" t="s">
        <v>81</v>
      </c>
      <c r="AY213" s="19" t="s">
        <v>145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9" t="s">
        <v>79</v>
      </c>
      <c r="BK213" s="229">
        <f>ROUND(I213*H213,2)</f>
        <v>0</v>
      </c>
      <c r="BL213" s="19" t="s">
        <v>151</v>
      </c>
      <c r="BM213" s="228" t="s">
        <v>711</v>
      </c>
    </row>
    <row r="214" s="2" customFormat="1">
      <c r="A214" s="40"/>
      <c r="B214" s="41"/>
      <c r="C214" s="42"/>
      <c r="D214" s="232" t="s">
        <v>171</v>
      </c>
      <c r="E214" s="42"/>
      <c r="F214" s="253" t="s">
        <v>394</v>
      </c>
      <c r="G214" s="42"/>
      <c r="H214" s="42"/>
      <c r="I214" s="254"/>
      <c r="J214" s="42"/>
      <c r="K214" s="42"/>
      <c r="L214" s="46"/>
      <c r="M214" s="255"/>
      <c r="N214" s="256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171</v>
      </c>
      <c r="AU214" s="19" t="s">
        <v>81</v>
      </c>
    </row>
    <row r="215" s="12" customFormat="1" ht="22.8" customHeight="1">
      <c r="A215" s="12"/>
      <c r="B215" s="200"/>
      <c r="C215" s="201"/>
      <c r="D215" s="202" t="s">
        <v>71</v>
      </c>
      <c r="E215" s="214" t="s">
        <v>182</v>
      </c>
      <c r="F215" s="214" t="s">
        <v>183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P216</f>
        <v>0</v>
      </c>
      <c r="Q215" s="208"/>
      <c r="R215" s="209">
        <f>R216</f>
        <v>0</v>
      </c>
      <c r="S215" s="208"/>
      <c r="T215" s="210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79</v>
      </c>
      <c r="AT215" s="212" t="s">
        <v>71</v>
      </c>
      <c r="AU215" s="212" t="s">
        <v>79</v>
      </c>
      <c r="AY215" s="211" t="s">
        <v>145</v>
      </c>
      <c r="BK215" s="213">
        <f>BK216</f>
        <v>0</v>
      </c>
    </row>
    <row r="216" s="2" customFormat="1" ht="24.15" customHeight="1">
      <c r="A216" s="40"/>
      <c r="B216" s="41"/>
      <c r="C216" s="216" t="s">
        <v>395</v>
      </c>
      <c r="D216" s="216" t="s">
        <v>147</v>
      </c>
      <c r="E216" s="217" t="s">
        <v>396</v>
      </c>
      <c r="F216" s="218" t="s">
        <v>397</v>
      </c>
      <c r="G216" s="219" t="s">
        <v>169</v>
      </c>
      <c r="H216" s="220">
        <v>400.322</v>
      </c>
      <c r="I216" s="221"/>
      <c r="J216" s="222">
        <f>ROUND(I216*H216,2)</f>
        <v>0</v>
      </c>
      <c r="K216" s="223"/>
      <c r="L216" s="46"/>
      <c r="M216" s="271" t="s">
        <v>19</v>
      </c>
      <c r="N216" s="272" t="s">
        <v>43</v>
      </c>
      <c r="O216" s="273"/>
      <c r="P216" s="274">
        <f>O216*H216</f>
        <v>0</v>
      </c>
      <c r="Q216" s="274">
        <v>0</v>
      </c>
      <c r="R216" s="274">
        <f>Q216*H216</f>
        <v>0</v>
      </c>
      <c r="S216" s="274">
        <v>0</v>
      </c>
      <c r="T216" s="27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8" t="s">
        <v>151</v>
      </c>
      <c r="AT216" s="228" t="s">
        <v>147</v>
      </c>
      <c r="AU216" s="228" t="s">
        <v>81</v>
      </c>
      <c r="AY216" s="19" t="s">
        <v>145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9" t="s">
        <v>79</v>
      </c>
      <c r="BK216" s="229">
        <f>ROUND(I216*H216,2)</f>
        <v>0</v>
      </c>
      <c r="BL216" s="19" t="s">
        <v>151</v>
      </c>
      <c r="BM216" s="228" t="s">
        <v>712</v>
      </c>
    </row>
    <row r="217" s="2" customFormat="1" ht="6.96" customHeight="1">
      <c r="A217" s="40"/>
      <c r="B217" s="61"/>
      <c r="C217" s="62"/>
      <c r="D217" s="62"/>
      <c r="E217" s="62"/>
      <c r="F217" s="62"/>
      <c r="G217" s="62"/>
      <c r="H217" s="62"/>
      <c r="I217" s="62"/>
      <c r="J217" s="62"/>
      <c r="K217" s="62"/>
      <c r="L217" s="46"/>
      <c r="M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</row>
  </sheetData>
  <sheetProtection sheet="1" autoFilter="0" formatColumns="0" formatRows="0" objects="1" scenarios="1" spinCount="100000" saltValue="dSYpsbg4rYyRb3wNGDT9R8zAwfcn1t5wKvsDdgKIQBjxIAT0XAbIAuSJgaqd34sg5ULef4tLnjmOam7jHpNoBA==" hashValue="DZQXZqXuJa356FY5P4vqZQZT3a2zYthjNyFEVXS6kzNVRTM15ikCmT4jepc9+V5l3eVWAqonQghtxWV4u/ik7w==" algorithmName="SHA-512" password="CC35"/>
  <autoFilter ref="C90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2023-03-09T09:16:46Z</dcterms:created>
  <dcterms:modified xsi:type="dcterms:W3CDTF">2023-03-09T09:16:58Z</dcterms:modified>
</cp:coreProperties>
</file>