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80" windowWidth="15480" windowHeight="10770" activeTab="0"/>
  </bookViews>
  <sheets>
    <sheet name="VYKAZVYM" sheetId="1" r:id="rId1"/>
    <sheet name="BC20+prHC2" sheetId="2" r:id="rId2"/>
  </sheets>
  <definedNames/>
  <calcPr fullCalcOnLoad="1"/>
</workbook>
</file>

<file path=xl/sharedStrings.xml><?xml version="1.0" encoding="utf-8"?>
<sst xmlns="http://schemas.openxmlformats.org/spreadsheetml/2006/main" count="379" uniqueCount="144">
  <si>
    <t>m3</t>
  </si>
  <si>
    <t>m2</t>
  </si>
  <si>
    <t>m</t>
  </si>
  <si>
    <t>množství</t>
  </si>
  <si>
    <t>jed. cena</t>
  </si>
  <si>
    <t>Přípravné a přidružené práce</t>
  </si>
  <si>
    <t>Celkem přípravné a přidružené práce</t>
  </si>
  <si>
    <t>Odkopávky a prokopávky</t>
  </si>
  <si>
    <t>Celkem odkopávky a prokopávky</t>
  </si>
  <si>
    <t>Hloubené vykopávky</t>
  </si>
  <si>
    <t>Celkem hloubené vykopávky</t>
  </si>
  <si>
    <t>Přemístění výkopu</t>
  </si>
  <si>
    <t>Celkem přemístění výkopu</t>
  </si>
  <si>
    <t>Povrchové úpravy terénu</t>
  </si>
  <si>
    <t>Podkladní a vedlejší konstrukce</t>
  </si>
  <si>
    <t>Celkem podkladní a vedlejší konstrukce</t>
  </si>
  <si>
    <t>Zpevněné plochy</t>
  </si>
  <si>
    <t>Celkem zpevněné plochy</t>
  </si>
  <si>
    <t>Podkladní vrstvy komunikací, letišť a ploch</t>
  </si>
  <si>
    <t>Celkem podkladní vrstvy komunikací, letišť a ploch</t>
  </si>
  <si>
    <t>Dokončující konstrukce a práce pozem.komunikací</t>
  </si>
  <si>
    <t>Celkem dokončující konstrukce a práce poz.kom.</t>
  </si>
  <si>
    <t>Plochy a úpravy území</t>
  </si>
  <si>
    <t>t</t>
  </si>
  <si>
    <t>Celkem plochy a úpravy úuemí</t>
  </si>
  <si>
    <t>Ostatní materiál</t>
  </si>
  <si>
    <t>kg</t>
  </si>
  <si>
    <t>Celkem ostatní materiál</t>
  </si>
  <si>
    <t>Celkem povrchové úpravy</t>
  </si>
  <si>
    <t>ks</t>
  </si>
  <si>
    <t>Oplocení</t>
  </si>
  <si>
    <t>bm</t>
  </si>
  <si>
    <t>Celkem oplocení</t>
  </si>
  <si>
    <t>km</t>
  </si>
  <si>
    <t>Biocentrum BC 20 + propustek HC2 Daminěves</t>
  </si>
  <si>
    <r>
      <t>Výsadba stromu při výšce kmene do 1,8 m, v rovině</t>
    </r>
    <r>
      <rPr>
        <sz val="8"/>
        <rFont val="Arial"/>
        <family val="2"/>
      </rPr>
      <t>(SO 02)</t>
    </r>
  </si>
  <si>
    <r>
      <t>Výsadba keře bez balu výšky do 2m, v rovině</t>
    </r>
    <r>
      <rPr>
        <sz val="8"/>
        <rFont val="Arial"/>
        <family val="2"/>
      </rPr>
      <t>(SO 02)</t>
    </r>
  </si>
  <si>
    <r>
      <t>Obdělání půdy válením, v rovině</t>
    </r>
    <r>
      <rPr>
        <sz val="8"/>
        <rFont val="Arial"/>
        <family val="2"/>
      </rPr>
      <t>(SO 01)</t>
    </r>
  </si>
  <si>
    <r>
      <t>Obdělání půdy vláčením, v rovině</t>
    </r>
    <r>
      <rPr>
        <sz val="8"/>
        <rFont val="Arial"/>
        <family val="2"/>
      </rPr>
      <t>(SO 01)</t>
    </r>
  </si>
  <si>
    <r>
      <t>Obdělání půdy smykováním, v rovině</t>
    </r>
    <r>
      <rPr>
        <sz val="8"/>
        <rFont val="Arial"/>
        <family val="2"/>
      </rPr>
      <t>(SO 01)</t>
    </r>
  </si>
  <si>
    <r>
      <t>Obdělání půdy kultivátorováním, v rovině</t>
    </r>
    <r>
      <rPr>
        <sz val="8"/>
        <rFont val="Arial"/>
        <family val="2"/>
      </rPr>
      <t>(SO 01)</t>
    </r>
  </si>
  <si>
    <r>
      <t>Hloubení jamek bez výměny půdy do 0,125 m3 - keře</t>
    </r>
    <r>
      <rPr>
        <sz val="8"/>
        <rFont val="Arial"/>
        <family val="2"/>
      </rPr>
      <t>(SO 02)</t>
    </r>
  </si>
  <si>
    <r>
      <t>Hloubení jamek bez výměny půdy do 0,4 m3</t>
    </r>
    <r>
      <rPr>
        <sz val="8"/>
        <rFont val="Arial"/>
        <family val="2"/>
      </rPr>
      <t>(SO 02)</t>
    </r>
  </si>
  <si>
    <r>
      <t>Svahování</t>
    </r>
    <r>
      <rPr>
        <sz val="8"/>
        <rFont val="Arial"/>
        <family val="2"/>
      </rPr>
      <t>(SO 01)</t>
    </r>
  </si>
  <si>
    <r>
      <t>Rozprostření ornice, rovina tl.25-30 cm, nad 500m2</t>
    </r>
    <r>
      <rPr>
        <sz val="8"/>
        <rFont val="Arial"/>
        <family val="2"/>
      </rPr>
      <t>(SO 01)</t>
    </r>
  </si>
  <si>
    <r>
      <t>Úprava pozemku s rozpoj. a přehrn. hor. 3 do 60 m</t>
    </r>
    <r>
      <rPr>
        <sz val="8"/>
        <rFont val="Arial"/>
        <family val="2"/>
      </rPr>
      <t>(SO 01)</t>
    </r>
  </si>
  <si>
    <r>
      <t>Úprava pláně</t>
    </r>
    <r>
      <rPr>
        <sz val="8"/>
        <rFont val="Arial"/>
        <family val="2"/>
      </rPr>
      <t>(SO 01)</t>
    </r>
  </si>
  <si>
    <r>
      <t>Založení trávníku lučního výsevem</t>
    </r>
    <r>
      <rPr>
        <sz val="8"/>
        <rFont val="Arial"/>
        <family val="2"/>
      </rPr>
      <t>(SO 02)</t>
    </r>
  </si>
  <si>
    <r>
      <t>Nakládání výkopu z hor. 1-4 v množství nad 100 m3</t>
    </r>
    <r>
      <rPr>
        <sz val="8"/>
        <rFont val="Arial"/>
        <family val="2"/>
      </rPr>
      <t>(SO 02)</t>
    </r>
  </si>
  <si>
    <r>
      <t>Hloubení rýh šířky do 200 cm do 1000 m3</t>
    </r>
    <r>
      <rPr>
        <sz val="8"/>
        <rFont val="Arial"/>
        <family val="2"/>
      </rPr>
      <t>(SO 02)</t>
    </r>
  </si>
  <si>
    <r>
      <t>Odstranění ruderálního porostu v rovině</t>
    </r>
    <r>
      <rPr>
        <sz val="8"/>
        <rFont val="Arial"/>
        <family val="2"/>
      </rPr>
      <t>(SO 02)</t>
    </r>
  </si>
  <si>
    <r>
      <t>Odsranění křovin a stromů do 10 cm</t>
    </r>
    <r>
      <rPr>
        <sz val="8"/>
        <rFont val="Arial"/>
        <family val="2"/>
      </rPr>
      <t>(SO 02)</t>
    </r>
  </si>
  <si>
    <r>
      <t>Likvidace křovin a stromů do 10 cm</t>
    </r>
    <r>
      <rPr>
        <sz val="8"/>
        <rFont val="Arial"/>
        <family val="2"/>
      </rPr>
      <t>(SO 02)</t>
    </r>
  </si>
  <si>
    <r>
      <t>Kácení stromů listnatých o průměru kmene 10-30 cm</t>
    </r>
    <r>
      <rPr>
        <sz val="8"/>
        <rFont val="Arial"/>
        <family val="2"/>
      </rPr>
      <t>(SO 02)</t>
    </r>
  </si>
  <si>
    <r>
      <t>Kácení stromů listnatých o průměru kmene 30-50 cm</t>
    </r>
    <r>
      <rPr>
        <sz val="8"/>
        <rFont val="Arial"/>
        <family val="2"/>
      </rPr>
      <t>(SO 02)</t>
    </r>
  </si>
  <si>
    <r>
      <t>Odstranění pařezů pod úrovní, o průměru 10-30 cm</t>
    </r>
    <r>
      <rPr>
        <sz val="8"/>
        <rFont val="Arial"/>
        <family val="2"/>
      </rPr>
      <t>(SO 02)</t>
    </r>
  </si>
  <si>
    <r>
      <t>Likvidace pařezů na hromadách, o průměru do 30 cm</t>
    </r>
    <r>
      <rPr>
        <sz val="8"/>
        <rFont val="Arial"/>
        <family val="2"/>
      </rPr>
      <t>(SO 02)</t>
    </r>
  </si>
  <si>
    <r>
      <t>Likvidace pařezů na hromadách, o průměru do 50 cm</t>
    </r>
    <r>
      <rPr>
        <sz val="8"/>
        <rFont val="Arial"/>
        <family val="2"/>
      </rPr>
      <t>(SO 02)</t>
    </r>
  </si>
  <si>
    <r>
      <t>Sejmutí ornice s přemístěním do 50 m</t>
    </r>
    <r>
      <rPr>
        <sz val="8"/>
        <rFont val="Arial"/>
        <family val="2"/>
      </rPr>
      <t>(SO 01)</t>
    </r>
  </si>
  <si>
    <r>
      <t>Vykopávky( hloubení poldru) v hor. 3 do 1000 m3</t>
    </r>
    <r>
      <rPr>
        <sz val="8"/>
        <rFont val="Arial"/>
        <family val="2"/>
      </rPr>
      <t>(SO 01)</t>
    </r>
  </si>
  <si>
    <r>
      <t>Ukotvení dřeviny kůly do 10 cm, dl. do 2m</t>
    </r>
    <r>
      <rPr>
        <sz val="8"/>
        <rFont val="Arial"/>
        <family val="2"/>
      </rPr>
      <t>(SO 02)</t>
    </r>
  </si>
  <si>
    <r>
      <t>Ošetřování vysazených dřevin soliterních, v rovině</t>
    </r>
    <r>
      <rPr>
        <sz val="8"/>
        <rFont val="Arial"/>
        <family val="2"/>
      </rPr>
      <t>(SO 02)</t>
    </r>
  </si>
  <si>
    <r>
      <t>Ošetřování vysazených dřevin ve skupině, v rovině</t>
    </r>
    <r>
      <rPr>
        <sz val="8"/>
        <rFont val="Arial"/>
        <family val="2"/>
      </rPr>
      <t>(SO 02)</t>
    </r>
  </si>
  <si>
    <r>
      <t>Ochrana dřevin před okusem z drát.pletiva, v rovině</t>
    </r>
    <r>
      <rPr>
        <sz val="8"/>
        <rFont val="Arial"/>
        <family val="2"/>
      </rPr>
      <t>(SO 02)</t>
    </r>
  </si>
  <si>
    <r>
      <t>Hnojení dřevin váp.hnojivy do 1 kg/1saz</t>
    </r>
    <r>
      <rPr>
        <sz val="8"/>
        <rFont val="Arial"/>
        <family val="2"/>
      </rPr>
      <t>(SO 02)</t>
    </r>
  </si>
  <si>
    <r>
      <t>Zalití rostlin vodou plochy nad 20 m2</t>
    </r>
    <r>
      <rPr>
        <sz val="8"/>
        <rFont val="Arial"/>
        <family val="2"/>
      </rPr>
      <t>(SO 02)</t>
    </r>
  </si>
  <si>
    <r>
      <t>Mulčování rostlin tl.do 0,1 m rovina</t>
    </r>
    <r>
      <rPr>
        <sz val="8"/>
        <rFont val="Arial"/>
        <family val="2"/>
      </rPr>
      <t xml:space="preserve">(SO 02) </t>
    </r>
  </si>
  <si>
    <r>
      <t>Pěšina - kom.ze štěrkopísku po zhutnění tl. 20 cm</t>
    </r>
    <r>
      <rPr>
        <sz val="8"/>
        <rFont val="Arial"/>
        <family val="2"/>
      </rPr>
      <t>(SO 02)</t>
    </r>
  </si>
  <si>
    <r>
      <t>Přesun hmot pro sadovnické a krajin.úpravy</t>
    </r>
    <r>
      <rPr>
        <sz val="8"/>
        <rFont val="Arial"/>
        <family val="2"/>
      </rPr>
      <t>(SO 01)</t>
    </r>
  </si>
  <si>
    <r>
      <t>Výpěstky stromů 1,5-2m s balem</t>
    </r>
    <r>
      <rPr>
        <sz val="8"/>
        <rFont val="Arial"/>
        <family val="2"/>
      </rPr>
      <t>(SO 02)</t>
    </r>
  </si>
  <si>
    <r>
      <t>Dodávka keře</t>
    </r>
    <r>
      <rPr>
        <sz val="8"/>
        <rFont val="Arial"/>
        <family val="2"/>
      </rPr>
      <t>(SO 02)</t>
    </r>
  </si>
  <si>
    <r>
      <t>Kůra mulčovací bal PE po 80 litrech</t>
    </r>
    <r>
      <rPr>
        <sz val="8"/>
        <rFont val="Arial"/>
        <family val="2"/>
      </rPr>
      <t>(SO 02)</t>
    </r>
  </si>
  <si>
    <r>
      <t>Pásky úchytné</t>
    </r>
    <r>
      <rPr>
        <sz val="8"/>
        <rFont val="Arial"/>
        <family val="2"/>
      </rPr>
      <t>(SO 02)</t>
    </r>
  </si>
  <si>
    <r>
      <t>Směs luční</t>
    </r>
    <r>
      <rPr>
        <sz val="8"/>
        <rFont val="Arial"/>
        <family val="2"/>
      </rPr>
      <t>(SO 02)</t>
    </r>
  </si>
  <si>
    <t>Geodetické práce</t>
  </si>
  <si>
    <t>Celkem geodetické práce</t>
  </si>
  <si>
    <r>
      <t>Vytyčení před zahájením prací</t>
    </r>
    <r>
      <rPr>
        <sz val="8"/>
        <rFont val="Arial"/>
        <family val="2"/>
      </rPr>
      <t>(SO 01)</t>
    </r>
  </si>
  <si>
    <r>
      <t xml:space="preserve">       - zatravněná odvodňovací strouha</t>
    </r>
    <r>
      <rPr>
        <sz val="8"/>
        <rFont val="Arial"/>
        <family val="2"/>
      </rPr>
      <t>(SO 01)</t>
    </r>
  </si>
  <si>
    <r>
      <t xml:space="preserve">       - zatravněný zasakovací průleh</t>
    </r>
    <r>
      <rPr>
        <sz val="8"/>
        <rFont val="Arial"/>
        <family val="2"/>
      </rPr>
      <t>(SO 01)</t>
    </r>
  </si>
  <si>
    <r>
      <t xml:space="preserve">       - zpevněná pěšina</t>
    </r>
    <r>
      <rPr>
        <sz val="8"/>
        <rFont val="Arial"/>
        <family val="2"/>
      </rPr>
      <t>(SO 01)</t>
    </r>
  </si>
  <si>
    <r>
      <t xml:space="preserve">       - biocentrum - oplocení</t>
    </r>
    <r>
      <rPr>
        <sz val="8"/>
        <rFont val="Arial"/>
        <family val="2"/>
      </rPr>
      <t>(SO 01)</t>
    </r>
  </si>
  <si>
    <r>
      <t>Odsranění pařezů pod úrovní , o průměru 30-50 cm</t>
    </r>
    <r>
      <rPr>
        <sz val="8"/>
        <rFont val="Arial"/>
        <family val="2"/>
      </rPr>
      <t>(SO 02)</t>
    </r>
  </si>
  <si>
    <r>
      <t>Zdravotní řez původních stávajících dřevin</t>
    </r>
    <r>
      <rPr>
        <sz val="8"/>
        <rFont val="Arial"/>
        <family val="2"/>
      </rPr>
      <t xml:space="preserve">(SO 02) </t>
    </r>
  </si>
  <si>
    <r>
      <t>Dočasné zajištění kabelů - do počtu 3 kabelů</t>
    </r>
    <r>
      <rPr>
        <sz val="8"/>
        <rFont val="Arial"/>
        <family val="2"/>
      </rPr>
      <t>(SO 01) 3-6 kabelů</t>
    </r>
  </si>
  <si>
    <r>
      <t>Vykopávky - odv. průleh</t>
    </r>
    <r>
      <rPr>
        <sz val="8"/>
        <rFont val="Arial"/>
        <family val="2"/>
      </rPr>
      <t>(SO 01)</t>
    </r>
  </si>
  <si>
    <r>
      <t>Ošetření trávníku v rovině</t>
    </r>
    <r>
      <rPr>
        <sz val="8"/>
        <rFont val="Arial"/>
        <family val="2"/>
      </rPr>
      <t>(SO 02)</t>
    </r>
  </si>
  <si>
    <t>100bm</t>
  </si>
  <si>
    <t>Zaměření skutečného stavu provedení stavby - propustky + pěšina</t>
  </si>
  <si>
    <t>Zapuštění kůlů</t>
  </si>
  <si>
    <t>Pletivo</t>
  </si>
  <si>
    <t>Kůly</t>
  </si>
  <si>
    <t>Následná údržba v době dokončení díla</t>
  </si>
  <si>
    <r>
      <t>Posekání trávníku 1x ročně</t>
    </r>
    <r>
      <rPr>
        <sz val="8"/>
        <rFont val="Arial"/>
        <family val="2"/>
      </rPr>
      <t>(SO 02)</t>
    </r>
  </si>
  <si>
    <r>
      <t>Vyžínání buřeně 1x ročně</t>
    </r>
    <r>
      <rPr>
        <sz val="8"/>
        <rFont val="Arial"/>
        <family val="2"/>
      </rPr>
      <t>(SO 02)</t>
    </r>
  </si>
  <si>
    <r>
      <t>Pravidelná zálivka v suchých měsících - trávník</t>
    </r>
    <r>
      <rPr>
        <sz val="8"/>
        <rFont val="Arial"/>
        <family val="2"/>
      </rPr>
      <t>(SO 02)</t>
    </r>
  </si>
  <si>
    <r>
      <t>Pravidelná zálivka v suchých měsících-</t>
    </r>
    <r>
      <rPr>
        <sz val="8"/>
        <rFont val="Arial"/>
        <family val="2"/>
      </rPr>
      <t>rostliny,rostliny,stromy,keře 2x</t>
    </r>
  </si>
  <si>
    <r>
      <t>Dovoz vody pro zálivku</t>
    </r>
    <r>
      <rPr>
        <sz val="8"/>
        <rFont val="Arial"/>
        <family val="2"/>
      </rPr>
      <t>(SO 02)</t>
    </r>
  </si>
  <si>
    <r>
      <t xml:space="preserve">Přihnojení stromů - Silvamax </t>
    </r>
    <r>
      <rPr>
        <sz val="8"/>
        <rFont val="Arial"/>
        <family val="2"/>
      </rPr>
      <t>(SO 02)</t>
    </r>
  </si>
  <si>
    <r>
      <t>Doplnění uhynulých rostlin</t>
    </r>
    <r>
      <rPr>
        <sz val="8"/>
        <rFont val="Arial"/>
        <family val="2"/>
      </rPr>
      <t>(SO 02) cca 10%</t>
    </r>
  </si>
  <si>
    <t xml:space="preserve">    - stromy</t>
  </si>
  <si>
    <t xml:space="preserve">     - keře</t>
  </si>
  <si>
    <t>Další možné speciální práce a technologie dle PD(vytyčení sítí, arch.průzkum…)</t>
  </si>
  <si>
    <t xml:space="preserve">Celkem následná údržba </t>
  </si>
  <si>
    <t>Speciální práce</t>
  </si>
  <si>
    <t xml:space="preserve">Celkem speciální práce </t>
  </si>
  <si>
    <t>Zařízení staveniště</t>
  </si>
  <si>
    <t>Zařízení staveniště cca 3%</t>
  </si>
  <si>
    <t>Celkem zařízení staveniště</t>
  </si>
  <si>
    <t>Informační cedule</t>
  </si>
  <si>
    <t>Dodávka a montáž informačních cedulí EU</t>
  </si>
  <si>
    <t>cena dle PRV</t>
  </si>
  <si>
    <t>Náklady na realizaci díla celkem přijatelné výdaje</t>
  </si>
  <si>
    <t>m.j.</t>
  </si>
  <si>
    <t>cena celkem</t>
  </si>
  <si>
    <t>Náklady celkem přijatelné a nepřijatelné výdaje</t>
  </si>
  <si>
    <t>Celkem informační cedule - nepřijatelné výdaje</t>
  </si>
  <si>
    <r>
      <t>Zřízení potrubí propustků z betonových trub DN 400</t>
    </r>
    <r>
      <rPr>
        <sz val="8"/>
        <rFont val="Arial"/>
        <family val="2"/>
      </rPr>
      <t>(SO 03)</t>
    </r>
  </si>
  <si>
    <r>
      <t>Obetonování trub propustku betonem prostým B10</t>
    </r>
    <r>
      <rPr>
        <sz val="8"/>
        <rFont val="Arial"/>
        <family val="2"/>
      </rPr>
      <t>(SO 03)</t>
    </r>
  </si>
  <si>
    <r>
      <t xml:space="preserve">        - propustek délka 20m</t>
    </r>
    <r>
      <rPr>
        <sz val="8"/>
        <rFont val="Arial"/>
        <family val="2"/>
      </rPr>
      <t>(SO 03)</t>
    </r>
  </si>
  <si>
    <r>
      <t>Podklad pod dlažbu z betonu V4 TO B 12,5, do 10 cm</t>
    </r>
    <r>
      <rPr>
        <sz val="8"/>
        <rFont val="Arial"/>
        <family val="2"/>
      </rPr>
      <t>(SO 03)</t>
    </r>
  </si>
  <si>
    <r>
      <t>Štěrkopískový podsyp - čela potrubí</t>
    </r>
    <r>
      <rPr>
        <sz val="8"/>
        <rFont val="Arial"/>
        <family val="2"/>
      </rPr>
      <t>(SO 03)</t>
    </r>
  </si>
  <si>
    <r>
      <t>Zajišťovací prahy, pareapet.prop.</t>
    </r>
    <r>
      <rPr>
        <sz val="8"/>
        <rFont val="Arial"/>
        <family val="2"/>
      </rPr>
      <t>(SO 03)</t>
    </r>
    <r>
      <rPr>
        <sz val="10"/>
        <rFont val="Arial"/>
        <family val="2"/>
      </rPr>
      <t xml:space="preserve"> </t>
    </r>
  </si>
  <si>
    <r>
      <t>Dlažba z lom.kamene do MC do 20 m2 vysp.MCS, 20 cm</t>
    </r>
    <r>
      <rPr>
        <sz val="8"/>
        <rFont val="Arial"/>
        <family val="2"/>
      </rPr>
      <t>(SO 03)</t>
    </r>
  </si>
  <si>
    <r>
      <t xml:space="preserve">Čela propustku z lomového kamene </t>
    </r>
    <r>
      <rPr>
        <sz val="8"/>
        <rFont val="Arial"/>
        <family val="2"/>
      </rPr>
      <t>(SO 03)</t>
    </r>
  </si>
  <si>
    <t>Celkem informační cedule - nepřijatelné výdaje s DPH</t>
  </si>
  <si>
    <t>DPH 20% informační cedule nepřijatelné výdaje</t>
  </si>
  <si>
    <t>DPH 20% nepřijatelné výdaje</t>
  </si>
  <si>
    <t xml:space="preserve">                                          Výkaz výměr</t>
  </si>
  <si>
    <t>Krycí list nabídkové ceny biocentrum BC 20 + propustek HC2 Daminěves</t>
  </si>
  <si>
    <t>Náklady na realizaci díla celkem - přijatelné výdaje</t>
  </si>
  <si>
    <t>DPH k přijatelným výdajům ( poznámka: vlastní DPH je nepřijatelný výdaj u projektů financovaných z PRV )</t>
  </si>
  <si>
    <t>Celkem náklady na realizaci ( cena s DPH )</t>
  </si>
  <si>
    <t>Informační cedule - nepřijatelný výdaj</t>
  </si>
  <si>
    <t>DPH k nepřijatelným výdajům</t>
  </si>
  <si>
    <t>Celkem informační cedule - cena s DPH</t>
  </si>
  <si>
    <t>Cena díla celkem - bez DPH</t>
  </si>
  <si>
    <t>DPH</t>
  </si>
  <si>
    <t>Cena díla s DPH</t>
  </si>
  <si>
    <t>jednotková cena</t>
  </si>
  <si>
    <t>měrná jednotka</t>
  </si>
  <si>
    <r>
      <t>Zajišťovací prahy, par.prop.</t>
    </r>
    <r>
      <rPr>
        <sz val="8"/>
        <rFont val="Arial"/>
        <family val="2"/>
      </rPr>
      <t>(SO 03)</t>
    </r>
    <r>
      <rPr>
        <sz val="10"/>
        <rFont val="Arial"/>
        <family val="2"/>
      </rPr>
      <t xml:space="preserve"> </t>
    </r>
  </si>
  <si>
    <t>Celkem plochy a úpravy území</t>
  </si>
  <si>
    <t>Další možné spec. práce a technologie dle PD(vytyčení sítí, arch.průzkum…)</t>
  </si>
  <si>
    <t>Údržba od vlastní realizace díla do předání dokončeného díla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</si>
</sst>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_-* #,##0.000\ &quot;Kč&quot;_-;\-* #,##0.000\ &quot;Kč&quot;_-;_-* &quot;-&quot;??\ &quot;Kč&quot;_-;_-@_-"/>
    <numFmt numFmtId="166" formatCode="_-* #,##0.0000\ &quot;Kč&quot;_-;\-* #,##0.0000\ &quot;Kč&quot;_-;_-* &quot;-&quot;??\ &quot;Kč&quot;_-;_-@_-"/>
    <numFmt numFmtId="167" formatCode="_-* #,##0.000\ _K_č_-;\-* #,##0.000\ _K_č_-;_-* &quot;-&quot;??\ _K_č_-;_-@_-"/>
    <numFmt numFmtId="168" formatCode="_-* #,##0.0000\ _K_č_-;\-* #,##0.0000\ _K_č_-;_-* &quot;-&quot;??\ _K_č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34" applyFont="1" applyAlignment="1">
      <alignment horizontal="center"/>
    </xf>
    <xf numFmtId="44" fontId="0" fillId="0" borderId="0" xfId="38" applyFont="1" applyAlignment="1">
      <alignment horizontal="center"/>
    </xf>
    <xf numFmtId="44" fontId="2" fillId="0" borderId="0" xfId="38" applyFont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3" fontId="0" fillId="0" borderId="10" xfId="34" applyFont="1" applyBorder="1" applyAlignment="1">
      <alignment horizontal="center"/>
    </xf>
    <xf numFmtId="44" fontId="0" fillId="0" borderId="10" xfId="38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43" fontId="0" fillId="0" borderId="10" xfId="34" applyFont="1" applyFill="1" applyBorder="1" applyAlignment="1">
      <alignment horizontal="right"/>
    </xf>
    <xf numFmtId="44" fontId="2" fillId="0" borderId="10" xfId="38" applyFont="1" applyBorder="1" applyAlignment="1">
      <alignment horizontal="center"/>
    </xf>
    <xf numFmtId="44" fontId="0" fillId="0" borderId="10" xfId="38" applyFont="1" applyBorder="1" applyAlignment="1">
      <alignment horizontal="center"/>
    </xf>
    <xf numFmtId="44" fontId="0" fillId="0" borderId="10" xfId="38" applyFont="1" applyBorder="1" applyAlignment="1">
      <alignment/>
    </xf>
    <xf numFmtId="9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4" fontId="0" fillId="0" borderId="10" xfId="38" applyFont="1" applyBorder="1" applyAlignment="1">
      <alignment horizontal="right"/>
    </xf>
    <xf numFmtId="44" fontId="2" fillId="0" borderId="10" xfId="38" applyFont="1" applyBorder="1" applyAlignment="1">
      <alignment horizontal="right"/>
    </xf>
    <xf numFmtId="44" fontId="34" fillId="24" borderId="10" xfId="38" applyFont="1" applyFill="1" applyBorder="1" applyAlignment="1">
      <alignment horizontal="right"/>
    </xf>
    <xf numFmtId="0" fontId="0" fillId="0" borderId="0" xfId="0" applyAlignment="1">
      <alignment vertical="center"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9" fontId="0" fillId="33" borderId="10" xfId="0" applyNumberFormat="1" applyFont="1" applyFill="1" applyBorder="1" applyAlignment="1">
      <alignment horizontal="center"/>
    </xf>
    <xf numFmtId="43" fontId="0" fillId="33" borderId="10" xfId="34" applyFont="1" applyFill="1" applyBorder="1" applyAlignment="1">
      <alignment horizontal="right"/>
    </xf>
    <xf numFmtId="44" fontId="0" fillId="33" borderId="10" xfId="38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44" fontId="34" fillId="24" borderId="10" xfId="49" applyNumberFormat="1" applyBorder="1" applyAlignment="1">
      <alignment horizontal="right"/>
    </xf>
    <xf numFmtId="44" fontId="34" fillId="24" borderId="10" xfId="49" applyNumberFormat="1" applyBorder="1" applyAlignment="1">
      <alignment horizontal="center"/>
    </xf>
    <xf numFmtId="44" fontId="22" fillId="34" borderId="10" xfId="49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44" fontId="22" fillId="34" borderId="0" xfId="49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43" fontId="0" fillId="0" borderId="11" xfId="34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43" fontId="0" fillId="0" borderId="11" xfId="34" applyFont="1" applyBorder="1" applyAlignment="1">
      <alignment horizontal="right"/>
    </xf>
    <xf numFmtId="43" fontId="0" fillId="0" borderId="11" xfId="34" applyFont="1" applyBorder="1" applyAlignment="1">
      <alignment/>
    </xf>
    <xf numFmtId="43" fontId="0" fillId="0" borderId="11" xfId="34" applyFont="1" applyFill="1" applyBorder="1" applyAlignment="1">
      <alignment/>
    </xf>
    <xf numFmtId="43" fontId="0" fillId="33" borderId="11" xfId="34" applyFont="1" applyFill="1" applyBorder="1" applyAlignment="1">
      <alignment/>
    </xf>
    <xf numFmtId="0" fontId="0" fillId="0" borderId="0" xfId="0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2"/>
  <sheetViews>
    <sheetView tabSelected="1" zoomScale="80" zoomScaleNormal="80" zoomScalePageLayoutView="0" workbookViewId="0" topLeftCell="A88">
      <selection activeCell="G107" sqref="G107"/>
    </sheetView>
  </sheetViews>
  <sheetFormatPr defaultColWidth="9.140625" defaultRowHeight="12.75"/>
  <cols>
    <col min="1" max="1" width="60.28125" style="0" customWidth="1"/>
    <col min="2" max="2" width="8.57421875" style="0" customWidth="1"/>
    <col min="3" max="3" width="13.140625" style="0" customWidth="1"/>
    <col min="4" max="4" width="11.00390625" style="0" customWidth="1"/>
  </cols>
  <sheetData>
    <row r="1" spans="1:3" ht="12.75">
      <c r="A1" s="37"/>
      <c r="B1" s="37"/>
      <c r="C1" s="37"/>
    </row>
    <row r="2" spans="1:5" ht="15.75">
      <c r="A2" s="48" t="s">
        <v>128</v>
      </c>
      <c r="B2" s="49"/>
      <c r="C2" s="49"/>
      <c r="D2" s="49"/>
      <c r="E2" s="49"/>
    </row>
    <row r="3" spans="1:5" s="37" customFormat="1" ht="15.75">
      <c r="A3" s="50" t="s">
        <v>127</v>
      </c>
      <c r="B3" s="50"/>
      <c r="C3" s="50"/>
      <c r="D3" s="50"/>
      <c r="E3" s="50"/>
    </row>
    <row r="4" spans="1:5" ht="25.5">
      <c r="A4" s="6"/>
      <c r="B4" s="40" t="s">
        <v>139</v>
      </c>
      <c r="C4" s="41" t="s">
        <v>3</v>
      </c>
      <c r="D4" s="42" t="s">
        <v>138</v>
      </c>
      <c r="E4" s="42" t="s">
        <v>113</v>
      </c>
    </row>
    <row r="5" spans="1:5" ht="12.75">
      <c r="A5" s="10" t="s">
        <v>5</v>
      </c>
      <c r="B5" s="7"/>
      <c r="C5" s="44"/>
      <c r="D5" s="6"/>
      <c r="E5" s="6"/>
    </row>
    <row r="6" spans="1:5" ht="12.75">
      <c r="A6" s="6" t="s">
        <v>50</v>
      </c>
      <c r="B6" s="7" t="s">
        <v>1</v>
      </c>
      <c r="C6" s="43">
        <v>4670</v>
      </c>
      <c r="D6" s="6"/>
      <c r="E6" s="6"/>
    </row>
    <row r="7" spans="1:5" ht="12.75">
      <c r="A7" s="6" t="s">
        <v>51</v>
      </c>
      <c r="B7" s="7" t="s">
        <v>1</v>
      </c>
      <c r="C7" s="44">
        <v>100</v>
      </c>
      <c r="D7" s="6"/>
      <c r="E7" s="6"/>
    </row>
    <row r="8" spans="1:5" ht="12.75">
      <c r="A8" s="6" t="s">
        <v>52</v>
      </c>
      <c r="B8" s="7" t="s">
        <v>1</v>
      </c>
      <c r="C8" s="44">
        <v>100</v>
      </c>
      <c r="D8" s="6"/>
      <c r="E8" s="6"/>
    </row>
    <row r="9" spans="1:5" ht="12.75">
      <c r="A9" s="6" t="s">
        <v>53</v>
      </c>
      <c r="B9" s="19" t="s">
        <v>29</v>
      </c>
      <c r="C9" s="44">
        <v>114</v>
      </c>
      <c r="D9" s="6"/>
      <c r="E9" s="6"/>
    </row>
    <row r="10" spans="1:5" ht="12.75">
      <c r="A10" s="6" t="s">
        <v>54</v>
      </c>
      <c r="B10" s="19" t="s">
        <v>29</v>
      </c>
      <c r="C10" s="44">
        <v>30</v>
      </c>
      <c r="D10" s="6"/>
      <c r="E10" s="6"/>
    </row>
    <row r="11" spans="1:5" ht="12.75">
      <c r="A11" s="6" t="s">
        <v>55</v>
      </c>
      <c r="B11" s="19" t="s">
        <v>29</v>
      </c>
      <c r="C11" s="44">
        <v>114</v>
      </c>
      <c r="D11" s="6"/>
      <c r="E11" s="6"/>
    </row>
    <row r="12" spans="1:5" ht="12.75">
      <c r="A12" s="6" t="s">
        <v>81</v>
      </c>
      <c r="B12" s="19" t="s">
        <v>29</v>
      </c>
      <c r="C12" s="44">
        <v>30</v>
      </c>
      <c r="D12" s="6"/>
      <c r="E12" s="6"/>
    </row>
    <row r="13" spans="1:5" ht="12.75">
      <c r="A13" s="6" t="s">
        <v>56</v>
      </c>
      <c r="B13" s="19" t="s">
        <v>29</v>
      </c>
      <c r="C13" s="44">
        <v>114</v>
      </c>
      <c r="D13" s="6"/>
      <c r="E13" s="6"/>
    </row>
    <row r="14" spans="1:5" ht="12.75">
      <c r="A14" s="6" t="s">
        <v>57</v>
      </c>
      <c r="B14" s="19" t="s">
        <v>29</v>
      </c>
      <c r="C14" s="44">
        <v>30</v>
      </c>
      <c r="D14" s="6"/>
      <c r="E14" s="6"/>
    </row>
    <row r="15" spans="1:5" ht="12.75">
      <c r="A15" s="12" t="s">
        <v>82</v>
      </c>
      <c r="B15" s="13" t="s">
        <v>29</v>
      </c>
      <c r="C15" s="45">
        <v>42</v>
      </c>
      <c r="D15" s="6"/>
      <c r="E15" s="6"/>
    </row>
    <row r="16" spans="1:5" ht="12.75">
      <c r="A16" s="11" t="s">
        <v>83</v>
      </c>
      <c r="B16" s="7" t="s">
        <v>2</v>
      </c>
      <c r="C16" s="44">
        <v>20</v>
      </c>
      <c r="D16" s="6"/>
      <c r="E16" s="6"/>
    </row>
    <row r="17" spans="1:5" ht="12.75">
      <c r="A17" s="10" t="s">
        <v>6</v>
      </c>
      <c r="B17" s="7"/>
      <c r="C17" s="44"/>
      <c r="D17" s="6"/>
      <c r="E17" s="6"/>
    </row>
    <row r="18" spans="1:5" ht="12.75">
      <c r="A18" s="10"/>
      <c r="B18" s="7"/>
      <c r="C18" s="44"/>
      <c r="D18" s="6"/>
      <c r="E18" s="6"/>
    </row>
    <row r="19" spans="1:5" ht="12.75">
      <c r="A19" s="10" t="s">
        <v>7</v>
      </c>
      <c r="B19" s="7"/>
      <c r="C19" s="44"/>
      <c r="D19" s="6"/>
      <c r="E19" s="6"/>
    </row>
    <row r="20" spans="1:5" ht="12.75">
      <c r="A20" s="6" t="s">
        <v>58</v>
      </c>
      <c r="B20" s="7" t="s">
        <v>0</v>
      </c>
      <c r="C20" s="44">
        <v>387.3</v>
      </c>
      <c r="D20" s="6"/>
      <c r="E20" s="6"/>
    </row>
    <row r="21" spans="1:5" ht="12.75">
      <c r="A21" s="6" t="s">
        <v>59</v>
      </c>
      <c r="B21" s="7" t="s">
        <v>0</v>
      </c>
      <c r="C21" s="44">
        <v>50</v>
      </c>
      <c r="D21" s="6"/>
      <c r="E21" s="6"/>
    </row>
    <row r="22" spans="1:5" ht="12.75">
      <c r="A22" s="11" t="s">
        <v>84</v>
      </c>
      <c r="B22" s="7" t="s">
        <v>0</v>
      </c>
      <c r="C22" s="44">
        <v>340</v>
      </c>
      <c r="D22" s="6"/>
      <c r="E22" s="6"/>
    </row>
    <row r="23" spans="1:5" ht="12.75">
      <c r="A23" s="10" t="s">
        <v>8</v>
      </c>
      <c r="B23" s="7"/>
      <c r="C23" s="44"/>
      <c r="D23" s="6"/>
      <c r="E23" s="6"/>
    </row>
    <row r="24" spans="1:5" ht="12.75">
      <c r="A24" s="10"/>
      <c r="B24" s="7"/>
      <c r="C24" s="44"/>
      <c r="D24" s="6"/>
      <c r="E24" s="6"/>
    </row>
    <row r="25" spans="1:5" ht="12.75">
      <c r="A25" s="10" t="s">
        <v>9</v>
      </c>
      <c r="B25" s="7"/>
      <c r="C25" s="44"/>
      <c r="D25" s="6"/>
      <c r="E25" s="6"/>
    </row>
    <row r="26" spans="1:5" ht="12.75">
      <c r="A26" s="6" t="s">
        <v>49</v>
      </c>
      <c r="B26" s="7" t="s">
        <v>0</v>
      </c>
      <c r="C26" s="44">
        <v>121</v>
      </c>
      <c r="D26" s="6"/>
      <c r="E26" s="6"/>
    </row>
    <row r="27" spans="1:5" ht="12.75">
      <c r="A27" s="10" t="s">
        <v>10</v>
      </c>
      <c r="B27" s="7"/>
      <c r="C27" s="44"/>
      <c r="D27" s="6"/>
      <c r="E27" s="6"/>
    </row>
    <row r="28" spans="1:5" ht="12.75">
      <c r="A28" s="10"/>
      <c r="B28" s="7"/>
      <c r="C28" s="44"/>
      <c r="D28" s="6"/>
      <c r="E28" s="6"/>
    </row>
    <row r="29" spans="1:5" ht="12.75">
      <c r="A29" s="10" t="s">
        <v>11</v>
      </c>
      <c r="B29" s="7"/>
      <c r="C29" s="44"/>
      <c r="D29" s="6"/>
      <c r="E29" s="6"/>
    </row>
    <row r="30" spans="1:5" ht="12.75">
      <c r="A30" s="11" t="s">
        <v>48</v>
      </c>
      <c r="B30" s="7" t="s">
        <v>0</v>
      </c>
      <c r="C30" s="44">
        <v>511</v>
      </c>
      <c r="D30" s="6"/>
      <c r="E30" s="6"/>
    </row>
    <row r="31" spans="1:5" ht="12.75">
      <c r="A31" s="10" t="s">
        <v>12</v>
      </c>
      <c r="B31" s="7"/>
      <c r="C31" s="44"/>
      <c r="D31" s="6"/>
      <c r="E31" s="6"/>
    </row>
    <row r="32" spans="1:5" ht="12.75">
      <c r="A32" s="10"/>
      <c r="B32" s="7"/>
      <c r="C32" s="44"/>
      <c r="D32" s="6"/>
      <c r="E32" s="6"/>
    </row>
    <row r="33" spans="1:5" ht="12.75">
      <c r="A33" s="10" t="s">
        <v>13</v>
      </c>
      <c r="B33" s="7"/>
      <c r="C33" s="44"/>
      <c r="D33" s="6"/>
      <c r="E33" s="6"/>
    </row>
    <row r="34" spans="1:5" ht="12.75">
      <c r="A34" s="11" t="s">
        <v>47</v>
      </c>
      <c r="B34" s="7" t="s">
        <v>1</v>
      </c>
      <c r="C34" s="44">
        <v>8916</v>
      </c>
      <c r="D34" s="6"/>
      <c r="E34" s="6"/>
    </row>
    <row r="35" spans="1:5" ht="12.75">
      <c r="A35" s="11" t="s">
        <v>46</v>
      </c>
      <c r="B35" s="7" t="s">
        <v>1</v>
      </c>
      <c r="C35" s="44">
        <v>1271</v>
      </c>
      <c r="D35" s="6"/>
      <c r="E35" s="6"/>
    </row>
    <row r="36" spans="1:5" ht="12.75">
      <c r="A36" s="11" t="s">
        <v>45</v>
      </c>
      <c r="B36" s="7" t="s">
        <v>0</v>
      </c>
      <c r="C36" s="44">
        <v>511</v>
      </c>
      <c r="D36" s="6"/>
      <c r="E36" s="6"/>
    </row>
    <row r="37" spans="1:5" ht="12.75">
      <c r="A37" s="11" t="s">
        <v>44</v>
      </c>
      <c r="B37" s="7" t="s">
        <v>1</v>
      </c>
      <c r="C37" s="44">
        <v>1291</v>
      </c>
      <c r="D37" s="6"/>
      <c r="E37" s="6"/>
    </row>
    <row r="38" spans="1:5" ht="12.75">
      <c r="A38" s="11" t="s">
        <v>43</v>
      </c>
      <c r="B38" s="7" t="s">
        <v>1</v>
      </c>
      <c r="C38" s="44">
        <v>240</v>
      </c>
      <c r="D38" s="6"/>
      <c r="E38" s="6"/>
    </row>
    <row r="39" spans="1:5" ht="12.75">
      <c r="A39" s="11" t="s">
        <v>42</v>
      </c>
      <c r="B39" s="19" t="s">
        <v>29</v>
      </c>
      <c r="C39" s="44">
        <v>156</v>
      </c>
      <c r="D39" s="6"/>
      <c r="E39" s="6"/>
    </row>
    <row r="40" spans="1:5" ht="12.75">
      <c r="A40" s="11" t="s">
        <v>41</v>
      </c>
      <c r="B40" s="19" t="s">
        <v>29</v>
      </c>
      <c r="C40" s="44">
        <v>96</v>
      </c>
      <c r="D40" s="6"/>
      <c r="E40" s="6"/>
    </row>
    <row r="41" spans="1:5" ht="12.75">
      <c r="A41" s="11" t="s">
        <v>40</v>
      </c>
      <c r="B41" s="19" t="s">
        <v>1</v>
      </c>
      <c r="C41" s="44">
        <v>9784</v>
      </c>
      <c r="D41" s="6"/>
      <c r="E41" s="6"/>
    </row>
    <row r="42" spans="1:5" ht="12.75">
      <c r="A42" s="11" t="s">
        <v>39</v>
      </c>
      <c r="B42" s="7" t="s">
        <v>1</v>
      </c>
      <c r="C42" s="44">
        <v>9784</v>
      </c>
      <c r="D42" s="6"/>
      <c r="E42" s="6"/>
    </row>
    <row r="43" spans="1:5" ht="12.75">
      <c r="A43" s="11" t="s">
        <v>38</v>
      </c>
      <c r="B43" s="7" t="s">
        <v>1</v>
      </c>
      <c r="C43" s="44">
        <v>9784</v>
      </c>
      <c r="D43" s="6"/>
      <c r="E43" s="6"/>
    </row>
    <row r="44" spans="1:5" ht="12.75">
      <c r="A44" s="11" t="s">
        <v>37</v>
      </c>
      <c r="B44" s="7" t="s">
        <v>1</v>
      </c>
      <c r="C44" s="44">
        <v>9784</v>
      </c>
      <c r="D44" s="6"/>
      <c r="E44" s="6"/>
    </row>
    <row r="45" spans="1:5" ht="12.75">
      <c r="A45" s="11" t="s">
        <v>36</v>
      </c>
      <c r="B45" s="19" t="s">
        <v>29</v>
      </c>
      <c r="C45" s="44">
        <v>96</v>
      </c>
      <c r="D45" s="6"/>
      <c r="E45" s="6"/>
    </row>
    <row r="46" spans="1:5" ht="12.75">
      <c r="A46" s="11" t="s">
        <v>35</v>
      </c>
      <c r="B46" s="19" t="s">
        <v>29</v>
      </c>
      <c r="C46" s="44">
        <v>156</v>
      </c>
      <c r="D46" s="6"/>
      <c r="E46" s="6"/>
    </row>
    <row r="47" spans="1:5" ht="12.75">
      <c r="A47" s="11" t="s">
        <v>60</v>
      </c>
      <c r="B47" s="19" t="s">
        <v>29</v>
      </c>
      <c r="C47" s="44">
        <v>468</v>
      </c>
      <c r="D47" s="6"/>
      <c r="E47" s="6"/>
    </row>
    <row r="48" spans="1:5" ht="12.75">
      <c r="A48" s="11" t="s">
        <v>61</v>
      </c>
      <c r="B48" s="19" t="s">
        <v>29</v>
      </c>
      <c r="C48" s="44">
        <v>156</v>
      </c>
      <c r="D48" s="6"/>
      <c r="E48" s="6"/>
    </row>
    <row r="49" spans="1:5" ht="12.75">
      <c r="A49" s="11" t="s">
        <v>62</v>
      </c>
      <c r="B49" s="7" t="s">
        <v>1</v>
      </c>
      <c r="C49" s="44">
        <v>192</v>
      </c>
      <c r="D49" s="6"/>
      <c r="E49" s="6"/>
    </row>
    <row r="50" spans="1:5" ht="12.75">
      <c r="A50" s="11" t="s">
        <v>63</v>
      </c>
      <c r="B50" s="19" t="s">
        <v>29</v>
      </c>
      <c r="C50" s="44">
        <v>156</v>
      </c>
      <c r="D50" s="6"/>
      <c r="E50" s="6"/>
    </row>
    <row r="51" spans="1:5" ht="12.75">
      <c r="A51" s="11" t="s">
        <v>64</v>
      </c>
      <c r="B51" s="19" t="s">
        <v>29</v>
      </c>
      <c r="C51" s="44">
        <v>252</v>
      </c>
      <c r="D51" s="6"/>
      <c r="E51" s="6"/>
    </row>
    <row r="52" spans="1:5" ht="12.75">
      <c r="A52" s="11" t="s">
        <v>85</v>
      </c>
      <c r="B52" s="7" t="s">
        <v>1</v>
      </c>
      <c r="C52" s="44">
        <v>8916</v>
      </c>
      <c r="D52" s="6"/>
      <c r="E52" s="6"/>
    </row>
    <row r="53" spans="1:5" ht="12.75">
      <c r="A53" s="11" t="s">
        <v>65</v>
      </c>
      <c r="B53" s="7" t="s">
        <v>0</v>
      </c>
      <c r="C53" s="44">
        <v>12.6</v>
      </c>
      <c r="D53" s="6"/>
      <c r="E53" s="6"/>
    </row>
    <row r="54" spans="1:5" ht="12.75">
      <c r="A54" s="11" t="s">
        <v>66</v>
      </c>
      <c r="B54" s="7" t="s">
        <v>1</v>
      </c>
      <c r="C54" s="44">
        <v>868</v>
      </c>
      <c r="D54" s="6"/>
      <c r="E54" s="6"/>
    </row>
    <row r="55" spans="1:5" ht="12.75">
      <c r="A55" s="10" t="s">
        <v>28</v>
      </c>
      <c r="B55" s="7"/>
      <c r="C55" s="44"/>
      <c r="D55" s="6"/>
      <c r="E55" s="6"/>
    </row>
    <row r="56" spans="1:5" ht="12.75">
      <c r="A56" s="10"/>
      <c r="B56" s="7"/>
      <c r="C56" s="44"/>
      <c r="D56" s="6"/>
      <c r="E56" s="6"/>
    </row>
    <row r="57" spans="1:5" ht="12.75">
      <c r="A57" s="10"/>
      <c r="B57" s="7"/>
      <c r="C57" s="44"/>
      <c r="D57" s="6"/>
      <c r="E57" s="6"/>
    </row>
    <row r="58" spans="1:5" ht="12.75">
      <c r="A58" s="10" t="s">
        <v>14</v>
      </c>
      <c r="B58" s="7"/>
      <c r="C58" s="44"/>
      <c r="D58" s="6"/>
      <c r="E58" s="6"/>
    </row>
    <row r="59" spans="1:5" ht="12.75">
      <c r="A59" s="11" t="s">
        <v>119</v>
      </c>
      <c r="B59" s="7" t="s">
        <v>1</v>
      </c>
      <c r="C59" s="44">
        <v>11.96</v>
      </c>
      <c r="D59" s="6"/>
      <c r="E59" s="6"/>
    </row>
    <row r="60" spans="1:5" ht="12.75">
      <c r="A60" s="11" t="s">
        <v>120</v>
      </c>
      <c r="B60" s="7" t="s">
        <v>0</v>
      </c>
      <c r="C60" s="44">
        <v>2.7</v>
      </c>
      <c r="D60" s="6"/>
      <c r="E60" s="6"/>
    </row>
    <row r="61" spans="1:5" ht="12.75">
      <c r="A61" s="11" t="s">
        <v>140</v>
      </c>
      <c r="B61" s="7" t="s">
        <v>0</v>
      </c>
      <c r="C61" s="44">
        <v>2.86</v>
      </c>
      <c r="D61" s="6"/>
      <c r="E61" s="6"/>
    </row>
    <row r="62" spans="1:5" ht="12.75">
      <c r="A62" s="10" t="s">
        <v>15</v>
      </c>
      <c r="B62" s="7"/>
      <c r="C62" s="44"/>
      <c r="D62" s="6"/>
      <c r="E62" s="6"/>
    </row>
    <row r="63" spans="1:5" ht="12.75">
      <c r="A63" s="10"/>
      <c r="B63" s="7"/>
      <c r="C63" s="44"/>
      <c r="D63" s="6"/>
      <c r="E63" s="6"/>
    </row>
    <row r="64" spans="1:5" ht="12.75">
      <c r="A64" s="10" t="s">
        <v>16</v>
      </c>
      <c r="B64" s="7"/>
      <c r="C64" s="44"/>
      <c r="D64" s="6"/>
      <c r="E64" s="6"/>
    </row>
    <row r="65" spans="1:5" ht="12.75">
      <c r="A65" s="11" t="s">
        <v>122</v>
      </c>
      <c r="B65" s="7" t="s">
        <v>1</v>
      </c>
      <c r="C65" s="44">
        <v>13.96</v>
      </c>
      <c r="D65" s="6"/>
      <c r="E65" s="6"/>
    </row>
    <row r="66" spans="1:5" ht="12.75">
      <c r="A66" s="10" t="s">
        <v>17</v>
      </c>
      <c r="B66" s="7" t="s">
        <v>1</v>
      </c>
      <c r="C66" s="44"/>
      <c r="D66" s="6"/>
      <c r="E66" s="6"/>
    </row>
    <row r="67" spans="1:5" ht="12.75">
      <c r="A67" s="10"/>
      <c r="B67" s="7"/>
      <c r="C67" s="44"/>
      <c r="D67" s="6"/>
      <c r="E67" s="6"/>
    </row>
    <row r="68" spans="1:5" ht="12.75">
      <c r="A68" s="10" t="s">
        <v>18</v>
      </c>
      <c r="B68" s="7"/>
      <c r="C68" s="44"/>
      <c r="D68" s="6"/>
      <c r="E68" s="6"/>
    </row>
    <row r="69" spans="1:5" ht="12.75">
      <c r="A69" s="11" t="s">
        <v>67</v>
      </c>
      <c r="B69" s="7" t="s">
        <v>1</v>
      </c>
      <c r="C69" s="44">
        <v>81</v>
      </c>
      <c r="D69" s="6"/>
      <c r="E69" s="6"/>
    </row>
    <row r="70" spans="1:5" ht="12.75">
      <c r="A70" s="10" t="s">
        <v>19</v>
      </c>
      <c r="B70" s="7"/>
      <c r="C70" s="44"/>
      <c r="D70" s="6"/>
      <c r="E70" s="6"/>
    </row>
    <row r="71" spans="1:5" ht="12.75">
      <c r="A71" s="10"/>
      <c r="B71" s="7"/>
      <c r="C71" s="44"/>
      <c r="D71" s="6"/>
      <c r="E71" s="6"/>
    </row>
    <row r="72" spans="1:5" ht="12.75">
      <c r="A72" s="10" t="s">
        <v>20</v>
      </c>
      <c r="B72" s="7"/>
      <c r="C72" s="44"/>
      <c r="D72" s="6"/>
      <c r="E72" s="6"/>
    </row>
    <row r="73" spans="1:5" ht="12.75">
      <c r="A73" s="11" t="s">
        <v>116</v>
      </c>
      <c r="B73" s="7" t="s">
        <v>2</v>
      </c>
      <c r="C73" s="44">
        <v>20</v>
      </c>
      <c r="D73" s="6"/>
      <c r="E73" s="6"/>
    </row>
    <row r="74" spans="1:5" ht="12.75">
      <c r="A74" s="11" t="s">
        <v>123</v>
      </c>
      <c r="B74" s="7" t="s">
        <v>0</v>
      </c>
      <c r="C74" s="44">
        <v>6.82</v>
      </c>
      <c r="D74" s="6"/>
      <c r="E74" s="6"/>
    </row>
    <row r="75" spans="1:5" ht="12.75">
      <c r="A75" s="11" t="s">
        <v>117</v>
      </c>
      <c r="B75" s="7" t="s">
        <v>0</v>
      </c>
      <c r="C75" s="44">
        <v>3.1</v>
      </c>
      <c r="D75" s="6"/>
      <c r="E75" s="6"/>
    </row>
    <row r="76" spans="1:5" ht="12.75">
      <c r="A76" s="10" t="s">
        <v>21</v>
      </c>
      <c r="B76" s="7"/>
      <c r="C76" s="44"/>
      <c r="D76" s="6"/>
      <c r="E76" s="6"/>
    </row>
    <row r="77" spans="1:5" ht="12.75">
      <c r="A77" s="10"/>
      <c r="B77" s="7"/>
      <c r="C77" s="44"/>
      <c r="D77" s="6"/>
      <c r="E77" s="6"/>
    </row>
    <row r="78" spans="1:5" ht="12.75">
      <c r="A78" s="10" t="s">
        <v>22</v>
      </c>
      <c r="B78" s="7"/>
      <c r="C78" s="44"/>
      <c r="D78" s="6"/>
      <c r="E78" s="6"/>
    </row>
    <row r="79" spans="1:5" ht="12.75">
      <c r="A79" s="11" t="s">
        <v>68</v>
      </c>
      <c r="B79" s="7" t="s">
        <v>23</v>
      </c>
      <c r="C79" s="44">
        <v>109.264</v>
      </c>
      <c r="D79" s="6"/>
      <c r="E79" s="6"/>
    </row>
    <row r="80" spans="1:5" ht="12.75">
      <c r="A80" s="10" t="s">
        <v>141</v>
      </c>
      <c r="B80" s="7"/>
      <c r="C80" s="44"/>
      <c r="D80" s="6"/>
      <c r="E80" s="6"/>
    </row>
    <row r="81" spans="1:5" ht="12.75">
      <c r="A81" s="10"/>
      <c r="B81" s="7"/>
      <c r="C81" s="44"/>
      <c r="D81" s="6"/>
      <c r="E81" s="6"/>
    </row>
    <row r="82" spans="1:5" ht="12.75">
      <c r="A82" s="10" t="s">
        <v>25</v>
      </c>
      <c r="B82" s="7"/>
      <c r="C82" s="44"/>
      <c r="D82" s="6"/>
      <c r="E82" s="6"/>
    </row>
    <row r="83" spans="1:5" ht="12.75">
      <c r="A83" s="11" t="s">
        <v>69</v>
      </c>
      <c r="B83" s="19" t="s">
        <v>29</v>
      </c>
      <c r="C83" s="44">
        <v>156</v>
      </c>
      <c r="D83" s="6"/>
      <c r="E83" s="6"/>
    </row>
    <row r="84" spans="1:5" ht="12.75">
      <c r="A84" s="11" t="s">
        <v>70</v>
      </c>
      <c r="B84" s="19" t="s">
        <v>29</v>
      </c>
      <c r="C84" s="44">
        <v>96</v>
      </c>
      <c r="D84" s="6"/>
      <c r="E84" s="6"/>
    </row>
    <row r="85" spans="1:5" ht="12.75">
      <c r="A85" s="11" t="s">
        <v>73</v>
      </c>
      <c r="B85" s="7" t="s">
        <v>26</v>
      </c>
      <c r="C85" s="44">
        <v>90</v>
      </c>
      <c r="D85" s="6"/>
      <c r="E85" s="6"/>
    </row>
    <row r="86" spans="1:5" ht="12.75">
      <c r="A86" s="11" t="s">
        <v>72</v>
      </c>
      <c r="B86" s="19" t="s">
        <v>29</v>
      </c>
      <c r="C86" s="44">
        <v>156</v>
      </c>
      <c r="D86" s="6"/>
      <c r="E86" s="6"/>
    </row>
    <row r="87" spans="1:5" ht="12.75">
      <c r="A87" s="11" t="s">
        <v>71</v>
      </c>
      <c r="B87" s="19" t="s">
        <v>29</v>
      </c>
      <c r="C87" s="44">
        <v>18</v>
      </c>
      <c r="D87" s="6"/>
      <c r="E87" s="6"/>
    </row>
    <row r="88" spans="1:5" ht="12.75">
      <c r="A88" s="10" t="s">
        <v>27</v>
      </c>
      <c r="B88" s="7"/>
      <c r="C88" s="44"/>
      <c r="D88" s="6"/>
      <c r="E88" s="6"/>
    </row>
    <row r="89" spans="1:5" ht="12.75">
      <c r="A89" s="10"/>
      <c r="B89" s="7"/>
      <c r="C89" s="44"/>
      <c r="D89" s="6"/>
      <c r="E89" s="6"/>
    </row>
    <row r="90" spans="1:5" ht="12.75">
      <c r="A90" s="10" t="s">
        <v>74</v>
      </c>
      <c r="B90" s="7"/>
      <c r="C90" s="44"/>
      <c r="D90" s="6"/>
      <c r="E90" s="6"/>
    </row>
    <row r="91" spans="1:5" ht="12.75">
      <c r="A91" s="11" t="s">
        <v>76</v>
      </c>
      <c r="B91" s="7"/>
      <c r="C91" s="44"/>
      <c r="D91" s="6"/>
      <c r="E91" s="6"/>
    </row>
    <row r="92" spans="1:5" ht="12.75">
      <c r="A92" s="11" t="s">
        <v>80</v>
      </c>
      <c r="B92" s="19" t="s">
        <v>86</v>
      </c>
      <c r="C92" s="44">
        <v>14</v>
      </c>
      <c r="D92" s="6"/>
      <c r="E92" s="6"/>
    </row>
    <row r="93" spans="1:5" ht="12.75">
      <c r="A93" s="11" t="s">
        <v>77</v>
      </c>
      <c r="B93" s="19" t="s">
        <v>86</v>
      </c>
      <c r="C93" s="44">
        <v>0.785</v>
      </c>
      <c r="D93" s="6"/>
      <c r="E93" s="6"/>
    </row>
    <row r="94" spans="1:5" ht="12.75">
      <c r="A94" s="11" t="s">
        <v>78</v>
      </c>
      <c r="B94" s="19" t="s">
        <v>86</v>
      </c>
      <c r="C94" s="44">
        <v>3.6</v>
      </c>
      <c r="D94" s="6"/>
      <c r="E94" s="6"/>
    </row>
    <row r="95" spans="1:5" ht="12.75">
      <c r="A95" s="11" t="s">
        <v>118</v>
      </c>
      <c r="B95" s="19" t="s">
        <v>86</v>
      </c>
      <c r="C95" s="44">
        <v>0.2</v>
      </c>
      <c r="D95" s="6"/>
      <c r="E95" s="6"/>
    </row>
    <row r="96" spans="1:5" ht="12.75">
      <c r="A96" s="11" t="s">
        <v>79</v>
      </c>
      <c r="B96" s="19" t="s">
        <v>86</v>
      </c>
      <c r="C96" s="44">
        <v>0.81</v>
      </c>
      <c r="D96" s="6"/>
      <c r="E96" s="6"/>
    </row>
    <row r="97" spans="1:5" ht="12.75">
      <c r="A97" s="11" t="s">
        <v>87</v>
      </c>
      <c r="B97" s="19" t="s">
        <v>86</v>
      </c>
      <c r="C97" s="44">
        <v>1.01</v>
      </c>
      <c r="D97" s="6"/>
      <c r="E97" s="6"/>
    </row>
    <row r="98" spans="1:5" ht="12.75">
      <c r="A98" s="10" t="s">
        <v>75</v>
      </c>
      <c r="B98" s="7"/>
      <c r="C98" s="44"/>
      <c r="D98" s="6"/>
      <c r="E98" s="6"/>
    </row>
    <row r="99" spans="1:5" ht="12.75">
      <c r="A99" s="10"/>
      <c r="B99" s="7"/>
      <c r="C99" s="44"/>
      <c r="D99" s="6"/>
      <c r="E99" s="6"/>
    </row>
    <row r="100" spans="1:5" ht="12.75">
      <c r="A100" s="10" t="s">
        <v>30</v>
      </c>
      <c r="B100" s="7"/>
      <c r="C100" s="44"/>
      <c r="D100" s="6"/>
      <c r="E100" s="6"/>
    </row>
    <row r="101" spans="1:5" ht="12.75">
      <c r="A101" s="11" t="s">
        <v>90</v>
      </c>
      <c r="B101" s="7" t="s">
        <v>29</v>
      </c>
      <c r="C101" s="44">
        <v>300</v>
      </c>
      <c r="D101" s="6"/>
      <c r="E101" s="6"/>
    </row>
    <row r="102" spans="1:5" ht="12.75">
      <c r="A102" s="11" t="s">
        <v>89</v>
      </c>
      <c r="B102" s="7" t="s">
        <v>31</v>
      </c>
      <c r="C102" s="44">
        <v>1000</v>
      </c>
      <c r="D102" s="6"/>
      <c r="E102" s="6"/>
    </row>
    <row r="103" spans="1:5" ht="12.75">
      <c r="A103" s="11" t="s">
        <v>88</v>
      </c>
      <c r="B103" s="7" t="s">
        <v>29</v>
      </c>
      <c r="C103" s="44">
        <v>300</v>
      </c>
      <c r="D103" s="6"/>
      <c r="E103" s="6"/>
    </row>
    <row r="104" spans="1:5" ht="12.75">
      <c r="A104" s="10" t="s">
        <v>32</v>
      </c>
      <c r="B104" s="7"/>
      <c r="C104" s="44"/>
      <c r="D104" s="6"/>
      <c r="E104" s="6"/>
    </row>
    <row r="105" spans="1:5" ht="12.75">
      <c r="A105" s="10"/>
      <c r="B105" s="7"/>
      <c r="C105" s="44"/>
      <c r="D105" s="6"/>
      <c r="E105" s="6"/>
    </row>
    <row r="106" spans="1:5" ht="12.75">
      <c r="A106" s="10" t="s">
        <v>143</v>
      </c>
      <c r="B106" s="7"/>
      <c r="C106" s="44"/>
      <c r="D106" s="6"/>
      <c r="E106" s="6"/>
    </row>
    <row r="107" spans="1:5" ht="12.75">
      <c r="A107" s="11" t="s">
        <v>92</v>
      </c>
      <c r="B107" s="13" t="s">
        <v>1</v>
      </c>
      <c r="C107" s="45">
        <v>8916</v>
      </c>
      <c r="D107" s="6"/>
      <c r="E107" s="6"/>
    </row>
    <row r="108" spans="1:5" ht="12.75">
      <c r="A108" s="11" t="s">
        <v>93</v>
      </c>
      <c r="B108" s="13" t="s">
        <v>29</v>
      </c>
      <c r="C108" s="45">
        <v>252</v>
      </c>
      <c r="D108" s="6"/>
      <c r="E108" s="6"/>
    </row>
    <row r="109" spans="1:5" ht="12.75">
      <c r="A109" s="11" t="s">
        <v>94</v>
      </c>
      <c r="B109" s="13" t="s">
        <v>1</v>
      </c>
      <c r="C109" s="45">
        <v>8916</v>
      </c>
      <c r="D109" s="6"/>
      <c r="E109" s="6"/>
    </row>
    <row r="110" spans="1:5" ht="12.75">
      <c r="A110" s="11" t="s">
        <v>95</v>
      </c>
      <c r="B110" s="13" t="s">
        <v>0</v>
      </c>
      <c r="C110" s="45">
        <v>25.2</v>
      </c>
      <c r="D110" s="6"/>
      <c r="E110" s="6"/>
    </row>
    <row r="111" spans="1:5" ht="12.75">
      <c r="A111" s="11" t="s">
        <v>96</v>
      </c>
      <c r="B111" s="13" t="s">
        <v>33</v>
      </c>
      <c r="C111" s="45">
        <v>15</v>
      </c>
      <c r="D111" s="6"/>
      <c r="E111" s="6"/>
    </row>
    <row r="112" spans="1:5" ht="12.75">
      <c r="A112" s="11" t="s">
        <v>97</v>
      </c>
      <c r="B112" s="13" t="s">
        <v>29</v>
      </c>
      <c r="C112" s="45">
        <v>156</v>
      </c>
      <c r="D112" s="6"/>
      <c r="E112" s="6"/>
    </row>
    <row r="113" spans="1:5" ht="12.75">
      <c r="A113" s="11" t="s">
        <v>98</v>
      </c>
      <c r="B113" s="18"/>
      <c r="C113" s="45"/>
      <c r="D113" s="6"/>
      <c r="E113" s="6"/>
    </row>
    <row r="114" spans="1:5" ht="12.75">
      <c r="A114" s="11" t="s">
        <v>99</v>
      </c>
      <c r="B114" s="18" t="s">
        <v>29</v>
      </c>
      <c r="C114" s="45">
        <v>16</v>
      </c>
      <c r="D114" s="6"/>
      <c r="E114" s="6"/>
    </row>
    <row r="115" spans="1:5" ht="12.75">
      <c r="A115" s="11" t="s">
        <v>100</v>
      </c>
      <c r="B115" s="19" t="s">
        <v>29</v>
      </c>
      <c r="C115" s="44">
        <v>10</v>
      </c>
      <c r="D115" s="6"/>
      <c r="E115" s="6"/>
    </row>
    <row r="116" spans="1:5" ht="12.75">
      <c r="A116" s="10" t="s">
        <v>102</v>
      </c>
      <c r="B116" s="7"/>
      <c r="C116" s="45"/>
      <c r="D116" s="6"/>
      <c r="E116" s="6"/>
    </row>
    <row r="117" spans="1:5" ht="12.75">
      <c r="A117" s="10"/>
      <c r="B117" s="7"/>
      <c r="C117" s="45"/>
      <c r="D117" s="6"/>
      <c r="E117" s="6"/>
    </row>
    <row r="118" spans="1:5" ht="12.75">
      <c r="A118" s="10" t="s">
        <v>103</v>
      </c>
      <c r="B118" s="13"/>
      <c r="C118" s="45"/>
      <c r="D118" s="6"/>
      <c r="E118" s="6"/>
    </row>
    <row r="119" spans="1:5" ht="12.75">
      <c r="A119" s="20" t="s">
        <v>142</v>
      </c>
      <c r="B119" s="7"/>
      <c r="C119" s="44"/>
      <c r="D119" s="6"/>
      <c r="E119" s="6"/>
    </row>
    <row r="120" spans="1:5" ht="12.75">
      <c r="A120" s="10" t="s">
        <v>104</v>
      </c>
      <c r="B120" s="13"/>
      <c r="C120" s="45"/>
      <c r="D120" s="6"/>
      <c r="E120" s="6"/>
    </row>
    <row r="121" spans="1:5" ht="12.75">
      <c r="A121" s="11"/>
      <c r="B121" s="13"/>
      <c r="C121" s="45"/>
      <c r="D121" s="6"/>
      <c r="E121" s="6"/>
    </row>
    <row r="122" spans="1:5" ht="12.75">
      <c r="A122" s="10" t="s">
        <v>105</v>
      </c>
      <c r="B122" s="13"/>
      <c r="C122" s="45"/>
      <c r="D122" s="6"/>
      <c r="E122" s="6"/>
    </row>
    <row r="123" spans="1:5" ht="12.75">
      <c r="A123" s="11" t="s">
        <v>106</v>
      </c>
      <c r="B123" s="18"/>
      <c r="C123" s="45"/>
      <c r="D123" s="6"/>
      <c r="E123" s="6"/>
    </row>
    <row r="124" spans="1:5" ht="12.75">
      <c r="A124" s="10" t="s">
        <v>107</v>
      </c>
      <c r="B124" s="18"/>
      <c r="C124" s="45"/>
      <c r="D124" s="6"/>
      <c r="E124" s="6"/>
    </row>
    <row r="125" spans="1:5" ht="12.75">
      <c r="A125" s="10"/>
      <c r="B125" s="18"/>
      <c r="C125" s="45"/>
      <c r="D125" s="6"/>
      <c r="E125" s="6"/>
    </row>
    <row r="126" spans="1:5" ht="12.75">
      <c r="A126" s="10" t="s">
        <v>129</v>
      </c>
      <c r="B126" s="18"/>
      <c r="C126" s="45"/>
      <c r="D126" s="6"/>
      <c r="E126" s="6"/>
    </row>
    <row r="127" spans="1:5" ht="25.5">
      <c r="A127" s="39" t="s">
        <v>130</v>
      </c>
      <c r="B127" s="18"/>
      <c r="C127" s="45"/>
      <c r="D127" s="6"/>
      <c r="E127" s="6"/>
    </row>
    <row r="128" spans="1:5" ht="12.75">
      <c r="A128" s="10" t="s">
        <v>131</v>
      </c>
      <c r="B128" s="18"/>
      <c r="C128" s="45"/>
      <c r="D128" s="6"/>
      <c r="E128" s="6"/>
    </row>
    <row r="129" spans="1:5" ht="12.75">
      <c r="A129" s="10"/>
      <c r="B129" s="18"/>
      <c r="C129" s="45"/>
      <c r="D129" s="6"/>
      <c r="E129" s="6"/>
    </row>
    <row r="130" spans="1:5" ht="12.75">
      <c r="A130" s="10"/>
      <c r="B130" s="18"/>
      <c r="C130" s="45"/>
      <c r="D130" s="6"/>
      <c r="E130" s="6"/>
    </row>
    <row r="131" spans="1:5" ht="12.75">
      <c r="A131" s="26" t="s">
        <v>132</v>
      </c>
      <c r="B131" s="27"/>
      <c r="C131" s="46"/>
      <c r="D131" s="6"/>
      <c r="E131" s="6"/>
    </row>
    <row r="132" spans="1:5" ht="12.75">
      <c r="A132" s="30" t="s">
        <v>109</v>
      </c>
      <c r="B132" s="27" t="s">
        <v>29</v>
      </c>
      <c r="C132" s="46">
        <v>1</v>
      </c>
      <c r="D132" s="6"/>
      <c r="E132" s="6"/>
    </row>
    <row r="133" spans="1:5" ht="12.75">
      <c r="A133" s="26" t="s">
        <v>115</v>
      </c>
      <c r="B133" s="27"/>
      <c r="C133" s="46"/>
      <c r="D133" s="6"/>
      <c r="E133" s="6"/>
    </row>
    <row r="134" spans="1:5" ht="12.75">
      <c r="A134" s="26" t="s">
        <v>133</v>
      </c>
      <c r="B134" s="27"/>
      <c r="C134" s="46"/>
      <c r="D134" s="6"/>
      <c r="E134" s="6"/>
    </row>
    <row r="135" spans="1:5" ht="12.75">
      <c r="A135" s="26" t="s">
        <v>134</v>
      </c>
      <c r="B135" s="27"/>
      <c r="C135" s="46"/>
      <c r="D135" s="6"/>
      <c r="E135" s="6"/>
    </row>
    <row r="136" spans="1:5" ht="12.75">
      <c r="A136" s="11"/>
      <c r="B136" s="18"/>
      <c r="C136" s="45"/>
      <c r="D136" s="6"/>
      <c r="E136" s="6"/>
    </row>
    <row r="137" spans="1:5" ht="12.75">
      <c r="A137" s="10" t="s">
        <v>135</v>
      </c>
      <c r="B137" s="13"/>
      <c r="C137" s="45"/>
      <c r="D137" s="6"/>
      <c r="E137" s="6"/>
    </row>
    <row r="138" spans="1:5" ht="12.75">
      <c r="A138" s="26" t="s">
        <v>136</v>
      </c>
      <c r="B138" s="33"/>
      <c r="C138" s="46"/>
      <c r="D138" s="6"/>
      <c r="E138" s="6"/>
    </row>
    <row r="139" spans="1:5" ht="12.75">
      <c r="A139" s="31" t="s">
        <v>137</v>
      </c>
      <c r="B139" s="7"/>
      <c r="C139" s="44"/>
      <c r="D139" s="6"/>
      <c r="E139" s="6"/>
    </row>
    <row r="140" spans="3:5" ht="12.75">
      <c r="C140" s="47"/>
      <c r="D140" s="37"/>
      <c r="E140" s="37"/>
    </row>
    <row r="141" ht="12.75">
      <c r="C141" s="47"/>
    </row>
    <row r="142" ht="12.75">
      <c r="C142" s="47"/>
    </row>
  </sheetData>
  <sheetProtection/>
  <mergeCells count="2">
    <mergeCell ref="A2:E2"/>
    <mergeCell ref="A3:E3"/>
  </mergeCells>
  <printOptions gridLines="1"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1"/>
  <sheetViews>
    <sheetView zoomScale="87" zoomScaleNormal="87" workbookViewId="0" topLeftCell="A106">
      <selection activeCell="E127" sqref="E127"/>
    </sheetView>
  </sheetViews>
  <sheetFormatPr defaultColWidth="9.140625" defaultRowHeight="12.75"/>
  <cols>
    <col min="1" max="1" width="59.8515625" style="0" customWidth="1"/>
    <col min="2" max="2" width="9.140625" style="1" customWidth="1"/>
    <col min="3" max="3" width="12.8515625" style="2" customWidth="1"/>
    <col min="4" max="4" width="14.421875" style="3" customWidth="1"/>
    <col min="5" max="5" width="17.28125" style="3" customWidth="1"/>
    <col min="6" max="6" width="21.28125" style="3" customWidth="1"/>
  </cols>
  <sheetData>
    <row r="1" spans="1:6" ht="20.25">
      <c r="A1" s="25" t="s">
        <v>34</v>
      </c>
      <c r="B1" s="7"/>
      <c r="C1" s="8"/>
      <c r="D1" s="9"/>
      <c r="E1" s="9"/>
      <c r="F1" s="9"/>
    </row>
    <row r="2" spans="1:6" ht="15" customHeight="1">
      <c r="A2" s="6"/>
      <c r="B2" s="19" t="s">
        <v>112</v>
      </c>
      <c r="C2" s="8" t="s">
        <v>3</v>
      </c>
      <c r="D2" s="9" t="s">
        <v>4</v>
      </c>
      <c r="E2" s="16" t="s">
        <v>113</v>
      </c>
      <c r="F2" s="16" t="s">
        <v>110</v>
      </c>
    </row>
    <row r="3" spans="1:6" ht="15" customHeight="1">
      <c r="A3" s="10" t="s">
        <v>5</v>
      </c>
      <c r="B3" s="7"/>
      <c r="C3" s="8"/>
      <c r="D3" s="9"/>
      <c r="E3" s="9"/>
      <c r="F3" s="9"/>
    </row>
    <row r="4" spans="1:6" ht="15" customHeight="1">
      <c r="A4" s="6" t="s">
        <v>50</v>
      </c>
      <c r="B4" s="7" t="s">
        <v>1</v>
      </c>
      <c r="C4" s="8">
        <v>4670</v>
      </c>
      <c r="D4" s="9">
        <v>20.9</v>
      </c>
      <c r="E4" s="9">
        <f aca="true" t="shared" si="0" ref="E4:E14">SUM(C4*D4)</f>
        <v>97603</v>
      </c>
      <c r="F4" s="9">
        <v>97603</v>
      </c>
    </row>
    <row r="5" spans="1:6" ht="15" customHeight="1">
      <c r="A5" s="6" t="s">
        <v>51</v>
      </c>
      <c r="B5" s="7" t="s">
        <v>1</v>
      </c>
      <c r="C5" s="8">
        <v>100</v>
      </c>
      <c r="D5" s="9">
        <v>39.8</v>
      </c>
      <c r="E5" s="9">
        <f t="shared" si="0"/>
        <v>3979.9999999999995</v>
      </c>
      <c r="F5" s="9">
        <v>3980</v>
      </c>
    </row>
    <row r="6" spans="1:6" ht="15" customHeight="1">
      <c r="A6" s="6" t="s">
        <v>52</v>
      </c>
      <c r="B6" s="7" t="s">
        <v>1</v>
      </c>
      <c r="C6" s="8">
        <v>100</v>
      </c>
      <c r="D6" s="9">
        <v>8.2</v>
      </c>
      <c r="E6" s="9">
        <f t="shared" si="0"/>
        <v>819.9999999999999</v>
      </c>
      <c r="F6" s="9">
        <v>820</v>
      </c>
    </row>
    <row r="7" spans="1:6" ht="15" customHeight="1">
      <c r="A7" s="6" t="s">
        <v>53</v>
      </c>
      <c r="B7" s="19" t="s">
        <v>29</v>
      </c>
      <c r="C7" s="8">
        <v>114</v>
      </c>
      <c r="D7" s="9">
        <v>163</v>
      </c>
      <c r="E7" s="9">
        <f t="shared" si="0"/>
        <v>18582</v>
      </c>
      <c r="F7" s="9">
        <v>18582</v>
      </c>
    </row>
    <row r="8" spans="1:6" ht="15" customHeight="1">
      <c r="A8" s="6" t="s">
        <v>54</v>
      </c>
      <c r="B8" s="19" t="s">
        <v>29</v>
      </c>
      <c r="C8" s="8">
        <v>30</v>
      </c>
      <c r="D8" s="9">
        <v>293</v>
      </c>
      <c r="E8" s="9">
        <f t="shared" si="0"/>
        <v>8790</v>
      </c>
      <c r="F8" s="9">
        <v>8790</v>
      </c>
    </row>
    <row r="9" spans="1:6" ht="15" customHeight="1">
      <c r="A9" s="6" t="s">
        <v>55</v>
      </c>
      <c r="B9" s="19" t="s">
        <v>29</v>
      </c>
      <c r="C9" s="8">
        <v>114</v>
      </c>
      <c r="D9" s="9">
        <v>185</v>
      </c>
      <c r="E9" s="9">
        <f t="shared" si="0"/>
        <v>21090</v>
      </c>
      <c r="F9" s="9">
        <v>21090</v>
      </c>
    </row>
    <row r="10" spans="1:6" ht="15" customHeight="1">
      <c r="A10" s="6" t="s">
        <v>81</v>
      </c>
      <c r="B10" s="19" t="s">
        <v>29</v>
      </c>
      <c r="C10" s="8">
        <v>30</v>
      </c>
      <c r="D10" s="9">
        <v>429.5</v>
      </c>
      <c r="E10" s="9">
        <f t="shared" si="0"/>
        <v>12885</v>
      </c>
      <c r="F10" s="9">
        <v>12885</v>
      </c>
    </row>
    <row r="11" spans="1:6" ht="15" customHeight="1">
      <c r="A11" s="6" t="s">
        <v>56</v>
      </c>
      <c r="B11" s="19" t="s">
        <v>29</v>
      </c>
      <c r="C11" s="8">
        <v>114</v>
      </c>
      <c r="D11" s="9">
        <v>119.63</v>
      </c>
      <c r="E11" s="9">
        <f t="shared" si="0"/>
        <v>13637.82</v>
      </c>
      <c r="F11" s="9">
        <v>13638</v>
      </c>
    </row>
    <row r="12" spans="1:6" ht="15" customHeight="1">
      <c r="A12" s="6" t="s">
        <v>57</v>
      </c>
      <c r="B12" s="19" t="s">
        <v>29</v>
      </c>
      <c r="C12" s="8">
        <v>30</v>
      </c>
      <c r="D12" s="9">
        <v>224.67</v>
      </c>
      <c r="E12" s="9">
        <f t="shared" si="0"/>
        <v>6740.099999999999</v>
      </c>
      <c r="F12" s="9">
        <v>6740</v>
      </c>
    </row>
    <row r="13" spans="1:6" ht="15" customHeight="1">
      <c r="A13" s="12" t="s">
        <v>82</v>
      </c>
      <c r="B13" s="13" t="s">
        <v>29</v>
      </c>
      <c r="C13" s="14">
        <v>42</v>
      </c>
      <c r="D13" s="21">
        <v>248.26</v>
      </c>
      <c r="E13" s="21">
        <f t="shared" si="0"/>
        <v>10426.92</v>
      </c>
      <c r="F13" s="21">
        <v>10427</v>
      </c>
    </row>
    <row r="14" spans="1:6" ht="15" customHeight="1">
      <c r="A14" s="11" t="s">
        <v>83</v>
      </c>
      <c r="B14" s="7" t="s">
        <v>2</v>
      </c>
      <c r="C14" s="8">
        <v>20</v>
      </c>
      <c r="D14" s="9">
        <v>261</v>
      </c>
      <c r="E14" s="9">
        <f t="shared" si="0"/>
        <v>5220</v>
      </c>
      <c r="F14" s="9">
        <v>5220</v>
      </c>
    </row>
    <row r="15" spans="1:6" ht="15" customHeight="1">
      <c r="A15" s="10" t="s">
        <v>6</v>
      </c>
      <c r="B15" s="7"/>
      <c r="C15" s="8"/>
      <c r="D15" s="9"/>
      <c r="E15" s="15">
        <f>SUM(E4:E14)</f>
        <v>199774.84000000003</v>
      </c>
      <c r="F15" s="35">
        <f>SUM(F4:F14)</f>
        <v>199775</v>
      </c>
    </row>
    <row r="16" spans="1:6" ht="15" customHeight="1">
      <c r="A16" s="10"/>
      <c r="B16" s="7"/>
      <c r="C16" s="8"/>
      <c r="D16" s="9"/>
      <c r="E16" s="15"/>
      <c r="F16"/>
    </row>
    <row r="17" spans="1:6" ht="15" customHeight="1">
      <c r="A17" s="10" t="s">
        <v>7</v>
      </c>
      <c r="B17" s="7"/>
      <c r="C17" s="8"/>
      <c r="D17" s="9"/>
      <c r="E17" s="9"/>
      <c r="F17" s="9"/>
    </row>
    <row r="18" spans="1:6" ht="15" customHeight="1">
      <c r="A18" s="6" t="s">
        <v>58</v>
      </c>
      <c r="B18" s="7" t="s">
        <v>0</v>
      </c>
      <c r="C18" s="8">
        <v>387.3</v>
      </c>
      <c r="D18" s="9">
        <v>47</v>
      </c>
      <c r="E18" s="9">
        <f>SUM(C18*D18)</f>
        <v>18203.100000000002</v>
      </c>
      <c r="F18" s="9">
        <v>18203</v>
      </c>
    </row>
    <row r="19" spans="1:6" ht="15" customHeight="1">
      <c r="A19" s="6" t="s">
        <v>59</v>
      </c>
      <c r="B19" s="7" t="s">
        <v>0</v>
      </c>
      <c r="C19" s="8">
        <v>50</v>
      </c>
      <c r="D19" s="9">
        <v>145.5</v>
      </c>
      <c r="E19" s="9">
        <f>SUM(C19*D19)</f>
        <v>7275</v>
      </c>
      <c r="F19" s="9">
        <v>7275</v>
      </c>
    </row>
    <row r="20" spans="1:6" ht="15" customHeight="1">
      <c r="A20" s="11" t="s">
        <v>84</v>
      </c>
      <c r="B20" s="7" t="s">
        <v>0</v>
      </c>
      <c r="C20" s="8">
        <v>340</v>
      </c>
      <c r="D20" s="9">
        <v>145.5</v>
      </c>
      <c r="E20" s="9">
        <f>SUM(C20*D20)</f>
        <v>49470</v>
      </c>
      <c r="F20" s="9">
        <v>49470</v>
      </c>
    </row>
    <row r="21" spans="1:6" ht="15" customHeight="1">
      <c r="A21" s="10" t="s">
        <v>8</v>
      </c>
      <c r="B21" s="7"/>
      <c r="C21" s="8"/>
      <c r="D21" s="9"/>
      <c r="E21" s="15">
        <f>SUM(E18:E20)</f>
        <v>74948.1</v>
      </c>
      <c r="F21" s="35">
        <f>SUM(F18:F20)</f>
        <v>74948</v>
      </c>
    </row>
    <row r="22" spans="1:6" ht="15" customHeight="1">
      <c r="A22" s="10"/>
      <c r="B22" s="7"/>
      <c r="C22" s="8"/>
      <c r="D22" s="9"/>
      <c r="E22" s="15"/>
      <c r="F22" s="15"/>
    </row>
    <row r="23" spans="1:6" ht="15" customHeight="1">
      <c r="A23" s="10" t="s">
        <v>9</v>
      </c>
      <c r="B23" s="7"/>
      <c r="C23" s="8"/>
      <c r="D23" s="9"/>
      <c r="E23" s="9"/>
      <c r="F23" s="9"/>
    </row>
    <row r="24" spans="1:6" ht="15" customHeight="1">
      <c r="A24" s="6" t="s">
        <v>49</v>
      </c>
      <c r="B24" s="7" t="s">
        <v>0</v>
      </c>
      <c r="C24" s="8">
        <v>121</v>
      </c>
      <c r="D24" s="9">
        <v>438.5</v>
      </c>
      <c r="E24" s="9">
        <f>SUM(C24*D24)</f>
        <v>53058.5</v>
      </c>
      <c r="F24" s="9">
        <v>53059</v>
      </c>
    </row>
    <row r="25" spans="1:6" ht="15" customHeight="1">
      <c r="A25" s="10" t="s">
        <v>10</v>
      </c>
      <c r="B25" s="7"/>
      <c r="C25" s="8"/>
      <c r="D25" s="9"/>
      <c r="E25" s="15">
        <f>SUM(E24)</f>
        <v>53058.5</v>
      </c>
      <c r="F25" s="35">
        <f>SUM(F24)</f>
        <v>53059</v>
      </c>
    </row>
    <row r="26" spans="1:6" ht="15" customHeight="1">
      <c r="A26" s="10"/>
      <c r="B26" s="7"/>
      <c r="C26" s="8"/>
      <c r="D26" s="9"/>
      <c r="E26" s="15"/>
      <c r="F26" s="15"/>
    </row>
    <row r="27" spans="1:6" ht="15" customHeight="1">
      <c r="A27" s="10" t="s">
        <v>11</v>
      </c>
      <c r="B27" s="7"/>
      <c r="C27" s="8"/>
      <c r="D27" s="9"/>
      <c r="E27" s="9"/>
      <c r="F27" s="9"/>
    </row>
    <row r="28" spans="1:6" ht="15" customHeight="1">
      <c r="A28" s="11" t="s">
        <v>48</v>
      </c>
      <c r="B28" s="7" t="s">
        <v>0</v>
      </c>
      <c r="C28" s="8">
        <v>511</v>
      </c>
      <c r="D28" s="9">
        <v>57.9</v>
      </c>
      <c r="E28" s="9">
        <f>SUM(C28*D28)</f>
        <v>29586.899999999998</v>
      </c>
      <c r="F28" s="9">
        <v>29587</v>
      </c>
    </row>
    <row r="29" spans="1:6" ht="15" customHeight="1">
      <c r="A29" s="10" t="s">
        <v>12</v>
      </c>
      <c r="B29" s="7"/>
      <c r="C29" s="8"/>
      <c r="D29" s="9"/>
      <c r="E29" s="15">
        <f>SUM(E28)</f>
        <v>29586.899999999998</v>
      </c>
      <c r="F29" s="35">
        <f>SUM(F28)</f>
        <v>29587</v>
      </c>
    </row>
    <row r="30" spans="1:6" ht="15" customHeight="1">
      <c r="A30" s="10"/>
      <c r="B30" s="7"/>
      <c r="C30" s="8"/>
      <c r="D30" s="9"/>
      <c r="E30" s="15"/>
      <c r="F30" s="15"/>
    </row>
    <row r="31" spans="1:6" ht="15" customHeight="1">
      <c r="A31" s="10" t="s">
        <v>13</v>
      </c>
      <c r="B31" s="7"/>
      <c r="C31" s="8"/>
      <c r="D31" s="9"/>
      <c r="E31" s="9"/>
      <c r="F31" s="9"/>
    </row>
    <row r="32" spans="1:6" ht="15" customHeight="1">
      <c r="A32" s="11" t="s">
        <v>47</v>
      </c>
      <c r="B32" s="7" t="s">
        <v>1</v>
      </c>
      <c r="C32" s="8">
        <v>8916</v>
      </c>
      <c r="D32" s="9">
        <v>5.9</v>
      </c>
      <c r="E32" s="9">
        <f aca="true" t="shared" si="1" ref="E32:E52">SUM(C32*D32)</f>
        <v>52604.4</v>
      </c>
      <c r="F32" s="9">
        <v>52604</v>
      </c>
    </row>
    <row r="33" spans="1:6" ht="15" customHeight="1">
      <c r="A33" s="11" t="s">
        <v>46</v>
      </c>
      <c r="B33" s="7" t="s">
        <v>1</v>
      </c>
      <c r="C33" s="8">
        <v>1271</v>
      </c>
      <c r="D33" s="9">
        <v>4.85</v>
      </c>
      <c r="E33" s="9">
        <f t="shared" si="1"/>
        <v>6164.349999999999</v>
      </c>
      <c r="F33" s="9">
        <v>6164</v>
      </c>
    </row>
    <row r="34" spans="1:6" ht="15" customHeight="1">
      <c r="A34" s="11" t="s">
        <v>45</v>
      </c>
      <c r="B34" s="7" t="s">
        <v>0</v>
      </c>
      <c r="C34" s="8">
        <v>511</v>
      </c>
      <c r="D34" s="9">
        <v>37</v>
      </c>
      <c r="E34" s="9">
        <f t="shared" si="1"/>
        <v>18907</v>
      </c>
      <c r="F34" s="9">
        <v>18907</v>
      </c>
    </row>
    <row r="35" spans="1:6" ht="15" customHeight="1">
      <c r="A35" s="11" t="s">
        <v>44</v>
      </c>
      <c r="B35" s="7" t="s">
        <v>1</v>
      </c>
      <c r="C35" s="8">
        <v>1291</v>
      </c>
      <c r="D35" s="9">
        <v>18.6</v>
      </c>
      <c r="E35" s="9">
        <f t="shared" si="1"/>
        <v>24012.600000000002</v>
      </c>
      <c r="F35" s="9">
        <v>24013</v>
      </c>
    </row>
    <row r="36" spans="1:6" ht="15" customHeight="1">
      <c r="A36" s="11" t="s">
        <v>43</v>
      </c>
      <c r="B36" s="7" t="s">
        <v>1</v>
      </c>
      <c r="C36" s="8">
        <v>240</v>
      </c>
      <c r="D36" s="9">
        <v>35.1</v>
      </c>
      <c r="E36" s="9">
        <f t="shared" si="1"/>
        <v>8424</v>
      </c>
      <c r="F36" s="9">
        <v>8424</v>
      </c>
    </row>
    <row r="37" spans="1:6" ht="15" customHeight="1">
      <c r="A37" s="11" t="s">
        <v>42</v>
      </c>
      <c r="B37" s="19" t="s">
        <v>29</v>
      </c>
      <c r="C37" s="8">
        <v>156</v>
      </c>
      <c r="D37" s="9">
        <v>305.5</v>
      </c>
      <c r="E37" s="9">
        <f t="shared" si="1"/>
        <v>47658</v>
      </c>
      <c r="F37" s="9">
        <v>47658</v>
      </c>
    </row>
    <row r="38" spans="1:6" ht="15" customHeight="1">
      <c r="A38" s="11" t="s">
        <v>41</v>
      </c>
      <c r="B38" s="19" t="s">
        <v>29</v>
      </c>
      <c r="C38" s="8">
        <v>96</v>
      </c>
      <c r="D38" s="9">
        <v>48.4</v>
      </c>
      <c r="E38" s="9">
        <f t="shared" si="1"/>
        <v>4646.4</v>
      </c>
      <c r="F38" s="9">
        <v>4646</v>
      </c>
    </row>
    <row r="39" spans="1:6" ht="15" customHeight="1">
      <c r="A39" s="11" t="s">
        <v>40</v>
      </c>
      <c r="B39" s="19" t="s">
        <v>1</v>
      </c>
      <c r="C39" s="8">
        <v>9784</v>
      </c>
      <c r="D39" s="9">
        <v>1.1</v>
      </c>
      <c r="E39" s="9">
        <f t="shared" si="1"/>
        <v>10762.400000000001</v>
      </c>
      <c r="F39" s="9">
        <v>10762</v>
      </c>
    </row>
    <row r="40" spans="1:6" ht="15" customHeight="1">
      <c r="A40" s="11" t="s">
        <v>39</v>
      </c>
      <c r="B40" s="7" t="s">
        <v>1</v>
      </c>
      <c r="C40" s="8">
        <v>9784</v>
      </c>
      <c r="D40" s="9">
        <v>0.76</v>
      </c>
      <c r="E40" s="9">
        <f t="shared" si="1"/>
        <v>7435.84</v>
      </c>
      <c r="F40" s="9">
        <v>7436</v>
      </c>
    </row>
    <row r="41" spans="1:6" ht="15" customHeight="1">
      <c r="A41" s="11" t="s">
        <v>38</v>
      </c>
      <c r="B41" s="7" t="s">
        <v>1</v>
      </c>
      <c r="C41" s="8">
        <v>9784</v>
      </c>
      <c r="D41" s="9">
        <v>0.85</v>
      </c>
      <c r="E41" s="9">
        <f t="shared" si="1"/>
        <v>8316.4</v>
      </c>
      <c r="F41" s="9">
        <v>8316</v>
      </c>
    </row>
    <row r="42" spans="1:6" ht="15" customHeight="1">
      <c r="A42" s="11" t="s">
        <v>37</v>
      </c>
      <c r="B42" s="7" t="s">
        <v>1</v>
      </c>
      <c r="C42" s="8">
        <v>9784</v>
      </c>
      <c r="D42" s="9">
        <v>0.44</v>
      </c>
      <c r="E42" s="9">
        <f t="shared" si="1"/>
        <v>4304.96</v>
      </c>
      <c r="F42" s="9">
        <v>4305</v>
      </c>
    </row>
    <row r="43" spans="1:6" ht="15" customHeight="1">
      <c r="A43" s="11" t="s">
        <v>36</v>
      </c>
      <c r="B43" s="19" t="s">
        <v>29</v>
      </c>
      <c r="C43" s="8">
        <v>96</v>
      </c>
      <c r="D43" s="9">
        <v>26.4</v>
      </c>
      <c r="E43" s="9">
        <f t="shared" si="1"/>
        <v>2534.3999999999996</v>
      </c>
      <c r="F43" s="9">
        <v>2534</v>
      </c>
    </row>
    <row r="44" spans="1:6" ht="15" customHeight="1">
      <c r="A44" s="11" t="s">
        <v>35</v>
      </c>
      <c r="B44" s="19" t="s">
        <v>29</v>
      </c>
      <c r="C44" s="8">
        <v>156</v>
      </c>
      <c r="D44" s="9">
        <v>78.6</v>
      </c>
      <c r="E44" s="9">
        <f t="shared" si="1"/>
        <v>12261.599999999999</v>
      </c>
      <c r="F44" s="9">
        <v>12262</v>
      </c>
    </row>
    <row r="45" spans="1:6" ht="15" customHeight="1">
      <c r="A45" s="11" t="s">
        <v>60</v>
      </c>
      <c r="B45" s="19" t="s">
        <v>29</v>
      </c>
      <c r="C45" s="8">
        <v>468</v>
      </c>
      <c r="D45" s="9">
        <v>162.5</v>
      </c>
      <c r="E45" s="9">
        <f t="shared" si="1"/>
        <v>76050</v>
      </c>
      <c r="F45" s="9">
        <v>76050</v>
      </c>
    </row>
    <row r="46" spans="1:6" ht="15" customHeight="1">
      <c r="A46" s="11" t="s">
        <v>61</v>
      </c>
      <c r="B46" s="19" t="s">
        <v>29</v>
      </c>
      <c r="C46" s="8">
        <v>156</v>
      </c>
      <c r="D46" s="9">
        <v>50.3</v>
      </c>
      <c r="E46" s="9">
        <f t="shared" si="1"/>
        <v>7846.799999999999</v>
      </c>
      <c r="F46" s="9">
        <v>7847</v>
      </c>
    </row>
    <row r="47" spans="1:6" ht="15" customHeight="1">
      <c r="A47" s="11" t="s">
        <v>62</v>
      </c>
      <c r="B47" s="7" t="s">
        <v>1</v>
      </c>
      <c r="C47" s="8">
        <v>192</v>
      </c>
      <c r="D47" s="9">
        <v>31.7</v>
      </c>
      <c r="E47" s="9">
        <f t="shared" si="1"/>
        <v>6086.4</v>
      </c>
      <c r="F47" s="9">
        <v>6087</v>
      </c>
    </row>
    <row r="48" spans="1:6" ht="15" customHeight="1">
      <c r="A48" s="11" t="s">
        <v>63</v>
      </c>
      <c r="B48" s="19" t="s">
        <v>29</v>
      </c>
      <c r="C48" s="8">
        <v>156</v>
      </c>
      <c r="D48" s="9">
        <v>16.4</v>
      </c>
      <c r="E48" s="9">
        <f t="shared" si="1"/>
        <v>2558.3999999999996</v>
      </c>
      <c r="F48" s="9">
        <v>2558</v>
      </c>
    </row>
    <row r="49" spans="1:6" ht="15" customHeight="1">
      <c r="A49" s="11" t="s">
        <v>64</v>
      </c>
      <c r="B49" s="19" t="s">
        <v>29</v>
      </c>
      <c r="C49" s="8">
        <v>252</v>
      </c>
      <c r="D49" s="9">
        <v>5.7</v>
      </c>
      <c r="E49" s="9">
        <f t="shared" si="1"/>
        <v>1436.4</v>
      </c>
      <c r="F49" s="9">
        <v>1436</v>
      </c>
    </row>
    <row r="50" spans="1:6" ht="15" customHeight="1">
      <c r="A50" s="11" t="s">
        <v>85</v>
      </c>
      <c r="B50" s="7" t="s">
        <v>1</v>
      </c>
      <c r="C50" s="8">
        <v>8916</v>
      </c>
      <c r="D50" s="9">
        <v>3.3</v>
      </c>
      <c r="E50" s="9">
        <f t="shared" si="1"/>
        <v>29422.8</v>
      </c>
      <c r="F50" s="9">
        <v>29423</v>
      </c>
    </row>
    <row r="51" spans="1:6" ht="15" customHeight="1">
      <c r="A51" s="11" t="s">
        <v>65</v>
      </c>
      <c r="B51" s="7" t="s">
        <v>0</v>
      </c>
      <c r="C51" s="8">
        <v>12.6</v>
      </c>
      <c r="D51" s="9">
        <v>81.59</v>
      </c>
      <c r="E51" s="9">
        <f t="shared" si="1"/>
        <v>1028.034</v>
      </c>
      <c r="F51" s="9">
        <v>1028</v>
      </c>
    </row>
    <row r="52" spans="1:6" ht="15" customHeight="1">
      <c r="A52" s="11" t="s">
        <v>66</v>
      </c>
      <c r="B52" s="7" t="s">
        <v>1</v>
      </c>
      <c r="C52" s="8">
        <v>868</v>
      </c>
      <c r="D52" s="9">
        <v>33.8</v>
      </c>
      <c r="E52" s="9">
        <f t="shared" si="1"/>
        <v>29338.399999999998</v>
      </c>
      <c r="F52" s="9">
        <v>29338</v>
      </c>
    </row>
    <row r="53" spans="1:6" ht="15" customHeight="1">
      <c r="A53" s="10" t="s">
        <v>28</v>
      </c>
      <c r="B53" s="7"/>
      <c r="C53" s="8"/>
      <c r="D53" s="9"/>
      <c r="E53" s="15">
        <f>SUM(E32:E52)</f>
        <v>361799.58400000003</v>
      </c>
      <c r="F53" s="35">
        <f>SUM(F32:F52)</f>
        <v>361798</v>
      </c>
    </row>
    <row r="54" spans="1:6" ht="15" customHeight="1">
      <c r="A54" s="10"/>
      <c r="B54" s="7"/>
      <c r="C54" s="8"/>
      <c r="D54" s="9"/>
      <c r="E54" s="15"/>
      <c r="F54" s="15"/>
    </row>
    <row r="55" spans="1:6" ht="15" customHeight="1">
      <c r="A55" s="10" t="s">
        <v>14</v>
      </c>
      <c r="B55" s="7"/>
      <c r="C55" s="8"/>
      <c r="D55" s="9"/>
      <c r="E55" s="15"/>
      <c r="F55" s="15"/>
    </row>
    <row r="56" spans="1:6" ht="15" customHeight="1">
      <c r="A56" s="11" t="s">
        <v>119</v>
      </c>
      <c r="B56" s="7" t="s">
        <v>1</v>
      </c>
      <c r="C56" s="8">
        <v>11.96</v>
      </c>
      <c r="D56" s="9">
        <v>203.01</v>
      </c>
      <c r="E56" s="9">
        <f>SUM(C56*D56)</f>
        <v>2427.9996</v>
      </c>
      <c r="F56" s="9">
        <v>2428</v>
      </c>
    </row>
    <row r="57" spans="1:6" ht="15" customHeight="1">
      <c r="A57" s="11" t="s">
        <v>120</v>
      </c>
      <c r="B57" s="7" t="s">
        <v>0</v>
      </c>
      <c r="C57" s="8">
        <v>2.7</v>
      </c>
      <c r="D57" s="9">
        <v>220.74</v>
      </c>
      <c r="E57" s="9">
        <f>SUM(C57*D57)</f>
        <v>595.998</v>
      </c>
      <c r="F57" s="9">
        <v>596</v>
      </c>
    </row>
    <row r="58" spans="1:6" ht="15" customHeight="1">
      <c r="A58" s="11" t="s">
        <v>121</v>
      </c>
      <c r="B58" s="7" t="s">
        <v>0</v>
      </c>
      <c r="C58" s="8">
        <v>2.86</v>
      </c>
      <c r="D58" s="9">
        <v>3750</v>
      </c>
      <c r="E58" s="9">
        <f>SUM(C58*D58)</f>
        <v>10725</v>
      </c>
      <c r="F58" s="9">
        <v>10725</v>
      </c>
    </row>
    <row r="59" spans="1:6" ht="15" customHeight="1">
      <c r="A59" s="10" t="s">
        <v>15</v>
      </c>
      <c r="B59" s="7"/>
      <c r="C59" s="8"/>
      <c r="D59" s="9"/>
      <c r="E59" s="15">
        <f>SUM(E56:E58)</f>
        <v>13748.9976</v>
      </c>
      <c r="F59" s="35">
        <f>SUM(F56:F58)</f>
        <v>13749</v>
      </c>
    </row>
    <row r="60" spans="1:6" ht="15" customHeight="1">
      <c r="A60" s="10"/>
      <c r="B60" s="7"/>
      <c r="C60" s="8"/>
      <c r="D60" s="9"/>
      <c r="E60" s="15"/>
      <c r="F60" s="15"/>
    </row>
    <row r="61" spans="1:6" ht="15" customHeight="1">
      <c r="A61" s="10" t="s">
        <v>16</v>
      </c>
      <c r="B61" s="7"/>
      <c r="C61" s="8"/>
      <c r="D61" s="9"/>
      <c r="E61" s="15"/>
      <c r="F61" s="15"/>
    </row>
    <row r="62" spans="1:6" ht="15" customHeight="1">
      <c r="A62" s="11" t="s">
        <v>122</v>
      </c>
      <c r="B62" s="7" t="s">
        <v>1</v>
      </c>
      <c r="C62" s="8">
        <v>13.96</v>
      </c>
      <c r="D62" s="9">
        <v>1334.03</v>
      </c>
      <c r="E62" s="9">
        <f>SUM(C62*D62)</f>
        <v>18623.058800000003</v>
      </c>
      <c r="F62" s="9">
        <v>18623</v>
      </c>
    </row>
    <row r="63" spans="1:6" ht="15" customHeight="1">
      <c r="A63" s="10" t="s">
        <v>17</v>
      </c>
      <c r="B63" s="7" t="s">
        <v>1</v>
      </c>
      <c r="C63" s="8"/>
      <c r="D63" s="9"/>
      <c r="E63" s="15">
        <f>SUM(E62:E62)</f>
        <v>18623.058800000003</v>
      </c>
      <c r="F63" s="35">
        <f>SUM(F62)</f>
        <v>18623</v>
      </c>
    </row>
    <row r="64" spans="1:6" ht="15" customHeight="1">
      <c r="A64" s="10"/>
      <c r="B64" s="7"/>
      <c r="C64" s="8"/>
      <c r="D64" s="9"/>
      <c r="E64" s="15"/>
      <c r="F64" s="15"/>
    </row>
    <row r="65" spans="1:6" ht="15" customHeight="1">
      <c r="A65" s="10" t="s">
        <v>18</v>
      </c>
      <c r="B65" s="7"/>
      <c r="C65" s="8"/>
      <c r="D65" s="9"/>
      <c r="E65" s="9"/>
      <c r="F65" s="9"/>
    </row>
    <row r="66" spans="1:6" ht="15" customHeight="1">
      <c r="A66" s="11" t="s">
        <v>67</v>
      </c>
      <c r="B66" s="7" t="s">
        <v>1</v>
      </c>
      <c r="C66" s="8">
        <v>81</v>
      </c>
      <c r="D66" s="9">
        <v>149</v>
      </c>
      <c r="E66" s="9">
        <f>SUM(C66*D66)</f>
        <v>12069</v>
      </c>
      <c r="F66" s="9">
        <v>12069</v>
      </c>
    </row>
    <row r="67" spans="1:6" ht="15" customHeight="1">
      <c r="A67" s="10" t="s">
        <v>19</v>
      </c>
      <c r="B67" s="7"/>
      <c r="C67" s="8"/>
      <c r="D67" s="9"/>
      <c r="E67" s="15">
        <f>SUM(E66)</f>
        <v>12069</v>
      </c>
      <c r="F67" s="35">
        <f>SUM(F66)</f>
        <v>12069</v>
      </c>
    </row>
    <row r="68" spans="1:6" ht="15" customHeight="1">
      <c r="A68" s="10"/>
      <c r="B68" s="7"/>
      <c r="C68" s="8"/>
      <c r="D68" s="9"/>
      <c r="E68" s="15"/>
      <c r="F68" s="15"/>
    </row>
    <row r="69" spans="1:6" ht="15" customHeight="1">
      <c r="A69" s="10" t="s">
        <v>20</v>
      </c>
      <c r="B69" s="7"/>
      <c r="C69" s="8"/>
      <c r="D69" s="9"/>
      <c r="E69" s="9"/>
      <c r="F69" s="9"/>
    </row>
    <row r="70" spans="1:6" ht="15" customHeight="1">
      <c r="A70" s="11" t="s">
        <v>116</v>
      </c>
      <c r="B70" s="7" t="s">
        <v>2</v>
      </c>
      <c r="C70" s="8">
        <v>20</v>
      </c>
      <c r="D70" s="9">
        <v>1601</v>
      </c>
      <c r="E70" s="9">
        <f>SUM(C70*D70)</f>
        <v>32020</v>
      </c>
      <c r="F70" s="9">
        <v>32020</v>
      </c>
    </row>
    <row r="71" spans="1:6" ht="15" customHeight="1">
      <c r="A71" s="11" t="s">
        <v>123</v>
      </c>
      <c r="B71" s="7" t="s">
        <v>0</v>
      </c>
      <c r="C71" s="8">
        <v>6.82</v>
      </c>
      <c r="D71" s="9">
        <v>4836.36</v>
      </c>
      <c r="E71" s="9">
        <f>SUM(C71*D71)</f>
        <v>32983.9752</v>
      </c>
      <c r="F71" s="9">
        <v>32984</v>
      </c>
    </row>
    <row r="72" spans="1:6" ht="15" customHeight="1">
      <c r="A72" s="11" t="s">
        <v>117</v>
      </c>
      <c r="B72" s="7" t="s">
        <v>0</v>
      </c>
      <c r="C72" s="8">
        <v>3.1</v>
      </c>
      <c r="D72" s="9">
        <v>3270</v>
      </c>
      <c r="E72" s="9">
        <f>SUM(C72*D72)</f>
        <v>10137</v>
      </c>
      <c r="F72" s="9">
        <v>10137</v>
      </c>
    </row>
    <row r="73" spans="1:6" ht="15" customHeight="1">
      <c r="A73" s="10" t="s">
        <v>21</v>
      </c>
      <c r="B73" s="7"/>
      <c r="C73" s="8"/>
      <c r="D73" s="9"/>
      <c r="E73" s="15">
        <f>SUM(E70:E72)</f>
        <v>75140.9752</v>
      </c>
      <c r="F73" s="35">
        <f>SUM(F70:F72)</f>
        <v>75141</v>
      </c>
    </row>
    <row r="74" spans="1:6" ht="15" customHeight="1">
      <c r="A74" s="10"/>
      <c r="B74" s="7"/>
      <c r="C74" s="8"/>
      <c r="D74" s="9"/>
      <c r="E74" s="15"/>
      <c r="F74" s="15"/>
    </row>
    <row r="75" spans="1:6" ht="15" customHeight="1">
      <c r="A75" s="10" t="s">
        <v>22</v>
      </c>
      <c r="B75" s="7"/>
      <c r="C75" s="8"/>
      <c r="D75" s="9"/>
      <c r="E75" s="9"/>
      <c r="F75" s="9"/>
    </row>
    <row r="76" spans="1:6" ht="15" customHeight="1">
      <c r="A76" s="11" t="s">
        <v>68</v>
      </c>
      <c r="B76" s="7" t="s">
        <v>23</v>
      </c>
      <c r="C76" s="8">
        <v>109.264</v>
      </c>
      <c r="D76" s="9">
        <v>584.98</v>
      </c>
      <c r="E76" s="9">
        <f>SUM(C76*D76)</f>
        <v>63917.25472</v>
      </c>
      <c r="F76" s="9">
        <v>63917</v>
      </c>
    </row>
    <row r="77" spans="1:6" ht="15" customHeight="1">
      <c r="A77" s="10" t="s">
        <v>24</v>
      </c>
      <c r="B77" s="7"/>
      <c r="C77" s="8"/>
      <c r="D77" s="9"/>
      <c r="E77" s="15">
        <f>SUM(E76)</f>
        <v>63917.25472</v>
      </c>
      <c r="F77" s="35">
        <f>SUM(F76)</f>
        <v>63917</v>
      </c>
    </row>
    <row r="78" spans="1:6" ht="15" customHeight="1">
      <c r="A78" s="10"/>
      <c r="B78" s="7"/>
      <c r="C78" s="8"/>
      <c r="D78" s="9"/>
      <c r="E78" s="15"/>
      <c r="F78" s="15"/>
    </row>
    <row r="79" spans="1:6" ht="15" customHeight="1">
      <c r="A79" s="10" t="s">
        <v>25</v>
      </c>
      <c r="B79" s="7"/>
      <c r="C79" s="8"/>
      <c r="D79" s="9"/>
      <c r="E79" s="15"/>
      <c r="F79" s="15"/>
    </row>
    <row r="80" spans="1:6" ht="15" customHeight="1">
      <c r="A80" s="11" t="s">
        <v>69</v>
      </c>
      <c r="B80" s="19" t="s">
        <v>29</v>
      </c>
      <c r="C80" s="8">
        <v>156</v>
      </c>
      <c r="D80" s="9">
        <v>220</v>
      </c>
      <c r="E80" s="16">
        <f>SUM(C80*D80)</f>
        <v>34320</v>
      </c>
      <c r="F80" s="16">
        <v>34320</v>
      </c>
    </row>
    <row r="81" spans="1:6" ht="15" customHeight="1">
      <c r="A81" s="11" t="s">
        <v>70</v>
      </c>
      <c r="B81" s="19" t="s">
        <v>29</v>
      </c>
      <c r="C81" s="8">
        <v>96</v>
      </c>
      <c r="D81" s="9">
        <v>22</v>
      </c>
      <c r="E81" s="16">
        <f>SUM(C81*D81)</f>
        <v>2112</v>
      </c>
      <c r="F81" s="16">
        <v>2112</v>
      </c>
    </row>
    <row r="82" spans="1:6" ht="15" customHeight="1">
      <c r="A82" s="11" t="s">
        <v>73</v>
      </c>
      <c r="B82" s="7" t="s">
        <v>26</v>
      </c>
      <c r="C82" s="8">
        <v>90</v>
      </c>
      <c r="D82" s="9">
        <v>80</v>
      </c>
      <c r="E82" s="16">
        <f>SUM(C82*D82)</f>
        <v>7200</v>
      </c>
      <c r="F82" s="16">
        <v>7200</v>
      </c>
    </row>
    <row r="83" spans="1:6" ht="15" customHeight="1">
      <c r="A83" s="11" t="s">
        <v>72</v>
      </c>
      <c r="B83" s="19" t="s">
        <v>29</v>
      </c>
      <c r="C83" s="8">
        <v>156</v>
      </c>
      <c r="D83" s="9">
        <v>7.9</v>
      </c>
      <c r="E83" s="16">
        <f>SUM(C83*D83)</f>
        <v>1232.4</v>
      </c>
      <c r="F83" s="16">
        <v>1232</v>
      </c>
    </row>
    <row r="84" spans="1:6" ht="15" customHeight="1">
      <c r="A84" s="11" t="s">
        <v>71</v>
      </c>
      <c r="B84" s="19" t="s">
        <v>29</v>
      </c>
      <c r="C84" s="8">
        <v>18</v>
      </c>
      <c r="D84" s="9">
        <v>67.22</v>
      </c>
      <c r="E84" s="16">
        <f>SUM(C84*D84)</f>
        <v>1209.96</v>
      </c>
      <c r="F84" s="16">
        <v>1210</v>
      </c>
    </row>
    <row r="85" spans="1:6" ht="15" customHeight="1">
      <c r="A85" s="10" t="s">
        <v>27</v>
      </c>
      <c r="B85" s="7"/>
      <c r="C85" s="8"/>
      <c r="D85" s="9"/>
      <c r="E85" s="15">
        <f>SUM(E80:E84)</f>
        <v>46074.36</v>
      </c>
      <c r="F85" s="35">
        <f>SUM(F80:F84)</f>
        <v>46074</v>
      </c>
    </row>
    <row r="86" spans="1:6" ht="15" customHeight="1">
      <c r="A86" s="10"/>
      <c r="B86" s="7"/>
      <c r="C86" s="8"/>
      <c r="D86" s="9"/>
      <c r="E86" s="15"/>
      <c r="F86" s="15"/>
    </row>
    <row r="87" spans="1:6" ht="15" customHeight="1">
      <c r="A87" s="10" t="s">
        <v>74</v>
      </c>
      <c r="B87" s="7"/>
      <c r="C87" s="8"/>
      <c r="D87" s="9"/>
      <c r="E87" s="15"/>
      <c r="F87" s="15"/>
    </row>
    <row r="88" spans="1:6" ht="15" customHeight="1">
      <c r="A88" s="11" t="s">
        <v>76</v>
      </c>
      <c r="B88" s="7"/>
      <c r="C88" s="8"/>
      <c r="D88" s="9"/>
      <c r="E88" s="15"/>
      <c r="F88" s="15"/>
    </row>
    <row r="89" spans="1:6" ht="15" customHeight="1">
      <c r="A89" s="11" t="s">
        <v>80</v>
      </c>
      <c r="B89" s="19" t="s">
        <v>86</v>
      </c>
      <c r="C89" s="8">
        <v>14</v>
      </c>
      <c r="D89" s="9">
        <v>1500</v>
      </c>
      <c r="E89" s="16">
        <f aca="true" t="shared" si="2" ref="E89:E94">SUM(C89*D89)</f>
        <v>21000</v>
      </c>
      <c r="F89" s="16">
        <v>21000</v>
      </c>
    </row>
    <row r="90" spans="1:6" ht="15" customHeight="1">
      <c r="A90" s="11" t="s">
        <v>77</v>
      </c>
      <c r="B90" s="19" t="s">
        <v>86</v>
      </c>
      <c r="C90" s="8">
        <v>0.785</v>
      </c>
      <c r="D90" s="9">
        <v>1500</v>
      </c>
      <c r="E90" s="16">
        <f t="shared" si="2"/>
        <v>1177.5</v>
      </c>
      <c r="F90" s="16">
        <v>1178</v>
      </c>
    </row>
    <row r="91" spans="1:6" ht="15" customHeight="1">
      <c r="A91" s="11" t="s">
        <v>78</v>
      </c>
      <c r="B91" s="19" t="s">
        <v>86</v>
      </c>
      <c r="C91" s="8">
        <v>3.6</v>
      </c>
      <c r="D91" s="9">
        <v>1500</v>
      </c>
      <c r="E91" s="16">
        <f t="shared" si="2"/>
        <v>5400</v>
      </c>
      <c r="F91" s="16">
        <v>5400</v>
      </c>
    </row>
    <row r="92" spans="1:6" ht="15" customHeight="1">
      <c r="A92" s="11" t="s">
        <v>118</v>
      </c>
      <c r="B92" s="19" t="s">
        <v>86</v>
      </c>
      <c r="C92" s="8">
        <v>0.2</v>
      </c>
      <c r="D92" s="9">
        <v>1500</v>
      </c>
      <c r="E92" s="16">
        <f t="shared" si="2"/>
        <v>300</v>
      </c>
      <c r="F92" s="16">
        <v>300</v>
      </c>
    </row>
    <row r="93" spans="1:6" ht="15" customHeight="1">
      <c r="A93" s="11" t="s">
        <v>79</v>
      </c>
      <c r="B93" s="19" t="s">
        <v>86</v>
      </c>
      <c r="C93" s="8">
        <v>0.81</v>
      </c>
      <c r="D93" s="9">
        <v>1500</v>
      </c>
      <c r="E93" s="16">
        <f t="shared" si="2"/>
        <v>1215</v>
      </c>
      <c r="F93" s="16">
        <v>1215</v>
      </c>
    </row>
    <row r="94" spans="1:6" ht="15" customHeight="1">
      <c r="A94" s="11" t="s">
        <v>87</v>
      </c>
      <c r="B94" s="19" t="s">
        <v>86</v>
      </c>
      <c r="C94" s="8">
        <v>1.01</v>
      </c>
      <c r="D94" s="9">
        <v>15000</v>
      </c>
      <c r="E94" s="16">
        <f t="shared" si="2"/>
        <v>15150</v>
      </c>
      <c r="F94" s="16">
        <v>15150</v>
      </c>
    </row>
    <row r="95" spans="1:6" ht="15" customHeight="1">
      <c r="A95" s="10" t="s">
        <v>75</v>
      </c>
      <c r="B95" s="7"/>
      <c r="C95" s="8"/>
      <c r="D95" s="9"/>
      <c r="E95" s="15">
        <f>SUM(E89:E94)</f>
        <v>44242.5</v>
      </c>
      <c r="F95" s="35">
        <f>SUM(F89:F94)</f>
        <v>44243</v>
      </c>
    </row>
    <row r="96" spans="1:6" ht="15" customHeight="1">
      <c r="A96" s="10"/>
      <c r="B96" s="7"/>
      <c r="C96" s="8"/>
      <c r="D96" s="9"/>
      <c r="E96" s="15"/>
      <c r="F96" s="15"/>
    </row>
    <row r="97" spans="1:6" ht="15" customHeight="1">
      <c r="A97" s="10" t="s">
        <v>30</v>
      </c>
      <c r="B97" s="7"/>
      <c r="C97" s="8"/>
      <c r="D97" s="9"/>
      <c r="E97" s="15"/>
      <c r="F97" s="15"/>
    </row>
    <row r="98" spans="1:6" ht="15" customHeight="1">
      <c r="A98" s="11" t="s">
        <v>90</v>
      </c>
      <c r="B98" s="7" t="s">
        <v>29</v>
      </c>
      <c r="C98" s="8">
        <v>300</v>
      </c>
      <c r="D98" s="9">
        <v>120</v>
      </c>
      <c r="E98" s="17">
        <f>SUM(C98*D98)</f>
        <v>36000</v>
      </c>
      <c r="F98" s="17">
        <v>36000</v>
      </c>
    </row>
    <row r="99" spans="1:6" ht="15" customHeight="1">
      <c r="A99" s="11" t="s">
        <v>89</v>
      </c>
      <c r="B99" s="7" t="s">
        <v>31</v>
      </c>
      <c r="C99" s="8">
        <v>1000</v>
      </c>
      <c r="D99" s="9">
        <v>211</v>
      </c>
      <c r="E99" s="17">
        <f>SUM(C99*D99)</f>
        <v>211000</v>
      </c>
      <c r="F99" s="17">
        <v>211000</v>
      </c>
    </row>
    <row r="100" spans="1:6" ht="15" customHeight="1">
      <c r="A100" s="11" t="s">
        <v>88</v>
      </c>
      <c r="B100" s="7" t="s">
        <v>29</v>
      </c>
      <c r="C100" s="8">
        <v>300</v>
      </c>
      <c r="D100" s="9">
        <v>305.5</v>
      </c>
      <c r="E100" s="17">
        <f>SUM(C100*D100)</f>
        <v>91650</v>
      </c>
      <c r="F100" s="17">
        <v>91650</v>
      </c>
    </row>
    <row r="101" spans="1:6" ht="15" customHeight="1">
      <c r="A101" s="10" t="s">
        <v>32</v>
      </c>
      <c r="B101" s="7"/>
      <c r="C101" s="8"/>
      <c r="D101" s="9"/>
      <c r="E101" s="15">
        <f>SUM(E98:E100)</f>
        <v>338650</v>
      </c>
      <c r="F101" s="35">
        <f>SUM(F98:F100)</f>
        <v>338650</v>
      </c>
    </row>
    <row r="102" spans="1:6" ht="15" customHeight="1">
      <c r="A102" s="10"/>
      <c r="B102" s="7"/>
      <c r="C102" s="8"/>
      <c r="D102" s="9"/>
      <c r="E102" s="15"/>
      <c r="F102" s="15"/>
    </row>
    <row r="103" spans="1:6" ht="15" customHeight="1">
      <c r="A103" s="10" t="s">
        <v>91</v>
      </c>
      <c r="B103" s="7"/>
      <c r="C103" s="8"/>
      <c r="D103" s="9"/>
      <c r="E103" s="15"/>
      <c r="F103" s="15"/>
    </row>
    <row r="104" spans="1:6" ht="15" customHeight="1">
      <c r="A104" s="11" t="s">
        <v>92</v>
      </c>
      <c r="B104" s="13" t="s">
        <v>1</v>
      </c>
      <c r="C104" s="14">
        <v>8916</v>
      </c>
      <c r="D104" s="21">
        <v>3.3</v>
      </c>
      <c r="E104" s="21">
        <f aca="true" t="shared" si="3" ref="E104:E109">SUM(C104*D104)</f>
        <v>29422.8</v>
      </c>
      <c r="F104" s="21">
        <v>29423</v>
      </c>
    </row>
    <row r="105" spans="1:6" ht="15" customHeight="1">
      <c r="A105" s="11" t="s">
        <v>93</v>
      </c>
      <c r="B105" s="13" t="s">
        <v>29</v>
      </c>
      <c r="C105" s="14">
        <v>252</v>
      </c>
      <c r="D105" s="21">
        <v>31.7</v>
      </c>
      <c r="E105" s="21">
        <f t="shared" si="3"/>
        <v>7988.4</v>
      </c>
      <c r="F105" s="21">
        <v>7988</v>
      </c>
    </row>
    <row r="106" spans="1:6" ht="15" customHeight="1">
      <c r="A106" s="11" t="s">
        <v>94</v>
      </c>
      <c r="B106" s="13" t="s">
        <v>1</v>
      </c>
      <c r="C106" s="14">
        <v>8916</v>
      </c>
      <c r="D106" s="21">
        <v>16.12</v>
      </c>
      <c r="E106" s="21">
        <f t="shared" si="3"/>
        <v>143725.92</v>
      </c>
      <c r="F106" s="21">
        <v>143726</v>
      </c>
    </row>
    <row r="107" spans="1:6" ht="15" customHeight="1">
      <c r="A107" s="11" t="s">
        <v>95</v>
      </c>
      <c r="B107" s="13" t="s">
        <v>0</v>
      </c>
      <c r="C107" s="14">
        <v>25.2</v>
      </c>
      <c r="D107" s="21">
        <v>81.59</v>
      </c>
      <c r="E107" s="21">
        <f t="shared" si="3"/>
        <v>2056.068</v>
      </c>
      <c r="F107" s="21">
        <v>2056</v>
      </c>
    </row>
    <row r="108" spans="1:6" ht="15" customHeight="1">
      <c r="A108" s="11" t="s">
        <v>96</v>
      </c>
      <c r="B108" s="13" t="s">
        <v>33</v>
      </c>
      <c r="C108" s="14">
        <v>15</v>
      </c>
      <c r="D108" s="21">
        <v>110</v>
      </c>
      <c r="E108" s="21">
        <f t="shared" si="3"/>
        <v>1650</v>
      </c>
      <c r="F108" s="21">
        <v>1650</v>
      </c>
    </row>
    <row r="109" spans="1:6" ht="15" customHeight="1">
      <c r="A109" s="11" t="s">
        <v>97</v>
      </c>
      <c r="B109" s="13" t="s">
        <v>29</v>
      </c>
      <c r="C109" s="14">
        <v>156</v>
      </c>
      <c r="D109" s="21">
        <v>5.7</v>
      </c>
      <c r="E109" s="21">
        <f t="shared" si="3"/>
        <v>889.2</v>
      </c>
      <c r="F109" s="21">
        <v>889</v>
      </c>
    </row>
    <row r="110" spans="1:6" ht="15" customHeight="1">
      <c r="A110" s="11" t="s">
        <v>98</v>
      </c>
      <c r="B110" s="18"/>
      <c r="C110" s="14"/>
      <c r="D110" s="21"/>
      <c r="E110" s="21"/>
      <c r="F110" s="21"/>
    </row>
    <row r="111" spans="1:6" ht="15" customHeight="1">
      <c r="A111" s="11" t="s">
        <v>99</v>
      </c>
      <c r="B111" s="18" t="s">
        <v>29</v>
      </c>
      <c r="C111" s="14">
        <v>16</v>
      </c>
      <c r="D111" s="21">
        <v>220</v>
      </c>
      <c r="E111" s="21">
        <f>SUM(C111*D111)</f>
        <v>3520</v>
      </c>
      <c r="F111" s="21">
        <v>3520</v>
      </c>
    </row>
    <row r="112" spans="1:6" ht="15" customHeight="1">
      <c r="A112" s="11" t="s">
        <v>100</v>
      </c>
      <c r="B112" s="19" t="s">
        <v>29</v>
      </c>
      <c r="C112" s="8">
        <v>10</v>
      </c>
      <c r="D112" s="9">
        <v>22</v>
      </c>
      <c r="E112" s="21">
        <f>SUM(C112*D112)</f>
        <v>220</v>
      </c>
      <c r="F112" s="21">
        <v>220</v>
      </c>
    </row>
    <row r="113" spans="1:6" ht="15" customHeight="1">
      <c r="A113" s="10" t="s">
        <v>102</v>
      </c>
      <c r="B113" s="7"/>
      <c r="C113" s="14"/>
      <c r="D113" s="21"/>
      <c r="E113" s="22">
        <f>SUM(E104:E112)</f>
        <v>189472.388</v>
      </c>
      <c r="F113" s="34">
        <f>SUM(F104:F112)</f>
        <v>189472</v>
      </c>
    </row>
    <row r="114" spans="1:6" ht="15" customHeight="1">
      <c r="A114" s="10"/>
      <c r="B114" s="7"/>
      <c r="C114" s="14"/>
      <c r="D114" s="21"/>
      <c r="E114" s="21"/>
      <c r="F114" s="21"/>
    </row>
    <row r="115" spans="1:6" ht="15" customHeight="1">
      <c r="A115" s="10" t="s">
        <v>103</v>
      </c>
      <c r="B115" s="13"/>
      <c r="C115" s="14"/>
      <c r="D115" s="21"/>
      <c r="E115" s="21"/>
      <c r="F115" s="21"/>
    </row>
    <row r="116" spans="1:6" ht="15" customHeight="1">
      <c r="A116" s="20" t="s">
        <v>101</v>
      </c>
      <c r="B116" s="7"/>
      <c r="C116" s="8"/>
      <c r="D116" s="9"/>
      <c r="E116" s="16">
        <v>30422</v>
      </c>
      <c r="F116" s="16">
        <v>30422</v>
      </c>
    </row>
    <row r="117" spans="1:6" ht="15" customHeight="1">
      <c r="A117" s="10" t="s">
        <v>104</v>
      </c>
      <c r="B117" s="13"/>
      <c r="C117" s="14"/>
      <c r="D117" s="21"/>
      <c r="E117" s="22">
        <v>30422</v>
      </c>
      <c r="F117" s="34">
        <f>SUM(F116)</f>
        <v>30422</v>
      </c>
    </row>
    <row r="118" spans="1:6" ht="15" customHeight="1">
      <c r="A118" s="11"/>
      <c r="B118" s="13"/>
      <c r="C118" s="14"/>
      <c r="D118" s="21"/>
      <c r="E118" s="21"/>
      <c r="F118" s="21"/>
    </row>
    <row r="119" spans="1:6" ht="15" customHeight="1">
      <c r="A119" s="10" t="s">
        <v>105</v>
      </c>
      <c r="B119" s="13"/>
      <c r="C119" s="14"/>
      <c r="D119" s="21"/>
      <c r="E119" s="21"/>
      <c r="F119" s="21"/>
    </row>
    <row r="120" spans="1:6" ht="15" customHeight="1">
      <c r="A120" s="11" t="s">
        <v>106</v>
      </c>
      <c r="B120" s="18"/>
      <c r="C120" s="14"/>
      <c r="D120" s="21"/>
      <c r="E120" s="21">
        <v>46546</v>
      </c>
      <c r="F120" s="36">
        <v>46546</v>
      </c>
    </row>
    <row r="121" spans="1:6" ht="15" customHeight="1">
      <c r="A121" s="10" t="s">
        <v>107</v>
      </c>
      <c r="B121" s="18"/>
      <c r="C121" s="14"/>
      <c r="D121" s="21"/>
      <c r="E121" s="22">
        <v>46546</v>
      </c>
      <c r="F121" s="34">
        <v>46546</v>
      </c>
    </row>
    <row r="122" spans="1:6" ht="15" customHeight="1">
      <c r="A122" s="10"/>
      <c r="B122" s="18"/>
      <c r="C122" s="14"/>
      <c r="D122" s="21"/>
      <c r="E122" s="21"/>
      <c r="F122" s="21"/>
    </row>
    <row r="123" spans="1:7" ht="15" customHeight="1">
      <c r="A123" s="26" t="s">
        <v>108</v>
      </c>
      <c r="B123" s="27"/>
      <c r="C123" s="28"/>
      <c r="D123" s="29"/>
      <c r="E123" s="29"/>
      <c r="F123" s="29"/>
      <c r="G123" s="38"/>
    </row>
    <row r="124" spans="1:7" ht="15" customHeight="1">
      <c r="A124" s="30" t="s">
        <v>109</v>
      </c>
      <c r="B124" s="27" t="s">
        <v>29</v>
      </c>
      <c r="C124" s="28">
        <v>1</v>
      </c>
      <c r="D124" s="29">
        <v>7500</v>
      </c>
      <c r="E124" s="29">
        <f>SUM(C124*D124)</f>
        <v>7500</v>
      </c>
      <c r="F124" s="29">
        <v>7500</v>
      </c>
      <c r="G124" s="32"/>
    </row>
    <row r="125" spans="1:6" ht="15" customHeight="1">
      <c r="A125" s="26" t="s">
        <v>115</v>
      </c>
      <c r="B125" s="27"/>
      <c r="C125" s="28"/>
      <c r="D125" s="29"/>
      <c r="E125" s="29">
        <f>SUM(E124)</f>
        <v>7500</v>
      </c>
      <c r="F125" s="29">
        <v>7500</v>
      </c>
    </row>
    <row r="126" spans="1:6" ht="15" customHeight="1">
      <c r="A126" s="30" t="s">
        <v>125</v>
      </c>
      <c r="B126" s="27"/>
      <c r="C126" s="28"/>
      <c r="D126" s="29"/>
      <c r="E126" s="29">
        <f>SUM(E125*0.2)</f>
        <v>1500</v>
      </c>
      <c r="F126" s="29">
        <f>SUM(F125*0.2)</f>
        <v>1500</v>
      </c>
    </row>
    <row r="127" spans="1:6" ht="15" customHeight="1">
      <c r="A127" s="30" t="s">
        <v>124</v>
      </c>
      <c r="B127" s="27"/>
      <c r="C127" s="28"/>
      <c r="D127" s="29"/>
      <c r="E127" s="29">
        <f>SUM(E126+E125)</f>
        <v>9000</v>
      </c>
      <c r="F127" s="29">
        <f>SUM(F126+F125)</f>
        <v>9000</v>
      </c>
    </row>
    <row r="128" spans="1:6" ht="15" customHeight="1">
      <c r="A128" s="11"/>
      <c r="B128" s="18"/>
      <c r="C128" s="14"/>
      <c r="D128" s="21"/>
      <c r="E128" s="21"/>
      <c r="F128" s="21"/>
    </row>
    <row r="129" spans="1:6" ht="15" customHeight="1">
      <c r="A129" s="10" t="s">
        <v>111</v>
      </c>
      <c r="B129" s="13"/>
      <c r="C129" s="14"/>
      <c r="D129" s="21"/>
      <c r="E129" s="21">
        <f>SUM(E121+E117+E113+E101+E95+E85+E77+E73+E67+E63+E59+E53+E29+E25+E21+E15)</f>
        <v>1598074.45832</v>
      </c>
      <c r="F129" s="23">
        <f>SUM(F120+F117+F113+F101+F95+F85+F77+F73+F67+F63+F59+F53+F29+F25+F21+F15)</f>
        <v>1598073</v>
      </c>
    </row>
    <row r="130" spans="1:6" ht="15" customHeight="1">
      <c r="A130" s="30" t="s">
        <v>126</v>
      </c>
      <c r="B130" s="33"/>
      <c r="C130" s="28"/>
      <c r="D130" s="29"/>
      <c r="E130" s="29">
        <f>SUM(E129*0.2)</f>
        <v>319614.891664</v>
      </c>
      <c r="F130" s="29">
        <f>SUM(F129*0.2)</f>
        <v>319614.60000000003</v>
      </c>
    </row>
    <row r="131" spans="1:6" ht="15" customHeight="1">
      <c r="A131" s="31" t="s">
        <v>114</v>
      </c>
      <c r="B131" s="7"/>
      <c r="C131" s="8"/>
      <c r="D131" s="9"/>
      <c r="E131" s="15">
        <f>SUM(E130+E129+E127)</f>
        <v>1926689.349984</v>
      </c>
      <c r="F131" s="15">
        <f>SUM(F130+F129+F127)</f>
        <v>1926687.6</v>
      </c>
    </row>
    <row r="132" spans="1:6" ht="15" customHeight="1">
      <c r="A132" s="5"/>
      <c r="E132" s="4"/>
      <c r="F132" s="4"/>
    </row>
    <row r="133" spans="1:6" ht="15" customHeight="1">
      <c r="A133" s="5"/>
      <c r="E133" s="4"/>
      <c r="F133" s="4"/>
    </row>
    <row r="134" spans="1:6" ht="15" customHeight="1">
      <c r="A134" s="5"/>
      <c r="E134" s="4"/>
      <c r="F134" s="4"/>
    </row>
    <row r="135" spans="1:6" ht="15" customHeight="1">
      <c r="A135" s="5"/>
      <c r="E135" s="4"/>
      <c r="F135" s="4"/>
    </row>
    <row r="136" ht="15" customHeight="1">
      <c r="A136" s="5"/>
    </row>
    <row r="137" ht="15" customHeight="1">
      <c r="A137" s="5"/>
    </row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>
      <c r="A191" s="24"/>
    </row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Pozemkovy urad Melnik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machulkova</dc:creator>
  <cp:keywords/>
  <dc:description/>
  <cp:lastModifiedBy>hofman</cp:lastModifiedBy>
  <cp:lastPrinted>2010-11-10T09:36:54Z</cp:lastPrinted>
  <dcterms:created xsi:type="dcterms:W3CDTF">2007-08-16T05:33:37Z</dcterms:created>
  <dcterms:modified xsi:type="dcterms:W3CDTF">2010-11-10T13:57:35Z</dcterms:modified>
  <cp:category/>
  <cp:version/>
  <cp:contentType/>
  <cp:contentStatus/>
</cp:coreProperties>
</file>