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kce_LP\15_21_3 Jez_Ráj_DSP\02_DPS\Rozpočet\"/>
    </mc:Choice>
  </mc:AlternateContent>
  <bookViews>
    <workbookView xWindow="0" yWindow="0" windowWidth="0" windowHeight="0"/>
  </bookViews>
  <sheets>
    <sheet name="Rekapitulace stavby" sheetId="1" r:id="rId1"/>
    <sheet name="SO 01 - Rekonstrukce jezu" sheetId="2" r:id="rId2"/>
    <sheet name="SO 02 - Rybochod" sheetId="3" r:id="rId3"/>
    <sheet name="SO 03 - Odběrný objekt" sheetId="4" r:id="rId4"/>
    <sheet name="SO 04 - Náhon" sheetId="5" r:id="rId5"/>
    <sheet name="VON - Vedlejší a ostatní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01 - Rekonstrukce jezu'!$C$127:$K$1280</definedName>
    <definedName name="_xlnm.Print_Area" localSheetId="1">'SO 01 - Rekonstrukce jezu'!$C$4:$J$76,'SO 01 - Rekonstrukce jezu'!$C$82:$J$109,'SO 01 - Rekonstrukce jezu'!$C$115:$J$1280</definedName>
    <definedName name="_xlnm.Print_Titles" localSheetId="1">'SO 01 - Rekonstrukce jezu'!$127:$127</definedName>
    <definedName name="_xlnm._FilterDatabase" localSheetId="2" hidden="1">'SO 02 - Rybochod'!$C$127:$K$585</definedName>
    <definedName name="_xlnm.Print_Area" localSheetId="2">'SO 02 - Rybochod'!$C$4:$J$76,'SO 02 - Rybochod'!$C$82:$J$109,'SO 02 - Rybochod'!$C$115:$J$585</definedName>
    <definedName name="_xlnm.Print_Titles" localSheetId="2">'SO 02 - Rybochod'!$127:$127</definedName>
    <definedName name="_xlnm._FilterDatabase" localSheetId="3" hidden="1">'SO 03 - Odběrný objekt'!$C$128:$K$447</definedName>
    <definedName name="_xlnm.Print_Area" localSheetId="3">'SO 03 - Odběrný objekt'!$C$4:$J$76,'SO 03 - Odběrný objekt'!$C$82:$J$110,'SO 03 - Odběrný objekt'!$C$116:$J$447</definedName>
    <definedName name="_xlnm.Print_Titles" localSheetId="3">'SO 03 - Odběrný objekt'!$128:$128</definedName>
    <definedName name="_xlnm._FilterDatabase" localSheetId="4" hidden="1">'SO 04 - Náhon'!$C$119:$K$165</definedName>
    <definedName name="_xlnm.Print_Area" localSheetId="4">'SO 04 - Náhon'!$C$4:$J$76,'SO 04 - Náhon'!$C$82:$J$101,'SO 04 - Náhon'!$C$107:$J$165</definedName>
    <definedName name="_xlnm.Print_Titles" localSheetId="4">'SO 04 - Náhon'!$119:$119</definedName>
    <definedName name="_xlnm._FilterDatabase" localSheetId="5" hidden="1">'VON - Vedlejší a ostatní ...'!$C$116:$K$180</definedName>
    <definedName name="_xlnm.Print_Area" localSheetId="5">'VON - Vedlejší a ostatní ...'!$C$4:$J$76,'VON - Vedlejší a ostatní ...'!$C$82:$J$98,'VON - Vedlejší a ostatní ...'!$C$104:$J$180</definedName>
    <definedName name="_xlnm.Print_Titles" localSheetId="5">'VON - Vedlejší a ostatní ...'!$116:$116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107"/>
  <c i="5" r="J37"/>
  <c r="J36"/>
  <c i="1" r="AY98"/>
  <c i="5" r="J35"/>
  <c i="1" r="AX98"/>
  <c i="5"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85"/>
  <c i="4" r="J37"/>
  <c r="J36"/>
  <c i="1" r="AY97"/>
  <c i="4" r="J35"/>
  <c i="1" r="AX97"/>
  <c i="4" r="BI445"/>
  <c r="BH445"/>
  <c r="BG445"/>
  <c r="BF445"/>
  <c r="T445"/>
  <c r="T444"/>
  <c r="T443"/>
  <c r="R445"/>
  <c r="R444"/>
  <c r="R443"/>
  <c r="P445"/>
  <c r="P444"/>
  <c r="P443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397"/>
  <c r="BH397"/>
  <c r="BG397"/>
  <c r="BF397"/>
  <c r="T397"/>
  <c r="R397"/>
  <c r="P397"/>
  <c r="BI393"/>
  <c r="BH393"/>
  <c r="BG393"/>
  <c r="BF393"/>
  <c r="T393"/>
  <c r="R393"/>
  <c r="P393"/>
  <c r="BI386"/>
  <c r="BH386"/>
  <c r="BG386"/>
  <c r="BF386"/>
  <c r="T386"/>
  <c r="T385"/>
  <c r="R386"/>
  <c r="R385"/>
  <c r="P386"/>
  <c r="P385"/>
  <c r="BI382"/>
  <c r="BH382"/>
  <c r="BG382"/>
  <c r="BF382"/>
  <c r="T382"/>
  <c r="T381"/>
  <c r="R382"/>
  <c r="R381"/>
  <c r="P382"/>
  <c r="P381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25"/>
  <c r="BH325"/>
  <c r="BG325"/>
  <c r="BF325"/>
  <c r="T325"/>
  <c r="R325"/>
  <c r="P325"/>
  <c r="BI319"/>
  <c r="BH319"/>
  <c r="BG319"/>
  <c r="BF319"/>
  <c r="T319"/>
  <c r="R319"/>
  <c r="P319"/>
  <c r="BI317"/>
  <c r="BH317"/>
  <c r="BG317"/>
  <c r="BF317"/>
  <c r="T317"/>
  <c r="R317"/>
  <c r="P317"/>
  <c r="BI311"/>
  <c r="BH311"/>
  <c r="BG311"/>
  <c r="BF311"/>
  <c r="T311"/>
  <c r="R311"/>
  <c r="P311"/>
  <c r="BI309"/>
  <c r="BH309"/>
  <c r="BG309"/>
  <c r="BF309"/>
  <c r="T309"/>
  <c r="R309"/>
  <c r="P309"/>
  <c r="BI281"/>
  <c r="BH281"/>
  <c r="BG281"/>
  <c r="BF281"/>
  <c r="T281"/>
  <c r="R281"/>
  <c r="P281"/>
  <c r="BI271"/>
  <c r="BH271"/>
  <c r="BG271"/>
  <c r="BF271"/>
  <c r="T271"/>
  <c r="R271"/>
  <c r="P271"/>
  <c r="BI261"/>
  <c r="BH261"/>
  <c r="BG261"/>
  <c r="BF261"/>
  <c r="T261"/>
  <c r="R261"/>
  <c r="P261"/>
  <c r="BI251"/>
  <c r="BH251"/>
  <c r="BG251"/>
  <c r="BF251"/>
  <c r="T251"/>
  <c r="R251"/>
  <c r="P251"/>
  <c r="BI233"/>
  <c r="BH233"/>
  <c r="BG233"/>
  <c r="BF233"/>
  <c r="T233"/>
  <c r="R233"/>
  <c r="P233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3"/>
  <c r="BH183"/>
  <c r="BG183"/>
  <c r="BF183"/>
  <c r="T183"/>
  <c r="R183"/>
  <c r="P183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85"/>
  <c i="3" r="J37"/>
  <c r="J36"/>
  <c i="1" r="AY96"/>
  <c i="3" r="J35"/>
  <c i="1" r="AX96"/>
  <c i="3" r="BI583"/>
  <c r="BH583"/>
  <c r="BG583"/>
  <c r="BF583"/>
  <c r="T583"/>
  <c r="R583"/>
  <c r="P583"/>
  <c r="BI580"/>
  <c r="BH580"/>
  <c r="BG580"/>
  <c r="BF580"/>
  <c r="T580"/>
  <c r="R580"/>
  <c r="P580"/>
  <c r="BI572"/>
  <c r="BH572"/>
  <c r="BG572"/>
  <c r="BF572"/>
  <c r="T572"/>
  <c r="R572"/>
  <c r="P572"/>
  <c r="BI564"/>
  <c r="BH564"/>
  <c r="BG564"/>
  <c r="BF564"/>
  <c r="T564"/>
  <c r="R564"/>
  <c r="P564"/>
  <c r="BI557"/>
  <c r="BH557"/>
  <c r="BG557"/>
  <c r="BF557"/>
  <c r="T557"/>
  <c r="R557"/>
  <c r="P557"/>
  <c r="BI550"/>
  <c r="BH550"/>
  <c r="BG550"/>
  <c r="BF550"/>
  <c r="T550"/>
  <c r="R550"/>
  <c r="P550"/>
  <c r="BI545"/>
  <c r="BH545"/>
  <c r="BG545"/>
  <c r="BF545"/>
  <c r="T545"/>
  <c r="R545"/>
  <c r="P545"/>
  <c r="BI540"/>
  <c r="BH540"/>
  <c r="BG540"/>
  <c r="BF540"/>
  <c r="T540"/>
  <c r="R540"/>
  <c r="P540"/>
  <c r="BI535"/>
  <c r="BH535"/>
  <c r="BG535"/>
  <c r="BF535"/>
  <c r="T535"/>
  <c r="R535"/>
  <c r="P535"/>
  <c r="BI530"/>
  <c r="BH530"/>
  <c r="BG530"/>
  <c r="BF530"/>
  <c r="T530"/>
  <c r="R530"/>
  <c r="P530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5"/>
  <c r="BH495"/>
  <c r="BG495"/>
  <c r="BF495"/>
  <c r="T495"/>
  <c r="R495"/>
  <c r="P495"/>
  <c r="BI489"/>
  <c r="BH489"/>
  <c r="BG489"/>
  <c r="BF489"/>
  <c r="T489"/>
  <c r="R489"/>
  <c r="P489"/>
  <c r="BI483"/>
  <c r="BH483"/>
  <c r="BG483"/>
  <c r="BF483"/>
  <c r="T483"/>
  <c r="R483"/>
  <c r="P483"/>
  <c r="BI475"/>
  <c r="BH475"/>
  <c r="BG475"/>
  <c r="BF475"/>
  <c r="T475"/>
  <c r="R475"/>
  <c r="P475"/>
  <c r="BI467"/>
  <c r="BH467"/>
  <c r="BG467"/>
  <c r="BF467"/>
  <c r="T467"/>
  <c r="R467"/>
  <c r="P467"/>
  <c r="BI455"/>
  <c r="BH455"/>
  <c r="BG455"/>
  <c r="BF455"/>
  <c r="T455"/>
  <c r="R455"/>
  <c r="P455"/>
  <c r="BI447"/>
  <c r="BH447"/>
  <c r="BG447"/>
  <c r="BF447"/>
  <c r="T447"/>
  <c r="R447"/>
  <c r="P447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9"/>
  <c r="BH429"/>
  <c r="BG429"/>
  <c r="BF429"/>
  <c r="T429"/>
  <c r="R429"/>
  <c r="P429"/>
  <c r="BI421"/>
  <c r="BH421"/>
  <c r="BG421"/>
  <c r="BF421"/>
  <c r="T421"/>
  <c r="R421"/>
  <c r="P421"/>
  <c r="BI416"/>
  <c r="BH416"/>
  <c r="BG416"/>
  <c r="BF416"/>
  <c r="T416"/>
  <c r="R416"/>
  <c r="P416"/>
  <c r="BI412"/>
  <c r="BH412"/>
  <c r="BG412"/>
  <c r="BF412"/>
  <c r="T412"/>
  <c r="T411"/>
  <c r="R412"/>
  <c r="R411"/>
  <c r="P412"/>
  <c r="P411"/>
  <c r="BI408"/>
  <c r="BH408"/>
  <c r="BG408"/>
  <c r="BF408"/>
  <c r="T408"/>
  <c r="R408"/>
  <c r="P408"/>
  <c r="BI403"/>
  <c r="BH403"/>
  <c r="BG403"/>
  <c r="BF403"/>
  <c r="T403"/>
  <c r="R403"/>
  <c r="P403"/>
  <c r="BI395"/>
  <c r="BH395"/>
  <c r="BG395"/>
  <c r="BF395"/>
  <c r="T395"/>
  <c r="R395"/>
  <c r="P395"/>
  <c r="BI385"/>
  <c r="BH385"/>
  <c r="BG385"/>
  <c r="BF385"/>
  <c r="T385"/>
  <c r="R385"/>
  <c r="P385"/>
  <c r="BI371"/>
  <c r="BH371"/>
  <c r="BG371"/>
  <c r="BF371"/>
  <c r="T371"/>
  <c r="R371"/>
  <c r="P371"/>
  <c r="BI367"/>
  <c r="BH367"/>
  <c r="BG367"/>
  <c r="BF367"/>
  <c r="T367"/>
  <c r="R367"/>
  <c r="P367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7"/>
  <c r="BH317"/>
  <c r="BG317"/>
  <c r="BF317"/>
  <c r="T317"/>
  <c r="R317"/>
  <c r="P317"/>
  <c r="BI311"/>
  <c r="BH311"/>
  <c r="BG311"/>
  <c r="BF311"/>
  <c r="T311"/>
  <c r="R311"/>
  <c r="P311"/>
  <c r="BI309"/>
  <c r="BH309"/>
  <c r="BG309"/>
  <c r="BF309"/>
  <c r="T309"/>
  <c r="R309"/>
  <c r="P309"/>
  <c r="BI293"/>
  <c r="BH293"/>
  <c r="BG293"/>
  <c r="BF293"/>
  <c r="T293"/>
  <c r="R293"/>
  <c r="P293"/>
  <c r="BI291"/>
  <c r="BH291"/>
  <c r="BG291"/>
  <c r="BF291"/>
  <c r="T291"/>
  <c r="R291"/>
  <c r="P291"/>
  <c r="BI256"/>
  <c r="BH256"/>
  <c r="BG256"/>
  <c r="BF256"/>
  <c r="T256"/>
  <c r="R256"/>
  <c r="P256"/>
  <c r="BI236"/>
  <c r="BH236"/>
  <c r="BG236"/>
  <c r="BF236"/>
  <c r="T236"/>
  <c r="R236"/>
  <c r="P236"/>
  <c r="BI218"/>
  <c r="BH218"/>
  <c r="BG218"/>
  <c r="BF218"/>
  <c r="T218"/>
  <c r="R218"/>
  <c r="P218"/>
  <c r="BI194"/>
  <c r="BH194"/>
  <c r="BG194"/>
  <c r="BF194"/>
  <c r="T194"/>
  <c r="R194"/>
  <c r="P194"/>
  <c r="BI162"/>
  <c r="BH162"/>
  <c r="BG162"/>
  <c r="BF162"/>
  <c r="T162"/>
  <c r="R162"/>
  <c r="P162"/>
  <c r="BI158"/>
  <c r="BH158"/>
  <c r="BG158"/>
  <c r="BF158"/>
  <c r="T158"/>
  <c r="R158"/>
  <c r="P158"/>
  <c r="BI142"/>
  <c r="BH142"/>
  <c r="BG142"/>
  <c r="BF142"/>
  <c r="T142"/>
  <c r="R142"/>
  <c r="P142"/>
  <c r="BI131"/>
  <c r="BH131"/>
  <c r="BG131"/>
  <c r="BF131"/>
  <c r="T131"/>
  <c r="T130"/>
  <c r="R131"/>
  <c r="R130"/>
  <c r="P131"/>
  <c r="P130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2" r="J37"/>
  <c r="J36"/>
  <c i="1" r="AY95"/>
  <c i="2" r="J35"/>
  <c i="1" r="AX95"/>
  <c i="2" r="BI1278"/>
  <c r="BH1278"/>
  <c r="BG1278"/>
  <c r="BF1278"/>
  <c r="T1278"/>
  <c r="R1278"/>
  <c r="P1278"/>
  <c r="BI1273"/>
  <c r="BH1273"/>
  <c r="BG1273"/>
  <c r="BF1273"/>
  <c r="T1273"/>
  <c r="R1273"/>
  <c r="P1273"/>
  <c r="BI1269"/>
  <c r="BH1269"/>
  <c r="BG1269"/>
  <c r="BF1269"/>
  <c r="T1269"/>
  <c r="T1268"/>
  <c r="R1269"/>
  <c r="R1268"/>
  <c r="P1269"/>
  <c r="P1268"/>
  <c r="BI1254"/>
  <c r="BH1254"/>
  <c r="BG1254"/>
  <c r="BF1254"/>
  <c r="T1254"/>
  <c r="R1254"/>
  <c r="P1254"/>
  <c r="BI1250"/>
  <c r="BH1250"/>
  <c r="BG1250"/>
  <c r="BF1250"/>
  <c r="T1250"/>
  <c r="R1250"/>
  <c r="P1250"/>
  <c r="BI1246"/>
  <c r="BH1246"/>
  <c r="BG1246"/>
  <c r="BF1246"/>
  <c r="T1246"/>
  <c r="R1246"/>
  <c r="P1246"/>
  <c r="BI1239"/>
  <c r="BH1239"/>
  <c r="BG1239"/>
  <c r="BF1239"/>
  <c r="T1239"/>
  <c r="R1239"/>
  <c r="P1239"/>
  <c r="BI1235"/>
  <c r="BH1235"/>
  <c r="BG1235"/>
  <c r="BF1235"/>
  <c r="T1235"/>
  <c r="R1235"/>
  <c r="P1235"/>
  <c r="BI1232"/>
  <c r="BH1232"/>
  <c r="BG1232"/>
  <c r="BF1232"/>
  <c r="T1232"/>
  <c r="R1232"/>
  <c r="P1232"/>
  <c r="BI1229"/>
  <c r="BH1229"/>
  <c r="BG1229"/>
  <c r="BF1229"/>
  <c r="T1229"/>
  <c r="R1229"/>
  <c r="P1229"/>
  <c r="BI1226"/>
  <c r="BH1226"/>
  <c r="BG1226"/>
  <c r="BF1226"/>
  <c r="T1226"/>
  <c r="R1226"/>
  <c r="P1226"/>
  <c r="BI1223"/>
  <c r="BH1223"/>
  <c r="BG1223"/>
  <c r="BF1223"/>
  <c r="T1223"/>
  <c r="R1223"/>
  <c r="P1223"/>
  <c r="BI1218"/>
  <c r="BH1218"/>
  <c r="BG1218"/>
  <c r="BF1218"/>
  <c r="T1218"/>
  <c r="R1218"/>
  <c r="P1218"/>
  <c r="BI1214"/>
  <c r="BH1214"/>
  <c r="BG1214"/>
  <c r="BF1214"/>
  <c r="T1214"/>
  <c r="R1214"/>
  <c r="P1214"/>
  <c r="BI1208"/>
  <c r="BH1208"/>
  <c r="BG1208"/>
  <c r="BF1208"/>
  <c r="T1208"/>
  <c r="R1208"/>
  <c r="P1208"/>
  <c r="BI1206"/>
  <c r="BH1206"/>
  <c r="BG1206"/>
  <c r="BF1206"/>
  <c r="T1206"/>
  <c r="R1206"/>
  <c r="P1206"/>
  <c r="BI1200"/>
  <c r="BH1200"/>
  <c r="BG1200"/>
  <c r="BF1200"/>
  <c r="T1200"/>
  <c r="R1200"/>
  <c r="P1200"/>
  <c r="BI1192"/>
  <c r="BH1192"/>
  <c r="BG1192"/>
  <c r="BF1192"/>
  <c r="T1192"/>
  <c r="R1192"/>
  <c r="P1192"/>
  <c r="BI1184"/>
  <c r="BH1184"/>
  <c r="BG1184"/>
  <c r="BF1184"/>
  <c r="T1184"/>
  <c r="R1184"/>
  <c r="P1184"/>
  <c r="BI1179"/>
  <c r="BH1179"/>
  <c r="BG1179"/>
  <c r="BF1179"/>
  <c r="T1179"/>
  <c r="R1179"/>
  <c r="P1179"/>
  <c r="BI1175"/>
  <c r="BH1175"/>
  <c r="BG1175"/>
  <c r="BF1175"/>
  <c r="T1175"/>
  <c r="R1175"/>
  <c r="P1175"/>
  <c r="BI1171"/>
  <c r="BH1171"/>
  <c r="BG1171"/>
  <c r="BF1171"/>
  <c r="T1171"/>
  <c r="R1171"/>
  <c r="P1171"/>
  <c r="BI1167"/>
  <c r="BH1167"/>
  <c r="BG1167"/>
  <c r="BF1167"/>
  <c r="T1167"/>
  <c r="R1167"/>
  <c r="P1167"/>
  <c r="BI1162"/>
  <c r="BH1162"/>
  <c r="BG1162"/>
  <c r="BF1162"/>
  <c r="T1162"/>
  <c r="R1162"/>
  <c r="P1162"/>
  <c r="BI1159"/>
  <c r="BH1159"/>
  <c r="BG1159"/>
  <c r="BF1159"/>
  <c r="T1159"/>
  <c r="R1159"/>
  <c r="P1159"/>
  <c r="BI1151"/>
  <c r="BH1151"/>
  <c r="BG1151"/>
  <c r="BF1151"/>
  <c r="T1151"/>
  <c r="R1151"/>
  <c r="P1151"/>
  <c r="BI1147"/>
  <c r="BH1147"/>
  <c r="BG1147"/>
  <c r="BF1147"/>
  <c r="T1147"/>
  <c r="R1147"/>
  <c r="P1147"/>
  <c r="BI1136"/>
  <c r="BH1136"/>
  <c r="BG1136"/>
  <c r="BF1136"/>
  <c r="T1136"/>
  <c r="R1136"/>
  <c r="P1136"/>
  <c r="BI1131"/>
  <c r="BH1131"/>
  <c r="BG1131"/>
  <c r="BF1131"/>
  <c r="T1131"/>
  <c r="R1131"/>
  <c r="P1131"/>
  <c r="BI1127"/>
  <c r="BH1127"/>
  <c r="BG1127"/>
  <c r="BF1127"/>
  <c r="T1127"/>
  <c r="R1127"/>
  <c r="P1127"/>
  <c r="BI1123"/>
  <c r="BH1123"/>
  <c r="BG1123"/>
  <c r="BF1123"/>
  <c r="T1123"/>
  <c r="R1123"/>
  <c r="P1123"/>
  <c r="BI1120"/>
  <c r="BH1120"/>
  <c r="BG1120"/>
  <c r="BF1120"/>
  <c r="T1120"/>
  <c r="R1120"/>
  <c r="P1120"/>
  <c r="BI1117"/>
  <c r="BH1117"/>
  <c r="BG1117"/>
  <c r="BF1117"/>
  <c r="T1117"/>
  <c r="R1117"/>
  <c r="P1117"/>
  <c r="BI1115"/>
  <c r="BH1115"/>
  <c r="BG1115"/>
  <c r="BF1115"/>
  <c r="T1115"/>
  <c r="R1115"/>
  <c r="P1115"/>
  <c r="BI1113"/>
  <c r="BH1113"/>
  <c r="BG1113"/>
  <c r="BF1113"/>
  <c r="T1113"/>
  <c r="R1113"/>
  <c r="P1113"/>
  <c r="BI1111"/>
  <c r="BH1111"/>
  <c r="BG1111"/>
  <c r="BF1111"/>
  <c r="T1111"/>
  <c r="R1111"/>
  <c r="P1111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098"/>
  <c r="BH1098"/>
  <c r="BG1098"/>
  <c r="BF1098"/>
  <c r="T1098"/>
  <c r="R1098"/>
  <c r="P1098"/>
  <c r="BI1089"/>
  <c r="BH1089"/>
  <c r="BG1089"/>
  <c r="BF1089"/>
  <c r="T1089"/>
  <c r="R1089"/>
  <c r="P1089"/>
  <c r="BI1081"/>
  <c r="BH1081"/>
  <c r="BG1081"/>
  <c r="BF1081"/>
  <c r="T1081"/>
  <c r="R1081"/>
  <c r="P1081"/>
  <c r="BI1077"/>
  <c r="BH1077"/>
  <c r="BG1077"/>
  <c r="BF1077"/>
  <c r="T1077"/>
  <c r="R1077"/>
  <c r="P1077"/>
  <c r="BI1069"/>
  <c r="BH1069"/>
  <c r="BG1069"/>
  <c r="BF1069"/>
  <c r="T1069"/>
  <c r="R1069"/>
  <c r="P1069"/>
  <c r="BI1061"/>
  <c r="BH1061"/>
  <c r="BG1061"/>
  <c r="BF1061"/>
  <c r="T1061"/>
  <c r="R1061"/>
  <c r="P1061"/>
  <c r="BI1052"/>
  <c r="BH1052"/>
  <c r="BG1052"/>
  <c r="BF1052"/>
  <c r="T1052"/>
  <c r="R1052"/>
  <c r="P1052"/>
  <c r="BI1048"/>
  <c r="BH1048"/>
  <c r="BG1048"/>
  <c r="BF1048"/>
  <c r="T1048"/>
  <c r="R1048"/>
  <c r="P1048"/>
  <c r="BI1044"/>
  <c r="BH1044"/>
  <c r="BG1044"/>
  <c r="BF1044"/>
  <c r="T1044"/>
  <c r="R1044"/>
  <c r="P1044"/>
  <c r="BI1036"/>
  <c r="BH1036"/>
  <c r="BG1036"/>
  <c r="BF1036"/>
  <c r="T1036"/>
  <c r="R1036"/>
  <c r="P1036"/>
  <c r="BI1032"/>
  <c r="BH1032"/>
  <c r="BG1032"/>
  <c r="BF1032"/>
  <c r="T1032"/>
  <c r="R1032"/>
  <c r="P1032"/>
  <c r="BI1009"/>
  <c r="BH1009"/>
  <c r="BG1009"/>
  <c r="BF1009"/>
  <c r="T1009"/>
  <c r="R1009"/>
  <c r="P1009"/>
  <c r="BI985"/>
  <c r="BH985"/>
  <c r="BG985"/>
  <c r="BF985"/>
  <c r="T985"/>
  <c r="R985"/>
  <c r="P985"/>
  <c r="BI980"/>
  <c r="BH980"/>
  <c r="BG980"/>
  <c r="BF980"/>
  <c r="T980"/>
  <c r="R980"/>
  <c r="P980"/>
  <c r="BI968"/>
  <c r="BH968"/>
  <c r="BG968"/>
  <c r="BF968"/>
  <c r="T968"/>
  <c r="R968"/>
  <c r="P968"/>
  <c r="BI956"/>
  <c r="BH956"/>
  <c r="BG956"/>
  <c r="BF956"/>
  <c r="T956"/>
  <c r="R956"/>
  <c r="P956"/>
  <c r="BI954"/>
  <c r="BH954"/>
  <c r="BG954"/>
  <c r="BF954"/>
  <c r="T954"/>
  <c r="R954"/>
  <c r="P954"/>
  <c r="BI937"/>
  <c r="BH937"/>
  <c r="BG937"/>
  <c r="BF937"/>
  <c r="T937"/>
  <c r="R937"/>
  <c r="P937"/>
  <c r="BI924"/>
  <c r="BH924"/>
  <c r="BG924"/>
  <c r="BF924"/>
  <c r="T924"/>
  <c r="R924"/>
  <c r="P924"/>
  <c r="BI919"/>
  <c r="BH919"/>
  <c r="BG919"/>
  <c r="BF919"/>
  <c r="T919"/>
  <c r="R919"/>
  <c r="P919"/>
  <c r="BI917"/>
  <c r="BH917"/>
  <c r="BG917"/>
  <c r="BF917"/>
  <c r="T917"/>
  <c r="R917"/>
  <c r="P917"/>
  <c r="BI913"/>
  <c r="BH913"/>
  <c r="BG913"/>
  <c r="BF913"/>
  <c r="T913"/>
  <c r="R913"/>
  <c r="P913"/>
  <c r="BI908"/>
  <c r="BH908"/>
  <c r="BG908"/>
  <c r="BF908"/>
  <c r="T908"/>
  <c r="R908"/>
  <c r="P908"/>
  <c r="BI899"/>
  <c r="BH899"/>
  <c r="BG899"/>
  <c r="BF899"/>
  <c r="T899"/>
  <c r="R899"/>
  <c r="P899"/>
  <c r="BI891"/>
  <c r="BH891"/>
  <c r="BG891"/>
  <c r="BF891"/>
  <c r="T891"/>
  <c r="R891"/>
  <c r="P891"/>
  <c r="BI878"/>
  <c r="BH878"/>
  <c r="BG878"/>
  <c r="BF878"/>
  <c r="T878"/>
  <c r="R878"/>
  <c r="P878"/>
  <c r="BI875"/>
  <c r="BH875"/>
  <c r="BG875"/>
  <c r="BF875"/>
  <c r="T875"/>
  <c r="R875"/>
  <c r="P875"/>
  <c r="BI871"/>
  <c r="BH871"/>
  <c r="BG871"/>
  <c r="BF871"/>
  <c r="T871"/>
  <c r="R871"/>
  <c r="P871"/>
  <c r="BI863"/>
  <c r="BH863"/>
  <c r="BG863"/>
  <c r="BF863"/>
  <c r="T863"/>
  <c r="R863"/>
  <c r="P863"/>
  <c r="BI861"/>
  <c r="BH861"/>
  <c r="BG861"/>
  <c r="BF861"/>
  <c r="T861"/>
  <c r="R861"/>
  <c r="P861"/>
  <c r="BI857"/>
  <c r="BH857"/>
  <c r="BG857"/>
  <c r="BF857"/>
  <c r="T857"/>
  <c r="R857"/>
  <c r="P857"/>
  <c r="BI855"/>
  <c r="BH855"/>
  <c r="BG855"/>
  <c r="BF855"/>
  <c r="T855"/>
  <c r="R855"/>
  <c r="P855"/>
  <c r="BI828"/>
  <c r="BH828"/>
  <c r="BG828"/>
  <c r="BF828"/>
  <c r="T828"/>
  <c r="R828"/>
  <c r="P828"/>
  <c r="BI819"/>
  <c r="BH819"/>
  <c r="BG819"/>
  <c r="BF819"/>
  <c r="T819"/>
  <c r="R819"/>
  <c r="P819"/>
  <c r="BI810"/>
  <c r="BH810"/>
  <c r="BG810"/>
  <c r="BF810"/>
  <c r="T810"/>
  <c r="R810"/>
  <c r="P810"/>
  <c r="BI797"/>
  <c r="BH797"/>
  <c r="BG797"/>
  <c r="BF797"/>
  <c r="T797"/>
  <c r="R797"/>
  <c r="P797"/>
  <c r="BI772"/>
  <c r="BH772"/>
  <c r="BG772"/>
  <c r="BF772"/>
  <c r="T772"/>
  <c r="R772"/>
  <c r="P772"/>
  <c r="BI754"/>
  <c r="BH754"/>
  <c r="BG754"/>
  <c r="BF754"/>
  <c r="T754"/>
  <c r="R754"/>
  <c r="P754"/>
  <c r="BI738"/>
  <c r="BH738"/>
  <c r="BG738"/>
  <c r="BF738"/>
  <c r="T738"/>
  <c r="R738"/>
  <c r="P738"/>
  <c r="BI726"/>
  <c r="BH726"/>
  <c r="BG726"/>
  <c r="BF726"/>
  <c r="T726"/>
  <c r="R726"/>
  <c r="P726"/>
  <c r="BI722"/>
  <c r="BH722"/>
  <c r="BG722"/>
  <c r="BF722"/>
  <c r="T722"/>
  <c r="R722"/>
  <c r="P722"/>
  <c r="BI720"/>
  <c r="BH720"/>
  <c r="BG720"/>
  <c r="BF720"/>
  <c r="T720"/>
  <c r="R720"/>
  <c r="P720"/>
  <c r="BI716"/>
  <c r="BH716"/>
  <c r="BG716"/>
  <c r="BF716"/>
  <c r="T716"/>
  <c r="R716"/>
  <c r="P716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8"/>
  <c r="BH698"/>
  <c r="BG698"/>
  <c r="BF698"/>
  <c r="T698"/>
  <c r="R698"/>
  <c r="P698"/>
  <c r="BI693"/>
  <c r="BH693"/>
  <c r="BG693"/>
  <c r="BF693"/>
  <c r="T693"/>
  <c r="R693"/>
  <c r="P693"/>
  <c r="BI683"/>
  <c r="BH683"/>
  <c r="BG683"/>
  <c r="BF683"/>
  <c r="T683"/>
  <c r="R683"/>
  <c r="P683"/>
  <c r="BI679"/>
  <c r="BH679"/>
  <c r="BG679"/>
  <c r="BF679"/>
  <c r="T679"/>
  <c r="R679"/>
  <c r="P679"/>
  <c r="BI676"/>
  <c r="BH676"/>
  <c r="BG676"/>
  <c r="BF676"/>
  <c r="T676"/>
  <c r="R676"/>
  <c r="P676"/>
  <c r="BI668"/>
  <c r="BH668"/>
  <c r="BG668"/>
  <c r="BF668"/>
  <c r="T668"/>
  <c r="R668"/>
  <c r="P668"/>
  <c r="BI665"/>
  <c r="BH665"/>
  <c r="BG665"/>
  <c r="BF665"/>
  <c r="T665"/>
  <c r="R665"/>
  <c r="P665"/>
  <c r="BI655"/>
  <c r="BH655"/>
  <c r="BG655"/>
  <c r="BF655"/>
  <c r="T655"/>
  <c r="R655"/>
  <c r="P655"/>
  <c r="BI645"/>
  <c r="BH645"/>
  <c r="BG645"/>
  <c r="BF645"/>
  <c r="T645"/>
  <c r="R645"/>
  <c r="P645"/>
  <c r="BI635"/>
  <c r="BH635"/>
  <c r="BG635"/>
  <c r="BF635"/>
  <c r="T635"/>
  <c r="R635"/>
  <c r="P635"/>
  <c r="BI632"/>
  <c r="BH632"/>
  <c r="BG632"/>
  <c r="BF632"/>
  <c r="T632"/>
  <c r="R632"/>
  <c r="P632"/>
  <c r="BI628"/>
  <c r="BH628"/>
  <c r="BG628"/>
  <c r="BF628"/>
  <c r="T628"/>
  <c r="R628"/>
  <c r="P628"/>
  <c r="BI615"/>
  <c r="BH615"/>
  <c r="BG615"/>
  <c r="BF615"/>
  <c r="T615"/>
  <c r="R615"/>
  <c r="P615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5"/>
  <c r="BH595"/>
  <c r="BG595"/>
  <c r="BF595"/>
  <c r="T595"/>
  <c r="R595"/>
  <c r="P595"/>
  <c r="BI587"/>
  <c r="BH587"/>
  <c r="BG587"/>
  <c r="BF587"/>
  <c r="T587"/>
  <c r="R587"/>
  <c r="P587"/>
  <c r="BI584"/>
  <c r="BH584"/>
  <c r="BG584"/>
  <c r="BF584"/>
  <c r="T584"/>
  <c r="R584"/>
  <c r="P584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4"/>
  <c r="BH564"/>
  <c r="BG564"/>
  <c r="BF564"/>
  <c r="T564"/>
  <c r="R564"/>
  <c r="P564"/>
  <c r="BI560"/>
  <c r="BH560"/>
  <c r="BG560"/>
  <c r="BF560"/>
  <c r="T560"/>
  <c r="R560"/>
  <c r="P560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4"/>
  <c r="BH524"/>
  <c r="BG524"/>
  <c r="BF524"/>
  <c r="T524"/>
  <c r="R524"/>
  <c r="P524"/>
  <c r="BI507"/>
  <c r="BH507"/>
  <c r="BG507"/>
  <c r="BF507"/>
  <c r="T507"/>
  <c r="R507"/>
  <c r="P507"/>
  <c r="BI500"/>
  <c r="BH500"/>
  <c r="BG500"/>
  <c r="BF500"/>
  <c r="T500"/>
  <c r="R500"/>
  <c r="P500"/>
  <c r="BI488"/>
  <c r="BH488"/>
  <c r="BG488"/>
  <c r="BF488"/>
  <c r="T488"/>
  <c r="R488"/>
  <c r="P488"/>
  <c r="BI484"/>
  <c r="BH484"/>
  <c r="BG484"/>
  <c r="BF484"/>
  <c r="T484"/>
  <c r="R484"/>
  <c r="P484"/>
  <c r="BI476"/>
  <c r="BH476"/>
  <c r="BG476"/>
  <c r="BF476"/>
  <c r="T476"/>
  <c r="R476"/>
  <c r="P476"/>
  <c r="BI465"/>
  <c r="BH465"/>
  <c r="BG465"/>
  <c r="BF465"/>
  <c r="T465"/>
  <c r="R465"/>
  <c r="P465"/>
  <c r="BI457"/>
  <c r="BH457"/>
  <c r="BG457"/>
  <c r="BF457"/>
  <c r="T457"/>
  <c r="R457"/>
  <c r="P457"/>
  <c r="BI452"/>
  <c r="BH452"/>
  <c r="BG452"/>
  <c r="BF452"/>
  <c r="T452"/>
  <c r="R452"/>
  <c r="P452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08"/>
  <c r="BH408"/>
  <c r="BG408"/>
  <c r="BF408"/>
  <c r="T408"/>
  <c r="R408"/>
  <c r="P408"/>
  <c r="BI396"/>
  <c r="BH396"/>
  <c r="BG396"/>
  <c r="BF396"/>
  <c r="T396"/>
  <c r="R396"/>
  <c r="P396"/>
  <c r="BI373"/>
  <c r="BH373"/>
  <c r="BG373"/>
  <c r="BF373"/>
  <c r="T373"/>
  <c r="R373"/>
  <c r="P373"/>
  <c r="BI369"/>
  <c r="BH369"/>
  <c r="BG369"/>
  <c r="BF369"/>
  <c r="T369"/>
  <c r="R369"/>
  <c r="P369"/>
  <c r="BI356"/>
  <c r="BH356"/>
  <c r="BG356"/>
  <c r="BF356"/>
  <c r="T356"/>
  <c r="R356"/>
  <c r="P356"/>
  <c r="BI343"/>
  <c r="BH343"/>
  <c r="BG343"/>
  <c r="BF343"/>
  <c r="T343"/>
  <c r="R343"/>
  <c r="P343"/>
  <c r="BI330"/>
  <c r="BH330"/>
  <c r="BG330"/>
  <c r="BF330"/>
  <c r="T330"/>
  <c r="R330"/>
  <c r="P330"/>
  <c r="BI317"/>
  <c r="BH317"/>
  <c r="BG317"/>
  <c r="BF317"/>
  <c r="T317"/>
  <c r="R317"/>
  <c r="P317"/>
  <c r="BI304"/>
  <c r="BH304"/>
  <c r="BG304"/>
  <c r="BF304"/>
  <c r="T304"/>
  <c r="R304"/>
  <c r="P304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3"/>
  <c r="BH273"/>
  <c r="BG273"/>
  <c r="BF273"/>
  <c r="T273"/>
  <c r="R273"/>
  <c r="P273"/>
  <c r="BI265"/>
  <c r="BH265"/>
  <c r="BG265"/>
  <c r="BF265"/>
  <c r="T265"/>
  <c r="R265"/>
  <c r="P265"/>
  <c r="BI263"/>
  <c r="BH263"/>
  <c r="BG263"/>
  <c r="BF263"/>
  <c r="T263"/>
  <c r="R263"/>
  <c r="P263"/>
  <c r="BI251"/>
  <c r="BH251"/>
  <c r="BG251"/>
  <c r="BF251"/>
  <c r="T251"/>
  <c r="R251"/>
  <c r="P251"/>
  <c r="BI249"/>
  <c r="BH249"/>
  <c r="BG249"/>
  <c r="BF249"/>
  <c r="T249"/>
  <c r="R249"/>
  <c r="P249"/>
  <c r="BI237"/>
  <c r="BH237"/>
  <c r="BG237"/>
  <c r="BF237"/>
  <c r="T237"/>
  <c r="R237"/>
  <c r="P237"/>
  <c r="BI235"/>
  <c r="BH235"/>
  <c r="BG235"/>
  <c r="BF235"/>
  <c r="T235"/>
  <c r="R235"/>
  <c r="P235"/>
  <c r="BI223"/>
  <c r="BH223"/>
  <c r="BG223"/>
  <c r="BF223"/>
  <c r="T223"/>
  <c r="R223"/>
  <c r="P223"/>
  <c r="BI221"/>
  <c r="BH221"/>
  <c r="BG221"/>
  <c r="BF221"/>
  <c r="T221"/>
  <c r="R221"/>
  <c r="P221"/>
  <c r="BI209"/>
  <c r="BH209"/>
  <c r="BG209"/>
  <c r="BF209"/>
  <c r="T209"/>
  <c r="R209"/>
  <c r="P209"/>
  <c r="BI207"/>
  <c r="BH207"/>
  <c r="BG207"/>
  <c r="BF207"/>
  <c r="T207"/>
  <c r="R207"/>
  <c r="P207"/>
  <c r="BI195"/>
  <c r="BH195"/>
  <c r="BG195"/>
  <c r="BF195"/>
  <c r="T195"/>
  <c r="R195"/>
  <c r="P195"/>
  <c r="BI193"/>
  <c r="BH193"/>
  <c r="BG193"/>
  <c r="BF193"/>
  <c r="T193"/>
  <c r="R193"/>
  <c r="P19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68"/>
  <c r="BH168"/>
  <c r="BG168"/>
  <c r="BF168"/>
  <c r="T168"/>
  <c r="R168"/>
  <c r="P168"/>
  <c r="BI164"/>
  <c r="BH164"/>
  <c r="BG164"/>
  <c r="BF164"/>
  <c r="T164"/>
  <c r="R164"/>
  <c r="P164"/>
  <c r="BI156"/>
  <c r="BH156"/>
  <c r="BG156"/>
  <c r="BF156"/>
  <c r="T156"/>
  <c r="R156"/>
  <c r="P156"/>
  <c r="BI148"/>
  <c r="BH148"/>
  <c r="BG148"/>
  <c r="BF148"/>
  <c r="T148"/>
  <c r="R148"/>
  <c r="P148"/>
  <c r="BI139"/>
  <c r="BH139"/>
  <c r="BG139"/>
  <c r="BF139"/>
  <c r="T139"/>
  <c r="R139"/>
  <c r="P139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1" r="L90"/>
  <c r="AM90"/>
  <c r="AM89"/>
  <c r="L89"/>
  <c r="AM87"/>
  <c r="L87"/>
  <c r="L85"/>
  <c r="L84"/>
  <c i="2" r="BK899"/>
  <c r="J797"/>
  <c r="J683"/>
  <c r="J595"/>
  <c r="BK442"/>
  <c r="J280"/>
  <c r="BK1044"/>
  <c r="BK855"/>
  <c r="BK635"/>
  <c r="BK531"/>
  <c r="BK273"/>
  <c r="J1151"/>
  <c r="J1131"/>
  <c r="BK954"/>
  <c r="J709"/>
  <c r="J603"/>
  <c r="J408"/>
  <c r="J1218"/>
  <c r="BK1120"/>
  <c r="J1052"/>
  <c r="BK908"/>
  <c r="J668"/>
  <c r="J488"/>
  <c r="BK148"/>
  <c r="BK1229"/>
  <c r="BK1136"/>
  <c r="BK1081"/>
  <c r="BK919"/>
  <c r="J698"/>
  <c r="J572"/>
  <c r="J484"/>
  <c r="BK195"/>
  <c r="F34"/>
  <c i="4" r="J358"/>
  <c i="5" r="J126"/>
  <c r="BK157"/>
  <c r="BK138"/>
  <c i="6" r="BK122"/>
  <c r="J176"/>
  <c r="BK166"/>
  <c r="J119"/>
  <c r="J170"/>
  <c i="2" r="BK1208"/>
  <c r="J1115"/>
  <c r="BK891"/>
  <c r="J855"/>
  <c r="BK720"/>
  <c r="BK539"/>
  <c r="J416"/>
  <c r="J249"/>
  <c r="J1246"/>
  <c r="J1123"/>
  <c r="J1048"/>
  <c r="J632"/>
  <c r="J539"/>
  <c r="BK373"/>
  <c r="J330"/>
  <c r="J156"/>
  <c r="J1254"/>
  <c r="J968"/>
  <c r="BK754"/>
  <c r="BK668"/>
  <c r="BK500"/>
  <c r="BK317"/>
  <c r="BK1273"/>
  <c r="J1232"/>
  <c r="BK1184"/>
  <c r="BK1131"/>
  <c r="J1081"/>
  <c r="BK1048"/>
  <c r="BK683"/>
  <c r="BK584"/>
  <c r="J442"/>
  <c r="BK330"/>
  <c r="J181"/>
  <c r="BK131"/>
  <c r="BK1250"/>
  <c r="BK1111"/>
  <c r="J1102"/>
  <c r="BK1061"/>
  <c r="J956"/>
  <c r="BK863"/>
  <c r="BK726"/>
  <c r="BK679"/>
  <c r="J564"/>
  <c r="BK488"/>
  <c r="BK396"/>
  <c r="BK193"/>
  <c i="3" r="J483"/>
  <c r="BK339"/>
  <c r="J495"/>
  <c r="J330"/>
  <c r="BK236"/>
  <c r="BK321"/>
  <c r="J447"/>
  <c r="J359"/>
  <c r="J321"/>
  <c r="J371"/>
  <c r="J467"/>
  <c r="BK483"/>
  <c r="BK583"/>
  <c r="J489"/>
  <c r="J583"/>
  <c r="BK530"/>
  <c r="BK309"/>
  <c r="J557"/>
  <c r="J530"/>
  <c r="BK317"/>
  <c r="J131"/>
  <c r="BK489"/>
  <c r="BK403"/>
  <c i="4" r="BK386"/>
  <c r="BK345"/>
  <c r="BK397"/>
  <c r="BK319"/>
  <c r="BK224"/>
  <c r="J183"/>
  <c r="BK214"/>
  <c r="J177"/>
  <c r="J224"/>
  <c r="BK311"/>
  <c r="J148"/>
  <c r="J409"/>
  <c r="BK159"/>
  <c r="BK433"/>
  <c r="BK174"/>
  <c r="J139"/>
  <c r="BK438"/>
  <c r="BK419"/>
  <c r="J393"/>
  <c r="BK169"/>
  <c r="BK366"/>
  <c r="J317"/>
  <c i="5" r="BK126"/>
  <c i="6" r="J174"/>
  <c r="BK179"/>
  <c r="BK138"/>
  <c r="BK157"/>
  <c r="BK153"/>
  <c r="J153"/>
  <c r="BK128"/>
  <c r="BK141"/>
  <c r="BK136"/>
  <c i="2" r="J1235"/>
  <c r="J1167"/>
  <c r="J985"/>
  <c r="J665"/>
  <c r="BK476"/>
  <c r="J373"/>
  <c r="BK221"/>
  <c r="J1162"/>
  <c r="BK1098"/>
  <c r="J543"/>
  <c r="BK408"/>
  <c r="J237"/>
  <c r="J1278"/>
  <c r="BK1159"/>
  <c r="BK611"/>
  <c r="J457"/>
  <c r="BK287"/>
  <c r="BK235"/>
  <c r="J131"/>
  <c r="J1229"/>
  <c r="BK937"/>
  <c r="J693"/>
  <c r="BK587"/>
  <c r="J396"/>
  <c r="J223"/>
  <c r="J1171"/>
  <c r="BK1113"/>
  <c r="J1009"/>
  <c r="J917"/>
  <c r="J754"/>
  <c r="J628"/>
  <c r="BK181"/>
  <c i="3" r="BK350"/>
  <c r="BK421"/>
  <c r="J293"/>
  <c r="J162"/>
  <c r="BK142"/>
  <c r="BK437"/>
  <c r="J311"/>
  <c r="J403"/>
  <c r="BK412"/>
  <c r="BK540"/>
  <c r="J334"/>
  <c r="BK572"/>
  <c r="J535"/>
  <c r="J194"/>
  <c r="BK455"/>
  <c r="BK359"/>
  <c i="4" r="J355"/>
  <c r="J174"/>
  <c r="BK148"/>
  <c r="BK271"/>
  <c r="BK144"/>
  <c r="J428"/>
  <c r="BK198"/>
  <c r="J445"/>
  <c r="BK428"/>
  <c r="BK414"/>
  <c r="BK219"/>
  <c r="J345"/>
  <c i="5" r="BK153"/>
  <c r="BK142"/>
  <c r="J153"/>
  <c i="6" r="J124"/>
  <c r="J126"/>
  <c r="BK172"/>
  <c r="BK119"/>
  <c r="BK163"/>
  <c r="BK176"/>
  <c r="BK161"/>
  <c i="2" r="J1179"/>
  <c r="BK1147"/>
  <c r="J924"/>
  <c r="J703"/>
  <c r="J645"/>
  <c r="BK524"/>
  <c r="J421"/>
  <c r="BK223"/>
  <c r="BK1032"/>
  <c r="BK875"/>
  <c r="BK698"/>
  <c r="BK628"/>
  <c r="J500"/>
  <c r="BK356"/>
  <c i="1" r="AS94"/>
  <c i="2" r="J1127"/>
  <c r="BK871"/>
  <c r="J716"/>
  <c r="J452"/>
  <c r="BK291"/>
  <c r="BK263"/>
  <c r="J221"/>
  <c r="J193"/>
  <c r="BK1278"/>
  <c r="BK1117"/>
  <c r="J1069"/>
  <c r="J913"/>
  <c r="BK712"/>
  <c r="BK572"/>
  <c r="BK421"/>
  <c r="BK168"/>
  <c r="BK1254"/>
  <c r="J1223"/>
  <c r="BK1179"/>
  <c r="J1117"/>
  <c r="J1108"/>
  <c r="BK1036"/>
  <c r="J937"/>
  <c r="J871"/>
  <c r="J706"/>
  <c r="BK457"/>
  <c r="J317"/>
  <c r="J175"/>
  <c i="3" r="BK475"/>
  <c r="BK131"/>
  <c r="J339"/>
  <c r="BK505"/>
  <c r="J350"/>
  <c r="BK564"/>
  <c r="J540"/>
  <c r="BK367"/>
  <c r="BK326"/>
  <c r="BK395"/>
  <c r="J421"/>
  <c r="J256"/>
  <c r="J564"/>
  <c r="J432"/>
  <c r="BK580"/>
  <c r="J550"/>
  <c r="BK515"/>
  <c r="J416"/>
  <c r="J291"/>
  <c r="J545"/>
  <c r="J442"/>
  <c r="BK291"/>
  <c i="4" r="J319"/>
  <c r="J309"/>
  <c r="J219"/>
  <c r="BK233"/>
  <c r="J164"/>
  <c r="BK375"/>
  <c r="J271"/>
  <c r="J349"/>
  <c r="BK393"/>
  <c r="J169"/>
  <c r="BK445"/>
  <c r="BK177"/>
  <c r="BK373"/>
  <c r="BK349"/>
  <c i="6" r="BK159"/>
  <c r="BK168"/>
  <c r="J157"/>
  <c i="2" r="BK1175"/>
  <c r="BK1108"/>
  <c r="J954"/>
  <c r="BK819"/>
  <c r="J575"/>
  <c r="BK465"/>
  <c r="J430"/>
  <c r="J235"/>
  <c r="BK1269"/>
  <c r="BK1167"/>
  <c r="BK980"/>
  <c r="J722"/>
  <c r="BK665"/>
  <c r="J425"/>
  <c r="BK249"/>
  <c r="J139"/>
  <c r="J1136"/>
  <c r="J980"/>
  <c r="J726"/>
  <c r="J615"/>
  <c r="J560"/>
  <c r="J434"/>
  <c r="J177"/>
  <c r="J1239"/>
  <c r="BK1192"/>
  <c r="J1089"/>
  <c r="J1032"/>
  <c r="J507"/>
  <c r="J304"/>
  <c r="BK175"/>
  <c r="J34"/>
  <c i="4" r="J386"/>
  <c i="5" r="BK134"/>
  <c r="J134"/>
  <c r="J138"/>
  <c r="J162"/>
  <c i="6" r="J172"/>
  <c r="J141"/>
  <c r="J144"/>
  <c i="2" r="BK1232"/>
  <c r="BK1162"/>
  <c r="J1077"/>
  <c r="BK857"/>
  <c r="BK564"/>
  <c r="BK434"/>
  <c r="J265"/>
  <c r="J168"/>
  <c r="J1206"/>
  <c r="J857"/>
  <c r="J679"/>
  <c r="J584"/>
  <c r="J465"/>
  <c r="BK282"/>
  <c r="BK177"/>
  <c r="BK1123"/>
  <c r="J919"/>
  <c r="BK738"/>
  <c r="BK645"/>
  <c r="J587"/>
  <c r="J438"/>
  <c r="BK251"/>
  <c r="J209"/>
  <c r="BK156"/>
  <c r="BK1239"/>
  <c r="J1226"/>
  <c r="J1147"/>
  <c r="J1044"/>
  <c r="BK797"/>
  <c r="J655"/>
  <c r="BK484"/>
  <c r="BK343"/>
  <c r="J273"/>
  <c r="J1269"/>
  <c r="J1214"/>
  <c r="J1159"/>
  <c r="BK1089"/>
  <c r="BK1069"/>
  <c r="J899"/>
  <c r="J810"/>
  <c r="BK703"/>
  <c r="J676"/>
  <c r="BK575"/>
  <c r="BK237"/>
  <c r="BK139"/>
  <c i="3" r="J412"/>
  <c r="BK311"/>
  <c r="BK442"/>
  <c r="J309"/>
  <c r="BK218"/>
  <c r="J408"/>
  <c r="J475"/>
  <c r="J395"/>
  <c r="J505"/>
  <c r="BK385"/>
  <c r="J317"/>
  <c r="J515"/>
  <c r="BK162"/>
  <c r="BK550"/>
  <c r="BK371"/>
  <c r="BK194"/>
  <c r="BK432"/>
  <c r="J218"/>
  <c r="BK520"/>
  <c r="J158"/>
  <c i="4" r="BK358"/>
  <c r="J341"/>
  <c r="J261"/>
  <c r="BK251"/>
  <c r="J205"/>
  <c r="BK154"/>
  <c r="J373"/>
  <c r="J210"/>
  <c r="BK183"/>
  <c r="J281"/>
  <c r="J379"/>
  <c r="BK309"/>
  <c r="BK135"/>
  <c r="J397"/>
  <c r="J135"/>
  <c r="BK362"/>
  <c r="J233"/>
  <c i="6" r="J168"/>
  <c r="BK144"/>
  <c r="J179"/>
  <c r="J122"/>
  <c r="J166"/>
  <c i="2" r="J1184"/>
  <c r="J861"/>
  <c r="BK706"/>
  <c r="J611"/>
  <c r="BK535"/>
  <c r="BK304"/>
  <c r="BK1223"/>
  <c r="J891"/>
  <c r="BK693"/>
  <c r="J607"/>
  <c r="BK438"/>
  <c r="J251"/>
  <c r="J1208"/>
  <c r="J908"/>
  <c r="J720"/>
  <c r="J535"/>
  <c r="BK425"/>
  <c r="BK265"/>
  <c r="J1175"/>
  <c r="BK1102"/>
  <c r="BK917"/>
  <c r="BK632"/>
  <c r="J287"/>
  <c r="BK1200"/>
  <c r="J1120"/>
  <c r="BK1105"/>
  <c r="BK985"/>
  <c r="J875"/>
  <c r="J772"/>
  <c r="BK507"/>
  <c r="J291"/>
  <c r="BK164"/>
  <c i="3" r="BK467"/>
  <c r="J500"/>
  <c r="J326"/>
  <c r="BK346"/>
  <c r="J520"/>
  <c r="BK334"/>
  <c r="BK495"/>
  <c r="BK293"/>
  <c r="J354"/>
  <c r="J510"/>
  <c r="J236"/>
  <c r="J525"/>
  <c r="J367"/>
  <c r="BK535"/>
  <c r="J385"/>
  <c i="4" r="BK341"/>
  <c r="BK317"/>
  <c r="J251"/>
  <c r="BK192"/>
  <c r="J414"/>
  <c r="J154"/>
  <c r="BK139"/>
  <c r="BK205"/>
  <c r="J419"/>
  <c r="BK355"/>
  <c r="J159"/>
  <c r="J433"/>
  <c r="J375"/>
  <c r="J198"/>
  <c r="BK379"/>
  <c r="J325"/>
  <c i="5" r="J142"/>
  <c r="BK123"/>
  <c i="6" r="J155"/>
  <c r="J132"/>
  <c r="J161"/>
  <c r="BK151"/>
  <c r="J130"/>
  <c i="2" r="BK1214"/>
  <c r="J1098"/>
  <c r="BK878"/>
  <c r="J738"/>
  <c r="BK676"/>
  <c r="BK603"/>
  <c r="J356"/>
  <c r="BK1246"/>
  <c r="J1111"/>
  <c r="BK1009"/>
  <c r="J828"/>
  <c r="BK280"/>
  <c r="F35"/>
  <c i="4" r="BK382"/>
  <c r="J192"/>
  <c i="5" r="BK130"/>
  <c i="6" r="J128"/>
  <c r="BK130"/>
  <c r="J147"/>
  <c r="J159"/>
  <c i="2" r="J1113"/>
  <c r="BK913"/>
  <c r="BK810"/>
  <c r="BK716"/>
  <c r="BK655"/>
  <c r="J578"/>
  <c r="J369"/>
  <c r="J207"/>
  <c r="BK1218"/>
  <c r="J1105"/>
  <c r="J1036"/>
  <c r="BK956"/>
  <c r="BK578"/>
  <c r="J476"/>
  <c r="J343"/>
  <c r="BK207"/>
  <c r="J1273"/>
  <c r="BK1206"/>
  <c r="BK924"/>
  <c r="BK722"/>
  <c r="BK607"/>
  <c r="BK543"/>
  <c r="BK430"/>
  <c r="BK1235"/>
  <c r="J1200"/>
  <c r="BK1151"/>
  <c r="BK1115"/>
  <c r="J1061"/>
  <c r="BK828"/>
  <c r="BK416"/>
  <c r="BK209"/>
  <c r="J164"/>
  <c r="BK1226"/>
  <c r="J1192"/>
  <c r="BK1127"/>
  <c r="BK1077"/>
  <c r="BK968"/>
  <c r="J878"/>
  <c r="BK861"/>
  <c r="J712"/>
  <c r="BK595"/>
  <c r="J524"/>
  <c r="BK452"/>
  <c r="J282"/>
  <c r="J148"/>
  <c i="3" r="J346"/>
  <c r="BK416"/>
  <c r="BK256"/>
  <c r="J343"/>
  <c r="BK354"/>
  <c r="J572"/>
  <c r="BK557"/>
  <c r="BK429"/>
  <c r="BK510"/>
  <c r="BK447"/>
  <c r="J455"/>
  <c r="BK330"/>
  <c r="J142"/>
  <c r="BK158"/>
  <c r="BK500"/>
  <c r="J580"/>
  <c r="BK545"/>
  <c r="J437"/>
  <c r="BK408"/>
  <c r="BK525"/>
  <c r="J429"/>
  <c r="BK343"/>
  <c i="4" r="J362"/>
  <c r="BK261"/>
  <c r="BK325"/>
  <c r="BK281"/>
  <c r="BK210"/>
  <c r="J144"/>
  <c r="J311"/>
  <c r="J132"/>
  <c r="J382"/>
  <c r="BK164"/>
  <c r="BK132"/>
  <c r="J214"/>
  <c r="J438"/>
  <c r="BK409"/>
  <c r="J366"/>
  <c i="6" r="J138"/>
  <c r="BK149"/>
  <c r="BK124"/>
  <c r="J163"/>
  <c r="BK155"/>
  <c i="2" r="J1250"/>
  <c r="BK1052"/>
  <c r="J863"/>
  <c r="BK772"/>
  <c r="BK709"/>
  <c r="BK615"/>
  <c r="BK560"/>
  <c r="J263"/>
  <c r="F37"/>
  <c i="5" r="J157"/>
  <c r="BK162"/>
  <c r="J130"/>
  <c r="J123"/>
  <c i="6" r="BK132"/>
  <c r="BK170"/>
  <c r="J134"/>
  <c r="J149"/>
  <c r="BK126"/>
  <c r="J136"/>
  <c r="BK134"/>
  <c i="2" r="BK1171"/>
  <c r="J819"/>
  <c r="J635"/>
  <c r="J531"/>
  <c r="BK369"/>
  <c r="J195"/>
  <c r="F36"/>
  <c i="6" r="BK174"/>
  <c r="J151"/>
  <c r="BK147"/>
  <c i="2" l="1" r="T130"/>
  <c r="BK984"/>
  <c r="J984"/>
  <c r="J102"/>
  <c r="R1097"/>
  <c r="T1272"/>
  <c r="T1271"/>
  <c i="3" r="BK141"/>
  <c r="J141"/>
  <c r="J99"/>
  <c r="T316"/>
  <c r="T338"/>
  <c r="BK415"/>
  <c r="J415"/>
  <c r="J105"/>
  <c r="R556"/>
  <c r="R555"/>
  <c i="4" r="P232"/>
  <c r="R392"/>
  <c r="R384"/>
  <c i="2" r="R890"/>
  <c r="R1238"/>
  <c i="3" r="R338"/>
  <c r="BK556"/>
  <c r="BK555"/>
  <c r="J555"/>
  <c r="J107"/>
  <c i="4" r="P131"/>
  <c r="T357"/>
  <c i="2" r="BK771"/>
  <c r="J771"/>
  <c r="J100"/>
  <c r="T890"/>
  <c r="BK1097"/>
  <c r="J1097"/>
  <c r="J103"/>
  <c r="T1238"/>
  <c i="3" r="BK446"/>
  <c r="BK414"/>
  <c r="J414"/>
  <c r="J104"/>
  <c i="4" r="BK218"/>
  <c r="J218"/>
  <c r="J99"/>
  <c r="P340"/>
  <c r="T372"/>
  <c i="5" r="T122"/>
  <c i="2" r="BK715"/>
  <c r="J715"/>
  <c r="J99"/>
  <c r="P984"/>
  <c r="T1097"/>
  <c r="BK1272"/>
  <c r="BK1271"/>
  <c r="J1271"/>
  <c r="J107"/>
  <c i="3" r="P316"/>
  <c r="T358"/>
  <c r="T556"/>
  <c r="T555"/>
  <c i="4" r="T131"/>
  <c r="T340"/>
  <c r="P372"/>
  <c i="5" r="P152"/>
  <c i="2" r="P715"/>
  <c r="R984"/>
  <c r="BK1238"/>
  <c r="J1238"/>
  <c r="J105"/>
  <c i="3" r="T141"/>
  <c r="T129"/>
  <c r="T446"/>
  <c i="4" r="P218"/>
  <c r="R340"/>
  <c r="R372"/>
  <c i="3" r="BK358"/>
  <c r="J358"/>
  <c r="J102"/>
  <c r="P556"/>
  <c r="P555"/>
  <c i="4" r="T232"/>
  <c r="R357"/>
  <c i="5" r="BK152"/>
  <c r="J152"/>
  <c r="J100"/>
  <c i="2" r="BK130"/>
  <c r="BK129"/>
  <c r="J129"/>
  <c r="J97"/>
  <c r="T715"/>
  <c r="BK890"/>
  <c r="J890"/>
  <c r="J101"/>
  <c r="P1122"/>
  <c r="R1272"/>
  <c r="R1271"/>
  <c i="3" r="R141"/>
  <c r="BK338"/>
  <c r="J338"/>
  <c r="J101"/>
  <c r="R446"/>
  <c i="4" r="T392"/>
  <c r="T384"/>
  <c i="5" r="R152"/>
  <c i="2" r="P890"/>
  <c r="P1097"/>
  <c i="3" r="R316"/>
  <c r="P415"/>
  <c i="4" r="R232"/>
  <c r="P392"/>
  <c r="P384"/>
  <c i="5" r="BK122"/>
  <c i="2" r="R130"/>
  <c r="R129"/>
  <c r="R128"/>
  <c r="T771"/>
  <c r="BK1122"/>
  <c r="J1122"/>
  <c r="J104"/>
  <c r="P1272"/>
  <c r="P1271"/>
  <c i="3" r="P141"/>
  <c r="P338"/>
  <c r="P446"/>
  <c i="4" r="R131"/>
  <c r="BK340"/>
  <c r="J340"/>
  <c r="J101"/>
  <c r="BK372"/>
  <c r="J372"/>
  <c r="J103"/>
  <c i="5" r="R122"/>
  <c r="R121"/>
  <c r="R120"/>
  <c i="6" r="BK118"/>
  <c r="J118"/>
  <c r="J97"/>
  <c i="2" r="R715"/>
  <c r="T984"/>
  <c r="P1238"/>
  <c i="3" r="BK316"/>
  <c r="J316"/>
  <c r="J100"/>
  <c r="R358"/>
  <c r="T415"/>
  <c r="T414"/>
  <c i="4" r="BK131"/>
  <c r="R218"/>
  <c r="BK357"/>
  <c r="J357"/>
  <c r="J102"/>
  <c i="5" r="P122"/>
  <c r="P121"/>
  <c r="P120"/>
  <c i="1" r="AU98"/>
  <c i="6" r="P118"/>
  <c r="P117"/>
  <c i="1" r="AU99"/>
  <c i="2" r="P130"/>
  <c r="P129"/>
  <c r="P128"/>
  <c i="1" r="AU95"/>
  <c i="2" r="R771"/>
  <c r="R1122"/>
  <c i="4" r="BK232"/>
  <c r="J232"/>
  <c r="J100"/>
  <c r="BK392"/>
  <c i="6" r="R118"/>
  <c r="R117"/>
  <c i="2" r="P771"/>
  <c r="T1122"/>
  <c i="3" r="P358"/>
  <c r="R415"/>
  <c r="R414"/>
  <c i="4" r="T218"/>
  <c r="P357"/>
  <c i="5" r="T152"/>
  <c i="6" r="T118"/>
  <c r="T117"/>
  <c i="3" r="BK130"/>
  <c r="J130"/>
  <c r="J98"/>
  <c i="4" r="BK385"/>
  <c r="J385"/>
  <c r="J106"/>
  <c i="5" r="BK141"/>
  <c r="J141"/>
  <c r="J99"/>
  <c i="3" r="BK411"/>
  <c r="J411"/>
  <c r="J103"/>
  <c i="4" r="BK444"/>
  <c r="BK443"/>
  <c r="J443"/>
  <c r="J108"/>
  <c i="2" r="BK1268"/>
  <c r="J1268"/>
  <c r="J106"/>
  <c i="4" r="BK381"/>
  <c r="J381"/>
  <c r="J104"/>
  <c i="6" r="BE130"/>
  <c r="BE163"/>
  <c r="BE174"/>
  <c r="BE134"/>
  <c r="J89"/>
  <c r="BE128"/>
  <c r="BE149"/>
  <c r="BE157"/>
  <c r="BE161"/>
  <c r="BE124"/>
  <c r="BE132"/>
  <c r="BE170"/>
  <c r="BE126"/>
  <c r="BE136"/>
  <c r="BE141"/>
  <c r="BE155"/>
  <c r="BE179"/>
  <c i="5" r="J122"/>
  <c r="J98"/>
  <c i="6" r="BE119"/>
  <c r="BE151"/>
  <c r="BE159"/>
  <c r="BE168"/>
  <c r="E85"/>
  <c r="F114"/>
  <c r="BE147"/>
  <c r="BE153"/>
  <c r="BE172"/>
  <c r="BE122"/>
  <c r="BE144"/>
  <c r="BE138"/>
  <c r="BE166"/>
  <c r="BE176"/>
  <c i="5" r="J114"/>
  <c r="BE130"/>
  <c r="BE134"/>
  <c r="F92"/>
  <c i="4" r="J131"/>
  <c r="J98"/>
  <c r="J444"/>
  <c r="J109"/>
  <c i="5" r="BE142"/>
  <c i="4" r="J392"/>
  <c r="J107"/>
  <c i="5" r="E110"/>
  <c r="BE153"/>
  <c r="BE123"/>
  <c r="BE157"/>
  <c r="BE126"/>
  <c r="BE138"/>
  <c r="BE162"/>
  <c i="4" r="BE159"/>
  <c r="J123"/>
  <c r="BE219"/>
  <c r="BE224"/>
  <c r="BE414"/>
  <c r="BE319"/>
  <c r="BE379"/>
  <c i="3" r="BK129"/>
  <c r="BK128"/>
  <c r="J128"/>
  <c i="4" r="BE132"/>
  <c r="BE183"/>
  <c r="BE210"/>
  <c r="BE345"/>
  <c r="BE382"/>
  <c r="BE386"/>
  <c r="BE393"/>
  <c r="BE428"/>
  <c r="BE433"/>
  <c r="BE438"/>
  <c r="BE445"/>
  <c r="E119"/>
  <c r="BE198"/>
  <c r="BE349"/>
  <c r="BE375"/>
  <c r="BE419"/>
  <c r="F92"/>
  <c r="BE251"/>
  <c r="BE341"/>
  <c i="3" r="J446"/>
  <c r="J106"/>
  <c r="J556"/>
  <c r="J108"/>
  <c i="4" r="BE135"/>
  <c r="BE144"/>
  <c r="BE169"/>
  <c r="BE205"/>
  <c r="BE214"/>
  <c r="BE311"/>
  <c r="BE325"/>
  <c r="BE362"/>
  <c r="BE366"/>
  <c r="BE281"/>
  <c r="BE317"/>
  <c r="BE373"/>
  <c r="BE409"/>
  <c r="BE271"/>
  <c r="BE397"/>
  <c r="BE261"/>
  <c r="BE309"/>
  <c r="BE139"/>
  <c r="BE148"/>
  <c r="BE154"/>
  <c r="BE164"/>
  <c r="BE174"/>
  <c r="BE177"/>
  <c r="BE192"/>
  <c r="BE355"/>
  <c r="BE358"/>
  <c r="BE233"/>
  <c i="2" r="J130"/>
  <c r="J98"/>
  <c i="3" r="E118"/>
  <c r="BE162"/>
  <c r="BE293"/>
  <c r="BE311"/>
  <c r="BE321"/>
  <c r="BE334"/>
  <c r="BE408"/>
  <c r="BE432"/>
  <c r="BE505"/>
  <c r="BE530"/>
  <c r="BE540"/>
  <c i="2" r="J1272"/>
  <c r="J108"/>
  <c i="3" r="BE421"/>
  <c r="BE520"/>
  <c r="BE557"/>
  <c r="J89"/>
  <c r="F125"/>
  <c r="BE483"/>
  <c i="2" r="BK128"/>
  <c r="J128"/>
  <c i="3" r="BE142"/>
  <c r="BE330"/>
  <c r="BE367"/>
  <c r="BE395"/>
  <c r="BE403"/>
  <c r="BE535"/>
  <c r="BE545"/>
  <c r="BE572"/>
  <c r="BE158"/>
  <c r="BE194"/>
  <c r="BE291"/>
  <c r="BE500"/>
  <c r="BE525"/>
  <c r="BE218"/>
  <c r="BE256"/>
  <c r="BE326"/>
  <c r="BE354"/>
  <c r="BE442"/>
  <c r="BE489"/>
  <c r="BE515"/>
  <c r="BE350"/>
  <c r="BE437"/>
  <c r="BE475"/>
  <c r="BE495"/>
  <c r="BE510"/>
  <c r="BE550"/>
  <c r="BE564"/>
  <c r="BE580"/>
  <c r="BE583"/>
  <c r="BE236"/>
  <c r="BE339"/>
  <c r="BE359"/>
  <c r="BE455"/>
  <c r="BE131"/>
  <c r="BE309"/>
  <c r="BE371"/>
  <c r="BE412"/>
  <c r="BE429"/>
  <c r="BE467"/>
  <c r="BE343"/>
  <c r="BE346"/>
  <c r="BE317"/>
  <c r="BE385"/>
  <c r="BE416"/>
  <c r="BE447"/>
  <c i="1" r="BA95"/>
  <c r="BD95"/>
  <c i="2" r="F92"/>
  <c r="J122"/>
  <c r="BE131"/>
  <c r="BE156"/>
  <c r="BE168"/>
  <c r="BE177"/>
  <c r="BE223"/>
  <c r="BE263"/>
  <c r="BE280"/>
  <c r="BE287"/>
  <c r="BE291"/>
  <c r="BE330"/>
  <c r="BE369"/>
  <c r="BE476"/>
  <c r="BE484"/>
  <c r="BE560"/>
  <c r="BE578"/>
  <c r="BE611"/>
  <c r="BE615"/>
  <c r="BE632"/>
  <c r="BE655"/>
  <c r="BE668"/>
  <c r="BE693"/>
  <c r="BE738"/>
  <c r="BE797"/>
  <c r="BE819"/>
  <c r="BE891"/>
  <c r="BE913"/>
  <c r="BE924"/>
  <c r="BE985"/>
  <c r="BE1036"/>
  <c r="BE1044"/>
  <c r="BE1120"/>
  <c r="BE1162"/>
  <c r="BE1184"/>
  <c r="BE1208"/>
  <c r="BE1223"/>
  <c r="BE1232"/>
  <c r="BE1250"/>
  <c r="BE1273"/>
  <c i="1" r="AW95"/>
  <c i="2" r="BE139"/>
  <c r="BE221"/>
  <c r="BE235"/>
  <c r="BE265"/>
  <c r="BE282"/>
  <c r="BE373"/>
  <c r="BE408"/>
  <c r="BE416"/>
  <c r="BE430"/>
  <c r="BE434"/>
  <c r="BE438"/>
  <c r="BE452"/>
  <c r="BE465"/>
  <c r="BE500"/>
  <c r="BE535"/>
  <c r="BE539"/>
  <c r="BE543"/>
  <c r="BE645"/>
  <c r="BE665"/>
  <c r="BE698"/>
  <c r="BE716"/>
  <c r="BE722"/>
  <c r="BE855"/>
  <c r="BE861"/>
  <c r="BE871"/>
  <c r="BE875"/>
  <c r="BE1048"/>
  <c r="BE1052"/>
  <c r="BE1081"/>
  <c r="BE1089"/>
  <c r="BE1098"/>
  <c r="BE1102"/>
  <c r="BE1105"/>
  <c r="BE1111"/>
  <c r="BE1123"/>
  <c r="BE1127"/>
  <c r="BE1159"/>
  <c r="BE1171"/>
  <c r="BE1214"/>
  <c r="BE1226"/>
  <c r="BE1239"/>
  <c r="BE1269"/>
  <c r="E85"/>
  <c r="BE148"/>
  <c r="BE175"/>
  <c r="BE181"/>
  <c r="BE207"/>
  <c r="BE209"/>
  <c r="BE249"/>
  <c r="BE304"/>
  <c r="BE356"/>
  <c r="BE442"/>
  <c r="BE531"/>
  <c r="BE584"/>
  <c r="BE595"/>
  <c r="BE628"/>
  <c r="BE676"/>
  <c r="BE683"/>
  <c r="BE706"/>
  <c r="BE709"/>
  <c r="BE712"/>
  <c r="BE726"/>
  <c r="BE772"/>
  <c r="BE810"/>
  <c r="BE828"/>
  <c r="BE857"/>
  <c r="BE899"/>
  <c r="BE956"/>
  <c r="BE1136"/>
  <c r="BE1147"/>
  <c r="BE1167"/>
  <c r="BE1218"/>
  <c r="BE1229"/>
  <c r="BE1235"/>
  <c r="BE1278"/>
  <c i="1" r="BC95"/>
  <c i="2" r="BE317"/>
  <c r="BE343"/>
  <c r="BE396"/>
  <c r="BE421"/>
  <c r="BE457"/>
  <c r="BE488"/>
  <c r="BE524"/>
  <c r="BE564"/>
  <c r="BE575"/>
  <c r="BE603"/>
  <c r="BE720"/>
  <c r="BE863"/>
  <c r="BE878"/>
  <c r="BE908"/>
  <c r="BE917"/>
  <c r="BE954"/>
  <c r="BE968"/>
  <c r="BE1069"/>
  <c r="BE1077"/>
  <c r="BE1108"/>
  <c r="BE1113"/>
  <c r="BE1115"/>
  <c r="BE1131"/>
  <c r="BE1151"/>
  <c r="BE1175"/>
  <c r="BE1179"/>
  <c r="BE1200"/>
  <c r="BE1246"/>
  <c i="1" r="BB95"/>
  <c i="2" r="BE164"/>
  <c r="BE193"/>
  <c r="BE195"/>
  <c r="BE237"/>
  <c r="BE251"/>
  <c r="BE273"/>
  <c r="BE425"/>
  <c r="BE507"/>
  <c r="BE572"/>
  <c r="BE587"/>
  <c r="BE607"/>
  <c r="BE635"/>
  <c r="BE679"/>
  <c r="BE703"/>
  <c r="BE754"/>
  <c r="BE919"/>
  <c r="BE937"/>
  <c r="BE980"/>
  <c r="BE1009"/>
  <c r="BE1032"/>
  <c r="BE1061"/>
  <c r="BE1117"/>
  <c r="BE1192"/>
  <c r="BE1206"/>
  <c r="BE1254"/>
  <c i="4" r="F36"/>
  <c i="1" r="BC97"/>
  <c i="3" r="J30"/>
  <c i="5" r="F34"/>
  <c i="1" r="BA98"/>
  <c i="5" r="F36"/>
  <c i="1" r="BC98"/>
  <c i="6" r="J34"/>
  <c i="1" r="AW99"/>
  <c i="6" r="F36"/>
  <c i="1" r="BC99"/>
  <c i="4" r="J34"/>
  <c i="1" r="AW97"/>
  <c i="4" r="F34"/>
  <c i="1" r="BA97"/>
  <c i="4" r="F35"/>
  <c i="1" r="BB97"/>
  <c i="3" r="F36"/>
  <c i="1" r="BC96"/>
  <c i="3" r="F34"/>
  <c i="1" r="BA96"/>
  <c i="3" r="J34"/>
  <c i="1" r="AW96"/>
  <c i="4" r="F37"/>
  <c i="1" r="BD97"/>
  <c i="3" r="F35"/>
  <c i="1" r="BB96"/>
  <c i="2" r="J30"/>
  <c i="5" r="F35"/>
  <c i="1" r="BB98"/>
  <c i="5" r="F37"/>
  <c i="1" r="BD98"/>
  <c i="5" r="J34"/>
  <c i="1" r="AW98"/>
  <c i="6" r="F37"/>
  <c i="1" r="BD99"/>
  <c i="6" r="F34"/>
  <c i="1" r="BA99"/>
  <c i="6" r="F35"/>
  <c i="1" r="BB99"/>
  <c i="3" r="F37"/>
  <c i="1" r="BD96"/>
  <c i="3" l="1" r="P129"/>
  <c i="4" r="T130"/>
  <c r="T129"/>
  <c i="5" r="BK121"/>
  <c r="J121"/>
  <c r="J97"/>
  <c i="3" r="T128"/>
  <c i="4" r="BK130"/>
  <c r="J130"/>
  <c r="J97"/>
  <c r="P130"/>
  <c r="P129"/>
  <c i="1" r="AU97"/>
  <c i="4" r="BK384"/>
  <c r="J384"/>
  <c r="J105"/>
  <c i="3" r="P414"/>
  <c i="5" r="T121"/>
  <c r="T120"/>
  <c i="3" r="R129"/>
  <c r="R128"/>
  <c i="4" r="R130"/>
  <c r="R129"/>
  <c i="2" r="T129"/>
  <c r="T128"/>
  <c i="6" r="BK117"/>
  <c r="J117"/>
  <c r="J96"/>
  <c i="1" r="AG96"/>
  <c i="3" r="J96"/>
  <c r="J129"/>
  <c r="J97"/>
  <c i="1" r="AG95"/>
  <c i="2" r="J96"/>
  <c r="F33"/>
  <c i="1" r="AZ95"/>
  <c i="3" r="J33"/>
  <c i="1" r="AV96"/>
  <c r="AT96"/>
  <c r="AN96"/>
  <c i="2" r="J33"/>
  <c i="1" r="AV95"/>
  <c r="AT95"/>
  <c r="AN95"/>
  <c i="4" r="F33"/>
  <c i="1" r="AZ97"/>
  <c i="3" r="F33"/>
  <c i="1" r="AZ96"/>
  <c i="4" r="J33"/>
  <c i="1" r="AV97"/>
  <c r="AT97"/>
  <c i="5" r="J33"/>
  <c i="1" r="AV98"/>
  <c r="AT98"/>
  <c r="BB94"/>
  <c r="W31"/>
  <c i="5" r="F33"/>
  <c i="1" r="AZ98"/>
  <c r="BA94"/>
  <c r="W30"/>
  <c r="BD94"/>
  <c r="W33"/>
  <c i="6" r="J33"/>
  <c i="1" r="AV99"/>
  <c r="AT99"/>
  <c i="6" r="F33"/>
  <c i="1" r="AZ99"/>
  <c r="BC94"/>
  <c r="W32"/>
  <c i="3" l="1" r="P128"/>
  <c i="1" r="AU96"/>
  <c i="5" r="BK120"/>
  <c r="J120"/>
  <c i="4" r="BK129"/>
  <c r="J129"/>
  <c r="J96"/>
  <c i="3" r="J39"/>
  <c i="2" r="J39"/>
  <c i="1" r="AU94"/>
  <c i="6" r="J30"/>
  <c i="1" r="AG99"/>
  <c r="AY94"/>
  <c i="5" r="J30"/>
  <c i="1" r="AG98"/>
  <c r="AZ94"/>
  <c r="W29"/>
  <c r="AW94"/>
  <c r="AK30"/>
  <c r="AX94"/>
  <c i="6" l="1" r="J39"/>
  <c i="5" r="J39"/>
  <c r="J96"/>
  <c i="1" r="AN98"/>
  <c r="AN99"/>
  <c i="4" r="J30"/>
  <c i="1" r="AG97"/>
  <c r="AN97"/>
  <c r="AV94"/>
  <c r="AK29"/>
  <c i="4" l="1" r="J39"/>
  <c i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<sst xmlns="http://schemas.openxmlformats.org/spreadsheetml/2006/main">
  <si>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</si>
  <si>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</si>
  <si>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</si>
  <si>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</si>
  <si>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</si>
  <si>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{12d86192-abd6-455a-a2f9-18982419106b}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</si>
  <si>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</si>
  <si>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</si>
  <si>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</si>
  <si>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</si>
  <si>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</si>
  <si>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</si>
  <si>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</si>
  <si>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</si>
  <si>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15/21/3_B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</si>
  <si>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</si>
  <si>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</si>
  <si>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Jez Ráj na Olši km 25.640</t>
  </si>
  <si>
    <t>KSO:</t>
  </si>
  <si>
    <t>CC-CZ:</t>
  </si>
  <si>
    <t>Místo:</t>
  </si>
  <si>
    <t>Karviná</t>
  </si>
  <si>
    <t>Datum:</t>
  </si>
  <si>
    <t>26. 4. 2023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</si>
  <si>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</si>
  <si>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</si>
  <si>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</si>
  <si>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</si>
  <si>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</si>
  <si>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</si>
  <si>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</si>
  <si>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</si>
  <si>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</si>
  <si>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62255860</t>
  </si>
  <si>
    <t>Lineplan s.r.o.</t>
  </si>
  <si>
    <t>CZ62255860</t>
  </si>
  <si>
    <t>True</t>
  </si>
  <si>
    <t>Zpracovatel:</t>
  </si>
  <si>
    <t>Ing. Marek Boháč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</si>
  <si>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</si>
  <si>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</si>
  <si>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</si>
  <si>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</si>
  <si>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</si>
  <si>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</si>
  <si>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</si>
  <si>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</si>
  <si>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</si>
  <si>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</si>
  <si>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</si>
  <si>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</si>
  <si>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</si>
  <si>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</si>
  <si>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</si>
  <si>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</si>
  <si>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</si>
  <si>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</si>
  <si>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</si>
  <si>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</si>
  <si>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</si>
  <si>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</si>
  <si>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</si>
  <si>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</si>
  <si>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</si>
  <si>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</si>
  <si>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</si>
  <si>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</si>
  <si>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</si>
  <si>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</si>
  <si>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</si>
  <si>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</si>
  <si>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</si>
  <si>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</si>
  <si>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</si>
  <si>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</si>
  <si>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</si>
  <si>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</si>
  <si>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</si>
  <si>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</si>
  <si>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</si>
  <si>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</si>
  <si>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</si>
  <si>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</si>
  <si>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</si>
  <si>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</si>
  <si>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</si>
  <si>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Rekonstrukce jezu</t>
  </si>
  <si>
    <t>STA</t>
  </si>
  <si>
    <t>1</t>
  </si>
  <si>
    <t>{ba559177-8d73-4700-a05a-cc04bbb31951}</t>
  </si>
  <si>
    <t>2</t>
  </si>
  <si>
    <t>SO 02</t>
  </si>
  <si>
    <t>Rybochod</t>
  </si>
  <si>
    <t>{e2b5c12d-2d11-44fd-9486-3b3de4e51b83}</t>
  </si>
  <si>
    <t>SO 03</t>
  </si>
  <si>
    <t>Odběrný objekt</t>
  </si>
  <si>
    <t>{46f430f4-0409-4b24-bab7-0258eb2ed0aa}</t>
  </si>
  <si>
    <t>SO 04</t>
  </si>
  <si>
    <t>Náhon</t>
  </si>
  <si>
    <t>{73eaf2d0-a9a0-4a94-8deb-24dc6f9532e3}</t>
  </si>
  <si>
    <t>VON</t>
  </si>
  <si>
    <t>Vedlejší a ostatní náklady</t>
  </si>
  <si>
    <t>{41a45414-8d75-41cf-87fe-762966cf8d9a}</t>
  </si>
  <si>
    <t>KRYCÍ LIST SOUPISU PRACÍ</t>
  </si>
  <si>
    <t>Objekt:</t>
  </si>
  <si>
    <t>SO 01 - Rekonstrukce jezu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</si>
  <si>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</si>
  <si>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</si>
  <si>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</si>
  <si>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</si>
  <si>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</si>
  <si>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</si>
  <si>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</si>
  <si>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</si>
  <si>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</si>
  <si>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</si>
  <si>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</si>
  <si>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</si>
  <si>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</si>
  <si>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</si>
  <si>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</si>
  <si>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</si>
  <si>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</si>
  <si>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</si>
  <si>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</si>
  <si>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</si>
  <si>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</si>
  <si>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</si>
  <si>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</si>
  <si>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</si>
  <si>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</si>
  <si>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</si>
  <si>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</si>
  <si>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</si>
  <si>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</si>
  <si>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</si>
  <si>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</si>
  <si>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</si>
  <si>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</si>
  <si>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</si>
  <si>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</si>
  <si>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</si>
  <si>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</si>
  <si>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</si>
  <si>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4</t>
  </si>
  <si>
    <t>-1050748159</t>
  </si>
  <si>
    <t>PP</t>
  </si>
  <si>
    <t>Odstranění křovin a stromů s ponecháním kořenů průměru kmene do 100 mm, při jakémkoliv sklonu terénu mimo LTM, při celkové ploše do 1 000 m2</t>
  </si>
  <si>
    <t>VV</t>
  </si>
  <si>
    <t>Nedokácené křoviny na lesních pozemcích v prostoru levobřežního obtoku</t>
  </si>
  <si>
    <t>- p.č. 791/7</t>
  </si>
  <si>
    <t>442</t>
  </si>
  <si>
    <t>- p.č. 791/5</t>
  </si>
  <si>
    <t>309</t>
  </si>
  <si>
    <t>Součet</t>
  </si>
  <si>
    <t>112155311</t>
  </si>
  <si>
    <t>Štěpkování keřového porostu středně hustého s naložením</t>
  </si>
  <si>
    <t>-775446338</t>
  </si>
  <si>
    <t>Štěpkování s naložením na dopravní prostředek a odvozem do 20 km keřového porostu středně hustého</t>
  </si>
  <si>
    <t>P</t>
  </si>
  <si>
    <t>Poznámka k položce:_x000d_
Štěpka bude odvezena na plochu bývalého areálu VPH : parcela č. 388/2 (k.ú. Ráj), doprava do 2.50 km.</t>
  </si>
  <si>
    <t>Křoviny na parcelách mimo PUPFL (již smýceno, viz příloha C.4.2.2)</t>
  </si>
  <si>
    <t>2250 "plocha stavby</t>
  </si>
  <si>
    <t>1782 "plocha mezideponie</t>
  </si>
  <si>
    <t>Křoviny na parcelách PUPFL (viz příloha C.4.2.2)</t>
  </si>
  <si>
    <t>751</t>
  </si>
  <si>
    <t>3</t>
  </si>
  <si>
    <t>113154123</t>
  </si>
  <si>
    <t>Frézování živičného krytu tl 50 mm pruh š přes 0,5 do 1 m pl do 500 m2 bez překážek v trase</t>
  </si>
  <si>
    <t>-446794802</t>
  </si>
  <si>
    <t>Frézování živičného podkladu nebo krytu s naložením na dopravní prostředek plochy do 500 m2 bez překážek v trase pruhu šířky přes 0,5 m do 1 m, tloušťky vrstvy 50 mm</t>
  </si>
  <si>
    <t>Odfrézování povrchu stáv. cyklostezky</t>
  </si>
  <si>
    <t xml:space="preserve">Úsek pod jezem </t>
  </si>
  <si>
    <t>35 * 2.5</t>
  </si>
  <si>
    <t>Úsek nad jezem</t>
  </si>
  <si>
    <t>37 * 2.5</t>
  </si>
  <si>
    <t>113107181</t>
  </si>
  <si>
    <t>Odstranění podkladu živičného tl do 50 mm strojně pl přes 50 do 200 m2</t>
  </si>
  <si>
    <t>-609514611</t>
  </si>
  <si>
    <t>Odstranění podkladů nebo krytů strojně plochy jednotlivě přes 50 m2 do 200 m2 s přemístěním hmot na skládku na vzdálenost do 20 m nebo s naložením na dopravní prostředek živičných, o tl. vrstvy do 50 mm</t>
  </si>
  <si>
    <t>Odstranění podkladu stáv. cyklostezky z živičného recyklátu</t>
  </si>
  <si>
    <t>5</t>
  </si>
  <si>
    <t>115001106</t>
  </si>
  <si>
    <t>Převedení vody potrubím DN přes 600 do 900</t>
  </si>
  <si>
    <t>m</t>
  </si>
  <si>
    <t>352974455</t>
  </si>
  <si>
    <t>Převedení vody potrubím průměru DN přes 600 do 900</t>
  </si>
  <si>
    <t>Převedení vody odlehčovacího ramene Mlýnky pod trasou příjezdu</t>
  </si>
  <si>
    <t>8</t>
  </si>
  <si>
    <t>6</t>
  </si>
  <si>
    <t>119003227</t>
  </si>
  <si>
    <t>Mobilní plotová zábrana vyplněná dráty výšky přes 1,5 do 2,2 m pro zabezpečení výkopu zřízení</t>
  </si>
  <si>
    <t>1035153572</t>
  </si>
  <si>
    <t>Pomocné konstrukce při zabezpečení výkopu svislé ocelové mobilní oplocení, výšky přes 1,5 do 2,2 m panely vyplněné dráty zřízení</t>
  </si>
  <si>
    <t>Provizorní oplocení kolem dočasné přeložky cyklostezky</t>
  </si>
  <si>
    <t>143.5</t>
  </si>
  <si>
    <t>Přehrazení cyklostezky</t>
  </si>
  <si>
    <t>2 * 4</t>
  </si>
  <si>
    <t>7</t>
  </si>
  <si>
    <t>119003228</t>
  </si>
  <si>
    <t>Mobilní plotová zábrana vyplněná dráty výšky přes 1,5 do 2,2 m pro zabezpečení výkopu odstranění</t>
  </si>
  <si>
    <t>-948983628</t>
  </si>
  <si>
    <t>Pomocné konstrukce při zabezpečení výkopu svislé ocelové mobilní oplocení, výšky přes 1,5 do 2,2 m panely vyplněné dráty odstranění</t>
  </si>
  <si>
    <t>121151125</t>
  </si>
  <si>
    <t>Sejmutí ornice plochy přes 500 m2 tl vrstvy přes 250 do 300 mm strojně</t>
  </si>
  <si>
    <t>-1308492710</t>
  </si>
  <si>
    <t>Sejmutí ornice strojně při souvislé ploše přes 500 m2, tl. vrstvy přes 250 do 300 mm</t>
  </si>
  <si>
    <t>Sejmutí ornice z ploch ZPF (k.ú. Darkov, plocha odměřena digitálně)</t>
  </si>
  <si>
    <t>2245.2794</t>
  </si>
  <si>
    <t>9</t>
  </si>
  <si>
    <t>112251101</t>
  </si>
  <si>
    <t>Odstranění pařezů průměru přes 100 do 300 mm</t>
  </si>
  <si>
    <t>kus</t>
  </si>
  <si>
    <t>1386437857</t>
  </si>
  <si>
    <t>Odstranění pařezů strojně s jejich vykopáním nebo vytrháním průměru přes 100 do 300 mm</t>
  </si>
  <si>
    <t>Plocha stavby</t>
  </si>
  <si>
    <t>39</t>
  </si>
  <si>
    <t>Plocha mezideponie</t>
  </si>
  <si>
    <t>4 + 4</t>
  </si>
  <si>
    <t>Lesní pozemky</t>
  </si>
  <si>
    <t>- LB (k.ú. Darkov)</t>
  </si>
  <si>
    <t>- PB (k.ú. Ráj)</t>
  </si>
  <si>
    <t>10</t>
  </si>
  <si>
    <t>162201421</t>
  </si>
  <si>
    <t>Vodorovné přemístění pařezů do 1 km D přes 100 do 300 mm</t>
  </si>
  <si>
    <t>-1714462347</t>
  </si>
  <si>
    <t>Vodorovné přemístění větví, kmenů nebo pařezů s naložením, složením a dopravou do 1000 m pařezů kmenů, průměru přes 100 do 300 mm</t>
  </si>
  <si>
    <t>11</t>
  </si>
  <si>
    <t>112251102</t>
  </si>
  <si>
    <t>Odstranění pařezů průměru přes 300 do 500 mm</t>
  </si>
  <si>
    <t>2147186849</t>
  </si>
  <si>
    <t>Odstranění pařezů strojně s jejich vykopáním nebo vytrháním průměru přes 300 do 500 mm</t>
  </si>
  <si>
    <t>27</t>
  </si>
  <si>
    <t>14 + 1</t>
  </si>
  <si>
    <t>12</t>
  </si>
  <si>
    <t>162201422</t>
  </si>
  <si>
    <t>Vodorovné přemístění pařezů do 1 km D přes 300 do 500 mm</t>
  </si>
  <si>
    <t>1527215868</t>
  </si>
  <si>
    <t>Vodorovné přemístění větví, kmenů nebo pařezů s naložením, složením a dopravou do 1000 m pařezů kmenů, průměru přes 300 do 500 mm</t>
  </si>
  <si>
    <t>13</t>
  </si>
  <si>
    <t>112251103</t>
  </si>
  <si>
    <t>Odstranění pařezů průměru přes 500 do 700 mm</t>
  </si>
  <si>
    <t>440987140</t>
  </si>
  <si>
    <t>Odstranění pařezů strojně s jejich vykopáním nebo vytrháním průměru přes 500 do 700 mm</t>
  </si>
  <si>
    <t>14</t>
  </si>
  <si>
    <t>162201423</t>
  </si>
  <si>
    <t>Vodorovné přemístění pařezů do 1 km D přes 500 do 700 mm</t>
  </si>
  <si>
    <t>-2119841155</t>
  </si>
  <si>
    <t>Vodorovné přemístění větví, kmenů nebo pařezů s naložením, složením a dopravou do 1000 m pařezů kmenů, průměru přes 500 do 700 mm</t>
  </si>
  <si>
    <t>112251104</t>
  </si>
  <si>
    <t>Odstranění pařezů průměru přes 700 do 900 mm</t>
  </si>
  <si>
    <t>-16359449</t>
  </si>
  <si>
    <t>Odstranění pařezů strojně s jejich vykopáním nebo vytrháním průměru přes 700 do 900 mm</t>
  </si>
  <si>
    <t>16</t>
  </si>
  <si>
    <t>162201424</t>
  </si>
  <si>
    <t>Vodorovné přemístění pařezů do 1 km D přes 700 do 900 mm</t>
  </si>
  <si>
    <t>1434540096</t>
  </si>
  <si>
    <t>Vodorovné přemístění větví, kmenů nebo pařezů s naložením, složením a dopravou do 1000 m pařezů kmenů, průměru přes 700 do 900 mm</t>
  </si>
  <si>
    <t>17</t>
  </si>
  <si>
    <t>112251105</t>
  </si>
  <si>
    <t>Odstranění pařezů průměru přes 900 do 1100 mm</t>
  </si>
  <si>
    <t>102175341</t>
  </si>
  <si>
    <t>Odstranění pařezů strojně s jejich vykopáním nebo vytrháním průměru přes 900 do 1100 mm</t>
  </si>
  <si>
    <t>1 + 1</t>
  </si>
  <si>
    <t>18</t>
  </si>
  <si>
    <t>162201520</t>
  </si>
  <si>
    <t>Vodorovné přemístění pařezů do 1 km D přes 900 do 1100 mm</t>
  </si>
  <si>
    <t>1428939174</t>
  </si>
  <si>
    <t>Vodorovné přemístění větví, kmenů nebo pařezů s naložením, složením a dopravou do 1000 m pařezů kmenů, průměru přes 900 do 1100 mm</t>
  </si>
  <si>
    <t>19</t>
  </si>
  <si>
    <t>112251108</t>
  </si>
  <si>
    <t>Odstranění pařezů průměru přes 1300 do 1500 mm</t>
  </si>
  <si>
    <t>1321505984</t>
  </si>
  <si>
    <t>Odstranění pařezů strojně s jejich vykopáním nebo vytrháním průměru přes 1300 do 1500 mm</t>
  </si>
  <si>
    <t>20</t>
  </si>
  <si>
    <t>162201522</t>
  </si>
  <si>
    <t>Vodorovné přemístění pařezů do 1 km D přes 1300 do 1500 mm</t>
  </si>
  <si>
    <t>-1926518148</t>
  </si>
  <si>
    <t>Vodorovné přemístění větví, kmenů nebo pařezů s naložením, složením a dopravou do 1000 m pařezů kmenů, průměru přes 1300 do 1500 mm</t>
  </si>
  <si>
    <t>162651111</t>
  </si>
  <si>
    <t>Vodorovné přemístění přes 3 000 do 4000 m výkopku/sypaniny z horniny třídy těžitelnosti I skupiny 1 až 3</t>
  </si>
  <si>
    <t>m3</t>
  </si>
  <si>
    <t>-1619821303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</si>
  <si>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</si>
  <si>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 xml:space="preserve">Převoz kamene z opevnění obtoku (levý břeh) na opevnění pravého břehu </t>
  </si>
  <si>
    <t>- celkové množství kamene pro opevnění PB</t>
  </si>
  <si>
    <t>666.87</t>
  </si>
  <si>
    <t>- kámen nutný k provedení části opevnění v rámci 2 etapy jímkování (odečteno)</t>
  </si>
  <si>
    <t>-442.00</t>
  </si>
  <si>
    <t>22</t>
  </si>
  <si>
    <t>ZP-008</t>
  </si>
  <si>
    <t>Odstranění pařezů průměru přes 1500 do 1700 mm</t>
  </si>
  <si>
    <t>1828036958</t>
  </si>
  <si>
    <t>Odstranění pařezů strojně s jejich vykopáním nebo vytrháním průměru přes 1500 do 1700 mm</t>
  </si>
  <si>
    <t>Pařez na parcele 791/6 (k.ú. Darkov)</t>
  </si>
  <si>
    <t>23</t>
  </si>
  <si>
    <t>ZP-009</t>
  </si>
  <si>
    <t>Vodorovné přemístění pařezů do 1 km D přes 1500 do 1700 mm</t>
  </si>
  <si>
    <t>-774693952</t>
  </si>
  <si>
    <t xml:space="preserve">Vodorovné přemístění větví, kmenů nebo pařezů s naložením, složením a dopravou do 1000 m pařezů kmenů, průměru  přes 1500 do 1700 mm</t>
  </si>
  <si>
    <t>24</t>
  </si>
  <si>
    <t>ZP-010</t>
  </si>
  <si>
    <t>Likvidace pařezů dle platné legislativy pařezů vč. zásypu jam</t>
  </si>
  <si>
    <t>-1382089632</t>
  </si>
  <si>
    <t xml:space="preserve">Poznámka k položce:_x000d_
_x000d_
</t>
  </si>
  <si>
    <t>Dle projektové dokumentace příloha C.4.2</t>
  </si>
  <si>
    <t>33</t>
  </si>
  <si>
    <t>25</t>
  </si>
  <si>
    <t>ZP-011</t>
  </si>
  <si>
    <t>Likvidace pařezů dle platné legislativy pařezů bez zásypu jam</t>
  </si>
  <si>
    <t>2099931413</t>
  </si>
  <si>
    <t>Dle projektové dokumentace příloha C.4.2, položek "odstranění pařezů" a "likvidace pařezů vč. zásypu jam"</t>
  </si>
  <si>
    <t>(52 + 52 + 23 + 10 + 6 + 7 + 2) - 33</t>
  </si>
  <si>
    <t>26</t>
  </si>
  <si>
    <t>112155115</t>
  </si>
  <si>
    <t>Štěpkování stromků a větví v zapojeném porostu průměru kmene do 300 mm s naložením</t>
  </si>
  <si>
    <t>-230250317</t>
  </si>
  <si>
    <t>Štěpkování s naložením na dopravní prostředek a odvozem do 20 km stromků a větví v zapojeném porostu, průměru kmene do 300 mm</t>
  </si>
  <si>
    <t>42</t>
  </si>
  <si>
    <t>112155121</t>
  </si>
  <si>
    <t>Štěpkování stromků a větví v zapojeném porostu průměru kmene přes 300 do 500 mm s naložením</t>
  </si>
  <si>
    <t>-192613580</t>
  </si>
  <si>
    <t>Štěpkování s naložením na dopravní prostředek a odvozem do 20 km stromků a větví v zapojeném porostu, průměru kmene přes 300 do 500 mm</t>
  </si>
  <si>
    <t>28</t>
  </si>
  <si>
    <t>112155125</t>
  </si>
  <si>
    <t>Štěpkování stromků a větví v zapojeném porostu průměru kmene přes 500 do 700 mm s naložením</t>
  </si>
  <si>
    <t>724525323</t>
  </si>
  <si>
    <t>Štěpkování s naložením na dopravní prostředek a odvozem do 20 km stromků a větví v zapojeném porostu, průměru kmene přes 500 do 700 mm</t>
  </si>
  <si>
    <t>29</t>
  </si>
  <si>
    <t>ZP-014.1</t>
  </si>
  <si>
    <t>Štěpkování stromků a větví v zapojeném porostu průměru kmene přes 700 do 900 mm s naložením</t>
  </si>
  <si>
    <t>-684912726</t>
  </si>
  <si>
    <t>Štěpkování s naložením na dopravní prostředek a odvozem do 20 km stromků a větví v zapojeném porostu, průměru kmene přes 700 do 900 mm</t>
  </si>
  <si>
    <t>30</t>
  </si>
  <si>
    <t>ZP-014.2</t>
  </si>
  <si>
    <t>Štěpkování stromků a větví v zapojeném porostu průměru kmene přes 900 do 1100 mm s naložením</t>
  </si>
  <si>
    <t>-1592234669</t>
  </si>
  <si>
    <t>Štěpkování s naložením na dopravní prostředek a odvozem do 20 km stromků a větví v zapojeném porostu, průměru kmene přes 900 do 1100 mm</t>
  </si>
  <si>
    <t xml:space="preserve">1 </t>
  </si>
  <si>
    <t>31</t>
  </si>
  <si>
    <t>ZP-014.4</t>
  </si>
  <si>
    <t>Štěpkování stromků a větví v zapojeném porostu průměru kmene přes 1300 do 1500 mm s naložením</t>
  </si>
  <si>
    <t>1151819650</t>
  </si>
  <si>
    <t>Štěpkování s naložením na dopravní prostředek a odvozem do 20 km stromků a větví v zapojeném porostu, průměru kmene přes 1300 do 1500 mm</t>
  </si>
  <si>
    <t>32</t>
  </si>
  <si>
    <t>ZP-014.5</t>
  </si>
  <si>
    <t>Štěpkování stromků a větví v zapojeném porostu průměru kmene přes 1500 do 1700 mm s naložením</t>
  </si>
  <si>
    <t>1197527457</t>
  </si>
  <si>
    <t>Štěpkování s naložením na dopravní prostředek a odvozem do 20 km stromků a větví v zapojeném porostu, průměru kmene přes 1500 do 1700 mm</t>
  </si>
  <si>
    <t>113151111</t>
  </si>
  <si>
    <t>Rozebrání zpevněných ploch ze silničních dílců</t>
  </si>
  <si>
    <t>-873511043</t>
  </si>
  <si>
    <t>Rozebírání zpevněných ploch s přemístěním na skládku na vzdálenost do 20 m nebo s naložením na dopravní prostředek ze silničních panelů</t>
  </si>
  <si>
    <t>Zajištění přejezdu vodovodu a plynovodu (PB)</t>
  </si>
  <si>
    <t>28 * 3</t>
  </si>
  <si>
    <t>Zajištění přejezdu vodovodu a plynovodu (LB)</t>
  </si>
  <si>
    <t>25 * 3</t>
  </si>
  <si>
    <t>Zajištění ochrany trasy plynovodu</t>
  </si>
  <si>
    <t>55 * 3 + 45 * 1</t>
  </si>
  <si>
    <t>Opevnění návodní plochy horní hrázky</t>
  </si>
  <si>
    <t>50 * 3 + 68 * 3</t>
  </si>
  <si>
    <t>Zpevnění koruny hrázky jímky pro umožnění pojezdu</t>
  </si>
  <si>
    <t>69 * 3</t>
  </si>
  <si>
    <t>Zpevnění koruny LB hráze (trasa na mezideponii)</t>
  </si>
  <si>
    <t>26 * 3</t>
  </si>
  <si>
    <t>Zajištění přejezdů plynovodu (odhad 4 profily)</t>
  </si>
  <si>
    <t>(8 * 3) * 4</t>
  </si>
  <si>
    <t>Přejezd cyklostezky k provizornímu obtoku</t>
  </si>
  <si>
    <t>3 * 3</t>
  </si>
  <si>
    <t>Odstranění stávajících panelů z přejezdu odlehčení mlýnky (5 ks panelů)</t>
  </si>
  <si>
    <t>5 * 3</t>
  </si>
  <si>
    <t>Odstranění panelů provizorněního přejezdu odlehčení mlýnky</t>
  </si>
  <si>
    <t>6*3</t>
  </si>
  <si>
    <t>34</t>
  </si>
  <si>
    <t>113311121</t>
  </si>
  <si>
    <t>Odstranění geotextilií v komunikacích</t>
  </si>
  <si>
    <t>1521908134</t>
  </si>
  <si>
    <t>Odstranění geosyntetik s uložením na vzdálenost do 20 m nebo naložením na dopravní prostředek geotextilie</t>
  </si>
  <si>
    <t>Podklad pro přeložku cyklostezky :</t>
  </si>
  <si>
    <t>191.74 * 3.5</t>
  </si>
  <si>
    <t>Geotextilie podkladu zpevněných panelových ploch :</t>
  </si>
  <si>
    <t>35</t>
  </si>
  <si>
    <t>113107161</t>
  </si>
  <si>
    <t>Odstranění podkladu z kameniva drceného tl do 100 mm strojně pl přes 50 do 200 m2</t>
  </si>
  <si>
    <t>227483420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</si>
  <si>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</si>
  <si>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Délky odměřeny digitálně</t>
  </si>
  <si>
    <t>36</t>
  </si>
  <si>
    <t>113107223</t>
  </si>
  <si>
    <t>Odstranění podkladu z kameniva drceného tl přes 200 do 300 mm strojně pl přes 200 m2</t>
  </si>
  <si>
    <t>-21440934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</si>
  <si>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</si>
  <si>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Dočasná přeložka cyklostezky (šířka 2.50 m, celk. tl. 0.30 m)</t>
  </si>
  <si>
    <t>(191.7405 * 2.50)</t>
  </si>
  <si>
    <t>37</t>
  </si>
  <si>
    <t>114203103</t>
  </si>
  <si>
    <t>Rozebrání dlažeb z lomového kamene nebo betonových tvárnic do cementové malty</t>
  </si>
  <si>
    <t>-1708373720</t>
  </si>
  <si>
    <t>Rozebrání dlažeb nebo záhozů s naložením na dopravní prostředek dlažeb z lomového kamene nebo betonových tvárnic do cementové malty se spárami zalitými cementovou maltou</t>
  </si>
  <si>
    <t>předpoklad tl. kamenné dlažby 0.20 m - viz příloha D.1.1.1.1</t>
  </si>
  <si>
    <t>218.24 * 0.2</t>
  </si>
  <si>
    <t>38</t>
  </si>
  <si>
    <t>115101204</t>
  </si>
  <si>
    <t>Čerpání vody na dopravní výšku do 10 m průměrný přítok do přes 2 000 do 4 000 l/min</t>
  </si>
  <si>
    <t>hod</t>
  </si>
  <si>
    <t>-902961247</t>
  </si>
  <si>
    <t>Čerpání vody na dopravní výšku do 10 m s uvažovaným průměrným přítokem přes 2 000 do 4 000 l/min</t>
  </si>
  <si>
    <t>Poznámka k položce:_x000d_
Položka čerpání vody je společná pro SO 01 a SO 02</t>
  </si>
  <si>
    <t>odhad čerpání vody</t>
  </si>
  <si>
    <t>365 * 24</t>
  </si>
  <si>
    <t>115101304</t>
  </si>
  <si>
    <t>Pohotovost čerpací soupravy pro dopravní výšku do 10 m přítok přes 2 000 do 4 000 l/min</t>
  </si>
  <si>
    <t>den</t>
  </si>
  <si>
    <t>-1306496672</t>
  </si>
  <si>
    <t>Pohotovost záložní čerpací soupravy pro dopravní výšku do 10 m s uvažovaným průměrným přítokem přes 2 000 do 4 000 l/min</t>
  </si>
  <si>
    <t>odhad pohotovosti</t>
  </si>
  <si>
    <t>365</t>
  </si>
  <si>
    <t>40</t>
  </si>
  <si>
    <t>124153103</t>
  </si>
  <si>
    <t>Vykopávky pro koryta vodotečí v hornině třídy těžitelnosti I skupiny 1 a 2 objem do 20000 m3 strojně</t>
  </si>
  <si>
    <t>-268389206</t>
  </si>
  <si>
    <t>Vykopávky pro koryta vodotečí strojně v hornině třídy těžitelnosti I skupiny 1 a 2 přes 5 000 do 20 000 m3</t>
  </si>
  <si>
    <t>Výkopy koryta obtoku - viz příloha B, kap. B.8.i</t>
  </si>
  <si>
    <t>9090.88</t>
  </si>
  <si>
    <t>41</t>
  </si>
  <si>
    <t>131151107</t>
  </si>
  <si>
    <t>Hloubení jam nezapažených v hornině třídy těžitelnosti I skupiny 1 a 2 objem přes 5000 m3 strojně</t>
  </si>
  <si>
    <t>1957334353</t>
  </si>
  <si>
    <t>Hloubení nezapažených jam a zářezů strojně s urovnáním dna do předepsaného profilu a spádu v hornině třídy těžitelnosti I skupiny 1 a 2 přes 5 000 m3</t>
  </si>
  <si>
    <t>Dle tabulky zemních prací :</t>
  </si>
  <si>
    <t>8946.94</t>
  </si>
  <si>
    <t>153112111</t>
  </si>
  <si>
    <t>Nastražení ocelových štětovnic dl do 10 m ve standardních podmínkách z terénu</t>
  </si>
  <si>
    <t>1319275224</t>
  </si>
  <si>
    <t>Zřízení beraněných stěn z ocelových štětovnic z terénu nastražení štětovnic ve standardních podmínkách, délky do 10 m</t>
  </si>
  <si>
    <t>Plochy odměřeny digitálně</t>
  </si>
  <si>
    <t>Pravý břeh</t>
  </si>
  <si>
    <t>114.2</t>
  </si>
  <si>
    <t>Objekt jezu</t>
  </si>
  <si>
    <t>153.9</t>
  </si>
  <si>
    <t>Levý břeh</t>
  </si>
  <si>
    <t>144.21</t>
  </si>
  <si>
    <t>43</t>
  </si>
  <si>
    <t>153112121</t>
  </si>
  <si>
    <t>Zaberanění ocelových štětovnic na dl do 4 m ve standardních podmínkách z terénu</t>
  </si>
  <si>
    <t>-323087552</t>
  </si>
  <si>
    <t>Zřízení beraněných stěn z ocelových štětovnic z terénu zaberanění štětovnic ve standardních podmínkách, délky do 4 m</t>
  </si>
  <si>
    <t>44</t>
  </si>
  <si>
    <t>153112122</t>
  </si>
  <si>
    <t>Zaberanění ocelových štětovnic na dl do 8 m ve standardních podmínkách z terénu</t>
  </si>
  <si>
    <t>1609760871</t>
  </si>
  <si>
    <t>Zřízení beraněných stěn z ocelových štětovnic z terénu zaberanění štětovnic ve standardních podmínkách, délky do 8 m</t>
  </si>
  <si>
    <t>45</t>
  </si>
  <si>
    <t>M</t>
  </si>
  <si>
    <t>M-001</t>
  </si>
  <si>
    <t>štětovnice VL 604</t>
  </si>
  <si>
    <t>t</t>
  </si>
  <si>
    <t>-1453646786</t>
  </si>
  <si>
    <t>Plochy odměřeny digitálně, přepočteno na tuny</t>
  </si>
  <si>
    <t>štětovnice 123.50 kg/m2</t>
  </si>
  <si>
    <t>(114.2 * 123.5) / 1000</t>
  </si>
  <si>
    <t>(153.9 * 123.5) / 1000</t>
  </si>
  <si>
    <t>(144.21 *123.5) / 1000</t>
  </si>
  <si>
    <t>46</t>
  </si>
  <si>
    <t>153111115</t>
  </si>
  <si>
    <t>Podélné řezání ocelových zaberaněných štětovnic z terénu</t>
  </si>
  <si>
    <t>-578964474</t>
  </si>
  <si>
    <t>Úprava ocelových štětovnic pro štětové stěny řezání z terénu, štětovnic zaberaněných podélné</t>
  </si>
  <si>
    <t>úprava štětovnic LB křídla a rybochodu (PB)</t>
  </si>
  <si>
    <t>PB</t>
  </si>
  <si>
    <t>5.0187</t>
  </si>
  <si>
    <t>LB</t>
  </si>
  <si>
    <t>5.6250</t>
  </si>
  <si>
    <t>47</t>
  </si>
  <si>
    <t>153111114</t>
  </si>
  <si>
    <t>Příčné řezání ocelových zaberaněných štětovnic z terénu</t>
  </si>
  <si>
    <t>892445452</t>
  </si>
  <si>
    <t>Úprava ocelových štětovnic pro štětové stěny řezání z terénu, štětovnic zaberaněných příčné</t>
  </si>
  <si>
    <t>Výšková úprava horní hrany štětovnic, délka 93 m</t>
  </si>
  <si>
    <t>93 / 0.6</t>
  </si>
  <si>
    <t>48</t>
  </si>
  <si>
    <t>167151111</t>
  </si>
  <si>
    <t>Nakládání výkopku z hornin třídy těžitelnosti I skupiny 1 až 3 přes 100 m3</t>
  </si>
  <si>
    <t>-536916127</t>
  </si>
  <si>
    <t>Nakládání, skládání a překládání neulehlého výkopku nebo sypaniny strojně nakládání, množství přes 100 m3, z hornin třídy těžitelnosti I, skupiny 1 až 3</t>
  </si>
  <si>
    <t>Viz příloha B, kap. B.8.i</t>
  </si>
  <si>
    <t>Naložení materiálu (rozebrání) materiálu hrázek jímky jezu</t>
  </si>
  <si>
    <t>4012.50</t>
  </si>
  <si>
    <t>Naložení přebytečné zeminy k odvozu na trvalou deponii (SO 01 až SO 03)</t>
  </si>
  <si>
    <t>3613.82</t>
  </si>
  <si>
    <t xml:space="preserve">Naložení materiálu na mezideponii pro dovoz na zpětné zásypy </t>
  </si>
  <si>
    <t>5445.42</t>
  </si>
  <si>
    <t>Naložení materiálu po odstranění potrubí převedení odlehčení Mlýnky</t>
  </si>
  <si>
    <t>1.5 * 6</t>
  </si>
  <si>
    <t>49</t>
  </si>
  <si>
    <t>162351103</t>
  </si>
  <si>
    <t>Vodorovné přemístění přes 50 do 500 m výkopku/sypaniny z horniny třídy těžitelnosti I skupiny 1 až 3</t>
  </si>
  <si>
    <t>-1430181495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</si>
  <si>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</si>
  <si>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Dovoz zeminy pro zásyp koryta obtoku z rozebíraných hrázek jímky jezu</t>
  </si>
  <si>
    <t>Dovoz zeminy pro násyp jímek z výkopů koryta obtoku</t>
  </si>
  <si>
    <t>50</t>
  </si>
  <si>
    <t>162551107</t>
  </si>
  <si>
    <t>Vodorovné přemístění přes 2 000 do 2500 m výkopku/sypaniny z horniny třídy těžitelnosti I skupiny 1 až 3</t>
  </si>
  <si>
    <t>-431393036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</si>
  <si>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</si>
  <si>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Odvoz výkopku ze stavby jezu na mezideponii (p.č. 723/6 a 723/5, k.ú. Darkov)</t>
  </si>
  <si>
    <t>Dovoz materiálu z mezideponie na zpětné zásypy konstrukce jezu</t>
  </si>
  <si>
    <t>Mezisoučet</t>
  </si>
  <si>
    <t>Odvoz podkladu z kameniva pro zpevněné panelové plochy a přeložky cyklostezky (z levého břehu)</t>
  </si>
  <si>
    <t>bude odvezeno na plochu bývalého areálu VHP (p.č. 388/2, k.ú. Ráj)</t>
  </si>
  <si>
    <t>- zpevnění koruny LB hráze (trasa na mezideponii)</t>
  </si>
  <si>
    <t>26 * 3 * 0.1</t>
  </si>
  <si>
    <t>- přejezd cyklostezky k provizornímu obtoku</t>
  </si>
  <si>
    <t>3 * 3 * 0.1</t>
  </si>
  <si>
    <t>- vrstva provizorní přeložky cyklostezky</t>
  </si>
  <si>
    <t>((191.7405 * 2.50) * 2) * 0.3</t>
  </si>
  <si>
    <t>51</t>
  </si>
  <si>
    <t>162351104</t>
  </si>
  <si>
    <t>Vodorovné přemístění přes 500 do 1000 m výkopku/sypaniny z horniny třídy těžitelnosti I skupiny 1 až 3</t>
  </si>
  <si>
    <t>1657114551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</si>
  <si>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</si>
  <si>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Odvoz zeminy z přebytků výkopů koryta obtoku na mezideponii (s odečtením zeminy pro násep jímek)</t>
  </si>
  <si>
    <t>9090.88 - 4012.50</t>
  </si>
  <si>
    <t>Dovoz zeminy z mezideponie na zásyp koryta obtoku (s odečtením zeminy náspu jímek)</t>
  </si>
  <si>
    <t>52</t>
  </si>
  <si>
    <t>ZP-001.1</t>
  </si>
  <si>
    <t>Vodorovné přemístění do 10000 m výkopku/sypaniny z horniny třídy těžitelnosti I skupiny 1 až 3</t>
  </si>
  <si>
    <t>-25812230</t>
  </si>
  <si>
    <t>Vodorovné přemístění výkopku nebo sypaniny po suchu na obvyklém dopravním prostředku, bez naložení výkopku, avšak se složením bez rozhrnutí z horniny třídy těžitelnosti I skupiny 1 až 3 na vzdálenost do 10 000 m</t>
  </si>
  <si>
    <t>Odvoz přebytečné zeminy na místo trvalého uložení</t>
  </si>
  <si>
    <t>53</t>
  </si>
  <si>
    <t>ZP-001.2</t>
  </si>
  <si>
    <t>Vodorovné přemístění přes 10000 m do 15000 m výkopku/sypaniny z horniny třídy těžitelnosti I skupiny 1 až 3</t>
  </si>
  <si>
    <t>387766218</t>
  </si>
  <si>
    <t>Vodorovné přemístění výkopku nebo sypaniny po suchu na obvyklém dopravním prostředku, bez naložení výkopku, avšak se složením bez rozhrnutí z horniny třídy těžitelnosti I skupiny 1 až 3 na vzdálenost přes 10000 m do 15 000 m</t>
  </si>
  <si>
    <t>54</t>
  </si>
  <si>
    <t>ZP-001.3</t>
  </si>
  <si>
    <t>Vodorovné přemístění přes 15000 m do 20000 m výkopku/sypaniny z horniny třídy těžitelnosti I skupiny 1 až 3</t>
  </si>
  <si>
    <t>-1329950359</t>
  </si>
  <si>
    <t>Vodorovné přemístění výkopku nebo sypaniny po suchu na obvyklém dopravním prostředku, bez naložení výkopku, avšak se složením bez rozhrnutí z horniny třídy těžitelnosti I skupiny 1 až 3 na vzdálenost přes 15000 do 20 000 m</t>
  </si>
  <si>
    <t>3613.82 - (50 + 50)</t>
  </si>
  <si>
    <t>55</t>
  </si>
  <si>
    <t>171251201</t>
  </si>
  <si>
    <t>Uložení sypaniny na skládky nebo meziskládky</t>
  </si>
  <si>
    <t>2099174919</t>
  </si>
  <si>
    <t>Uložení sypaniny na skládky nebo meziskládky bez hutnění s upravením uložené sypaniny do předepsaného tvaru</t>
  </si>
  <si>
    <t>Uložení zeminy na mezideponii</t>
  </si>
  <si>
    <t>- zemina z výkopů stavby jezu</t>
  </si>
  <si>
    <t>- přebytečná zemina z výkopů koryta obtoku</t>
  </si>
  <si>
    <t xml:space="preserve">Uložení kameniva z podsypu panelů  v ploše bývalého areálu VHP provozu (p.č. 388/2, k.ú. Ráj)</t>
  </si>
  <si>
    <t>56</t>
  </si>
  <si>
    <t>ZP-003</t>
  </si>
  <si>
    <t>Poplatek za uložení přebytečné zeminy na trvalé deponii v souladu se zákonem č. 541/2020 Sb. O odpadech v platném znění a platnou projektovou dokumentací.</t>
  </si>
  <si>
    <t>-79517574</t>
  </si>
  <si>
    <t>Uložení na trvalou deponii - přepočet na tuny</t>
  </si>
  <si>
    <t>3613.82 * 1.8</t>
  </si>
  <si>
    <t>57</t>
  </si>
  <si>
    <t>171103212</t>
  </si>
  <si>
    <t>Uložení sypanin z horniny třídy těžitelnosti I a II skupiny 1 až 4 do hrází kanálů se zhutněním 100 % PS C s příměsí jílu přes 20 do 50 %</t>
  </si>
  <si>
    <t>1653079909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</si>
  <si>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</si>
  <si>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Zřízení jímek stavby jezu</t>
  </si>
  <si>
    <t>návodní hráz</t>
  </si>
  <si>
    <t>32.10 * 64.50</t>
  </si>
  <si>
    <t>Povodní hráz</t>
  </si>
  <si>
    <t>32.10 * 60.50</t>
  </si>
  <si>
    <t>58</t>
  </si>
  <si>
    <t>ZP-004.1</t>
  </si>
  <si>
    <t>Provedení druhé etapy jímkování - pravý břeh</t>
  </si>
  <si>
    <t>kpl</t>
  </si>
  <si>
    <t>971827986</t>
  </si>
  <si>
    <t>Poznámka k položce:_x000d_
Součástí položky je částečné odtěžení části zemních jímek u pravého břehu (cca 865 m3) a uložení materiálu v místě - viz příloha B, kapitola B.8.n.</t>
  </si>
  <si>
    <t>59</t>
  </si>
  <si>
    <t>ZP-004.2</t>
  </si>
  <si>
    <t>Provedení třetí etapy jímkování - levý břeh</t>
  </si>
  <si>
    <t>-648825480</t>
  </si>
  <si>
    <t>Poznámka k položce:_x000d_
Součástí položky bude provedení podélných jímek (zemních hrázek na délce cca 215 m) s použitím materiálu z příčného zajímkování toku - cca 1000 m3 včetně jeijich rozebrání.</t>
  </si>
  <si>
    <t>60</t>
  </si>
  <si>
    <t>ZP-005.1</t>
  </si>
  <si>
    <t>Těsnění návodního líce jímky hydroizolační fólií tl. 1.50 mm, včetně dodávky a montáže</t>
  </si>
  <si>
    <t>730750493</t>
  </si>
  <si>
    <t>Plocha těsnění (délky odměřeny digitálně)</t>
  </si>
  <si>
    <t>50 * 3</t>
  </si>
  <si>
    <t>68 * 3</t>
  </si>
  <si>
    <t>61</t>
  </si>
  <si>
    <t>ZP-005.2</t>
  </si>
  <si>
    <t>Rozebrání a likvidace fólie návodního těsnění jímky</t>
  </si>
  <si>
    <t>390933244</t>
  </si>
  <si>
    <t>Poznámka k položce:_x000d_
Součástí položky je rovněž odvoz fólie a její likvidace v souladu s platnou legislativou.</t>
  </si>
  <si>
    <t>62</t>
  </si>
  <si>
    <t>174151101</t>
  </si>
  <si>
    <t>Zásyp jam, šachet rýh nebo kolem objektů sypaninou se zhutněním</t>
  </si>
  <si>
    <t>-918307226</t>
  </si>
  <si>
    <t>Zásyp sypaninou z jakékoliv horniny strojně s uložením výkopku ve vrstvách se zhutněním jam, šachet, rýh nebo kolem objektů v těchto vykopávkách</t>
  </si>
  <si>
    <t>Zpětné zásypy konstrukcí jezu</t>
  </si>
  <si>
    <t>-103.621 "odečet zeminy těsnění lars. stěn</t>
  </si>
  <si>
    <t>Zásyp koryta obtoku (vč. obnovení hráze)</t>
  </si>
  <si>
    <t>63</t>
  </si>
  <si>
    <t>175151101</t>
  </si>
  <si>
    <t>Obsypání potrubí strojně sypaninou bez prohození, uloženou do 3 m</t>
  </si>
  <si>
    <t>2091930825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</si>
  <si>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</si>
  <si>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Obsyp drenáže LB křídla (délka x plocha obsypu)</t>
  </si>
  <si>
    <t>26.7 * 0.336</t>
  </si>
  <si>
    <t>Obsyp potrubí přejezdu odlehčení mlýnky</t>
  </si>
  <si>
    <t>(budou použity štěrky z výkopů stavby)</t>
  </si>
  <si>
    <t>64</t>
  </si>
  <si>
    <t>58333625</t>
  </si>
  <si>
    <t>kamenivo těžené hrubé frakce 4/8</t>
  </si>
  <si>
    <t>-1207192016</t>
  </si>
  <si>
    <t>Obsyp drenáže LB křídla (délka x plocha obsypu, přepočteno na tuny)</t>
  </si>
  <si>
    <t>26.7 * 0.336 * 2</t>
  </si>
  <si>
    <t>65</t>
  </si>
  <si>
    <t>182151111</t>
  </si>
  <si>
    <t>Svahování v zářezech v hornině třídy těžitelnosti I skupiny 1 až 3 strojně</t>
  </si>
  <si>
    <t>1304387323</t>
  </si>
  <si>
    <t>Svahování trvalých svahů do projektovaných profilů strojně s potřebným přemístěním výkopku při svahování v zářezech v hornině třídy těžitelnosti I, skupiny 1 až 3</t>
  </si>
  <si>
    <t>Viz příloha D.1.1.1.1, kap. A.4</t>
  </si>
  <si>
    <t>1407.11</t>
  </si>
  <si>
    <t>66</t>
  </si>
  <si>
    <t>182251101</t>
  </si>
  <si>
    <t>Svahování násypů strojně</t>
  </si>
  <si>
    <t>-1523482009</t>
  </si>
  <si>
    <t>Svahování trvalých svahů do projektovaných profilů strojně s potřebným přemístěním výkopku při svahování násypů v jakékoliv hornině</t>
  </si>
  <si>
    <t>viz příloha D.1.1.1.1, kap. A.4</t>
  </si>
  <si>
    <t>1282.75</t>
  </si>
  <si>
    <t>67</t>
  </si>
  <si>
    <t>181951112</t>
  </si>
  <si>
    <t>Úprava pláně v hornině třídy těžitelnosti I skupiny 1 až 3 se zhutněním strojně</t>
  </si>
  <si>
    <t>1946853351</t>
  </si>
  <si>
    <t>Úprava pláně vyrovnáním výškových rozdílů strojně v hornině třídy těžitelnosti I, skupiny 1 až 3 se zhutněním</t>
  </si>
  <si>
    <t>PLochy odměřeny digitálně</t>
  </si>
  <si>
    <t>Úprava povrchu úprav. terénu (u objektu jezu, pro provedení zpětného zásypu stavební jámy) :</t>
  </si>
  <si>
    <t xml:space="preserve">- PB </t>
  </si>
  <si>
    <t>1871.8007</t>
  </si>
  <si>
    <t>- LB</t>
  </si>
  <si>
    <t>834.5538</t>
  </si>
  <si>
    <t>Obnovení povrchu po zásypu obtokového koryta - před provedením ohumusování (parcely ZPF) či rozprostření kulturní vrstvy na parcely PUPFL a ostatní :</t>
  </si>
  <si>
    <t>3163.1259</t>
  </si>
  <si>
    <t>Úprava základové spáry (včetně objektu rybochodu - SO 02)</t>
  </si>
  <si>
    <t>1695.8606</t>
  </si>
  <si>
    <t>68</t>
  </si>
  <si>
    <t>181351115</t>
  </si>
  <si>
    <t>Rozprostření ornice tl vrstvy přes 250 do 300 mm pl přes 500 m2 v rovině nebo ve svahu do 1:5 strojně</t>
  </si>
  <si>
    <t>589159326</t>
  </si>
  <si>
    <t>Rozprostření a urovnání ornice v rovině nebo ve svahu sklonu do 1:5 strojně při souvislé ploše přes 500 m2, tl. vrstvy přes 250 do 300 mm</t>
  </si>
  <si>
    <t>Rozprostření ornice na plochy ZPF (k.ú. Darkov, plocha odměřena digitálně)</t>
  </si>
  <si>
    <t>69</t>
  </si>
  <si>
    <t>ZP-016</t>
  </si>
  <si>
    <t>Prosetí ornice před roprostřením na parcely ZPF v soouladu se schváleným plánem rekultivace.</t>
  </si>
  <si>
    <t>-95211621</t>
  </si>
  <si>
    <t>2245,279*0,3 'Přepočtené koeficientem množství</t>
  </si>
  <si>
    <t>70</t>
  </si>
  <si>
    <t>ZP-006</t>
  </si>
  <si>
    <t>Rozprostření kulturní vrstvy zeminy tl vrstvy do 200 mm pl přes 500 m2 v rovině nebo ve svahu strojně</t>
  </si>
  <si>
    <t>543733394</t>
  </si>
  <si>
    <t xml:space="preserve">Rozprostření a urovnání  kulturní vrstvy zeminy v rovině nebo ve svahu sklonu do strojně při souvislé ploše přes 500 m2, tl. vrstvy do 200 mm</t>
  </si>
  <si>
    <t>Úprava povrchu úprav. terénu ploch mimo ZPF :</t>
  </si>
  <si>
    <t xml:space="preserve">- LB </t>
  </si>
  <si>
    <t>Obnovení povrchu po zásypu obtokového koryta (mimo parcely ZPF) :</t>
  </si>
  <si>
    <t>(623.7379 + 1425.1853)</t>
  </si>
  <si>
    <t>71</t>
  </si>
  <si>
    <t>ZPM-006</t>
  </si>
  <si>
    <t>kulturní zemina pro terénní úpravy</t>
  </si>
  <si>
    <t>2037816842</t>
  </si>
  <si>
    <t>Plocha úprav. terénu (tl. 0.10 m, přepočet na tuny) :</t>
  </si>
  <si>
    <t>1871.8007 * 0.1 * 1.35</t>
  </si>
  <si>
    <t>834.5538 * 0.1 * 1.35</t>
  </si>
  <si>
    <t>(623.7379 + 1425.1853) * 0.1 * 1.35</t>
  </si>
  <si>
    <t>72</t>
  </si>
  <si>
    <t>181451121</t>
  </si>
  <si>
    <t>Založení lučního trávníku výsevem pl přes 1000 m2 v rovině a ve svahu do 1:5</t>
  </si>
  <si>
    <t>395067149</t>
  </si>
  <si>
    <t>Založení trávníku na půdě předem připravené plochy přes 1000 m2 výsevem včetně utažení lučního v rovině nebo na svahu do 1:5</t>
  </si>
  <si>
    <t>Osetí povrchu úprav. terénu (plochy odměřeny digitálně) :</t>
  </si>
  <si>
    <t>PB :</t>
  </si>
  <si>
    <t>LB :</t>
  </si>
  <si>
    <t>Plocha LB bermy po korytě obtoku :</t>
  </si>
  <si>
    <t>377.9848 + 396.5802</t>
  </si>
  <si>
    <t>73</t>
  </si>
  <si>
    <t>00572472</t>
  </si>
  <si>
    <t>osivo směs travní krajinná-rovinná</t>
  </si>
  <si>
    <t>kg</t>
  </si>
  <si>
    <t>-853256057</t>
  </si>
  <si>
    <t>3480,92*0,02 'Přepočtené koeficientem množství</t>
  </si>
  <si>
    <t>74</t>
  </si>
  <si>
    <t>181411122</t>
  </si>
  <si>
    <t>Založení lučního trávníku výsevem pl do 1000 m2 ve svahu přes 1:5 do 1:2</t>
  </si>
  <si>
    <t>2036680455</t>
  </si>
  <si>
    <t>Založení trávníku na půdě předem připravené plochy do 1000 m2 výsevem včetně utažení lučního na svahu přes 1:5 do 1:2</t>
  </si>
  <si>
    <t>Osev svahu obovovaných hrází (koeficient šikmosti 1.12]</t>
  </si>
  <si>
    <t>- podjezí</t>
  </si>
  <si>
    <t>167.6538 * 1.12</t>
  </si>
  <si>
    <t>-nadjezí</t>
  </si>
  <si>
    <t>174.7415 * 1.12</t>
  </si>
  <si>
    <t>75</t>
  </si>
  <si>
    <t>00572474</t>
  </si>
  <si>
    <t>osivo směs travní krajinná-svahová</t>
  </si>
  <si>
    <t>571798657</t>
  </si>
  <si>
    <t>383,482*0,02 'Přepočtené koeficientem množství</t>
  </si>
  <si>
    <t>76</t>
  </si>
  <si>
    <t>185804312</t>
  </si>
  <si>
    <t>Zalití rostlin vodou plocha přes 20 m2</t>
  </si>
  <si>
    <t>-1058505359</t>
  </si>
  <si>
    <t>Zalití rostlin vodou plochy záhonů jednotlivě přes 20 m2</t>
  </si>
  <si>
    <t>Zalití trávníku - cca 5 l/m2 (přepočet na m3). Uvažováno s dvojí zálivkou.</t>
  </si>
  <si>
    <t>(((3480.92 + 383.482) * 5) / 1000) * 2</t>
  </si>
  <si>
    <t>77</t>
  </si>
  <si>
    <t>172153102</t>
  </si>
  <si>
    <t>Zřízení těsnicího jádra nebo vrstvy š přes 1 do 3 m z hornin třídy těžitelnosti I a II skupiny 1 až 4 zhutněných do 100 % PS C</t>
  </si>
  <si>
    <t>865825260</t>
  </si>
  <si>
    <t>Zřízení těsnícího jádra nebo těsnící vrstvy zemních a kamenitých hrází přehradních a jiných vodních nádrží z horniny třídy těžitelnosti I a II, skupiny 1 až 4 se zhutněním do 100 % PS - koef. C vodorovné šířky vrstvy přes 1 do 3 m</t>
  </si>
  <si>
    <t>Těsnění lars. stěny u LB křídla (plocha odměřena digitálně)</t>
  </si>
  <si>
    <t>11.7674 * 5.7250 "plocha * výška</t>
  </si>
  <si>
    <t>Těsnění u zdi rybochodu</t>
  </si>
  <si>
    <t>9.0632 * 4 "plocha * šířka</t>
  </si>
  <si>
    <t>Těsnění zavázání štětové stěny do konstrukce jezu včetně rybochodu (SO 02)</t>
  </si>
  <si>
    <t>0.74 * 51.025</t>
  </si>
  <si>
    <t>78</t>
  </si>
  <si>
    <t>ZP-007.1</t>
  </si>
  <si>
    <t>Rozprostření štěpky na plochy PUPFL - pravý břeh</t>
  </si>
  <si>
    <t>-1314645829</t>
  </si>
  <si>
    <t>Rozprostření štěpky na plochy PUPFL</t>
  </si>
  <si>
    <t>Poznámka k položce:_x000d_
Položka zahrnuje :_x000d_
_x000d_
- naložení štěpky na parcele č. 388/2 (k.ú. Ráj)_x000d_
_x000d_
- dovoz štěpky na místo rozprostření (pravý břeh, vzdélenost do 1 km)_x000d_
_x000d_
- rozprostření štěpky na lesní pozemky v toušťce cca 5 cm_x000d_
_x000d_
- předpokládá se rozprostření na 40% plochy lesních pozemků</t>
  </si>
  <si>
    <t>Lesní pozemky dle tabulky dotčených parcel - k.ú. Ráj</t>
  </si>
  <si>
    <t>2758 * 0.40</t>
  </si>
  <si>
    <t>79</t>
  </si>
  <si>
    <t>ZP-007.2</t>
  </si>
  <si>
    <t>Rozprostření štěpky na plochy PUPFL - levý břeh</t>
  </si>
  <si>
    <t>1356234858</t>
  </si>
  <si>
    <t>Poznámka k položce:_x000d_
Položka zahrnuje :_x000d_
_x000d_
- naložení štěpky na parcele č. 388/2 (k.ú. Ráj)_x000d_
_x000d_
- dovoz štěpky na místo rozprostření (levý břeh, vzdélenost do 2.5 km)_x000d_
_x000d_
- rozprostření štěpky na lesní pozemky v toušťce cca 5 cm_x000d_
_x000d_
- předpokládá se rozprostření na 40% plochy lesních pozemků</t>
  </si>
  <si>
    <t>Lesní pozemky dle tabulky dotčených parcel - k.ú. Darkov</t>
  </si>
  <si>
    <t>1606 * 0.4</t>
  </si>
  <si>
    <t>80</t>
  </si>
  <si>
    <t>ZP-012</t>
  </si>
  <si>
    <t>Zabezpečení přejezdu - mostku přes Mlýnku - u bývalého areálu VHP</t>
  </si>
  <si>
    <t>-431325826</t>
  </si>
  <si>
    <t>Poznámka k položce:_x000d_
Mostovka (3.40 x 9.00 m) bude překryta oc. plechem tloušťky min. 20 mm uloženým do písk. podsypu tl. 50 mm (podyp je součást položky). Cena bude zohledňovat se obratovost min 50 %. V ceně je i doprava a veškerá manipulace včetně likvidace.</t>
  </si>
  <si>
    <t>81</t>
  </si>
  <si>
    <t>ZP-013</t>
  </si>
  <si>
    <t>Zajištění pasportizace a statického posouzení mostků přes Mlýnku na příjezdových trasách</t>
  </si>
  <si>
    <t>878796326</t>
  </si>
  <si>
    <t>Poznámka k položce:_x000d_
Jedná se o dva betonové mostky (křížení trasy a náhonem Mlýnka na pozemku 1538/1 a křížení trasy a Mlýnky u odběrného objektu, obojí v k.ú. Ráj). V rámci položky bude navržen i způsob případného podepření mostu s ohledem na maximální možné zatížení provozem techniky zhotovitele.</t>
  </si>
  <si>
    <t>82</t>
  </si>
  <si>
    <t>ZP-015.1</t>
  </si>
  <si>
    <t>Statické zajištění mostku křížení trasy a náhonu Mlýnka na pozemku 1538/1 na základě závěrů zpracovaného statického posouzení</t>
  </si>
  <si>
    <t>-1625759775</t>
  </si>
  <si>
    <t>Poznámka k položce:_x000d_
Položka bude obsahovat pořízení a dopravu potřebného materiálu, veškerou manipulaci, zřízení případné podpěrné konstrukce a její odstranění a odvoz včetně likvidace.</t>
  </si>
  <si>
    <t>83</t>
  </si>
  <si>
    <t>ZP-015.2</t>
  </si>
  <si>
    <t>Statické zajištění mostku křížení trasy a náhonu Mlýnka u odběrného objektu na základě závěrů zpracovaného statického posouzení</t>
  </si>
  <si>
    <t>700625399</t>
  </si>
  <si>
    <t>Zakládání</t>
  </si>
  <si>
    <t>84</t>
  </si>
  <si>
    <t>212752111</t>
  </si>
  <si>
    <t>Trativod z drenážních trubek korugovaných PE-HD SN 4 perforace 220° včetně lože otevřený výkop DN 100 pro liniové stavby</t>
  </si>
  <si>
    <t>-1102560111</t>
  </si>
  <si>
    <t>Trativody z drenážních trubek pro liniové stavby a komunikace se zřízením štěrkového lože pod trubky a s jejich obsypem v otevřeném výkopu trubka korugovaná sendvičová PE-HD SN 4 perforace 220° DN 100</t>
  </si>
  <si>
    <t>Drenáž LB křídla</t>
  </si>
  <si>
    <t>26.7</t>
  </si>
  <si>
    <t>85</t>
  </si>
  <si>
    <t>Z-001</t>
  </si>
  <si>
    <t>Dodávka a montáž drenážního "T" kusu DN 100</t>
  </si>
  <si>
    <t>-2076716272</t>
  </si>
  <si>
    <t>86</t>
  </si>
  <si>
    <t>211971122</t>
  </si>
  <si>
    <t>Zřízení opláštění žeber nebo trativodů geotextilií v rýze nebo zářezu přes 1:2 š přes 2,5 m</t>
  </si>
  <si>
    <t>-2135937894</t>
  </si>
  <si>
    <t>Zřízení opláštění výplně z geotextilie odvodňovacích žeber nebo trativodů v rýze nebo zářezu se stěnami svislými nebo šikmými o sklonu přes 1:2 při rozvinuté šířce opláštění přes 2,5 m</t>
  </si>
  <si>
    <t>Opláštění drenáže LB křídla</t>
  </si>
  <si>
    <t>26.70 * 2.65</t>
  </si>
  <si>
    <t>87</t>
  </si>
  <si>
    <t>213141112</t>
  </si>
  <si>
    <t>Zřízení vrstvy z geotextilie v rovině nebo ve sklonu do 1:5 š přes 3 do 6 m</t>
  </si>
  <si>
    <t>-59780621</t>
  </si>
  <si>
    <t>Zřízení vrstvy z geotextilie filtrační, separační, odvodňovací, ochranné, výztužné nebo protierozní v rovině nebo ve sklonu do 1:5, šířky přes 3 do 6 m</t>
  </si>
  <si>
    <t>88</t>
  </si>
  <si>
    <t>69311081</t>
  </si>
  <si>
    <t>geotextilie netkaná separační, ochranná, filtrační, drenážní PES 300g/m2</t>
  </si>
  <si>
    <t>1755188171</t>
  </si>
  <si>
    <t>Poznámka k položce:_x000d_
Odhad ztratného : 17.5 %</t>
  </si>
  <si>
    <t>Opláštění drenáže LB křídla :</t>
  </si>
  <si>
    <t>1182,845*1,175 'Přepočtené koeficientem množství</t>
  </si>
  <si>
    <t>89</t>
  </si>
  <si>
    <t>274315223</t>
  </si>
  <si>
    <t>Základové pasy z betonu prostého C 12/15</t>
  </si>
  <si>
    <t>-208425660</t>
  </si>
  <si>
    <t>Základové konstrukce z betonu pasy prostého bez zvýšených nároků na prostředí tř. C 12/15</t>
  </si>
  <si>
    <t>Těleso jezu :</t>
  </si>
  <si>
    <t>5.10 * 41.40 * 0.1</t>
  </si>
  <si>
    <t>Vývar jezu :</t>
  </si>
  <si>
    <t>254.2354 * 0.1 "plocha odměřena digitálně</t>
  </si>
  <si>
    <t>LB křídlo jezu</t>
  </si>
  <si>
    <t>52.0689 * 0.1</t>
  </si>
  <si>
    <t>Bet. patka dlažby (PB, nadjezí)</t>
  </si>
  <si>
    <t>1.75 * 24.180 * 0.1</t>
  </si>
  <si>
    <t>Bet. patka dlažby (LB, nadjezí)</t>
  </si>
  <si>
    <t>1.75 * 11.65 * 0.1</t>
  </si>
  <si>
    <t>Bet. patka dlažby (PB, podjezí)</t>
  </si>
  <si>
    <t>1.75 * 15.17 * 0.1</t>
  </si>
  <si>
    <t>Bet. patka dlažby (LB, podjezí)</t>
  </si>
  <si>
    <t>Svislé a kompletní konstrukce</t>
  </si>
  <si>
    <t>90</t>
  </si>
  <si>
    <t>321321116</t>
  </si>
  <si>
    <t>Konstrukce vodních staveb ze ŽB mrazuvzdorného tř. C 30/37</t>
  </si>
  <si>
    <t>-1236973490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</si>
  <si>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</si>
  <si>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Plochy průřezů odměřeny digitálně</t>
  </si>
  <si>
    <t xml:space="preserve">Těleso jezu (plocha  x délka)</t>
  </si>
  <si>
    <t>10.3112 * 41.40</t>
  </si>
  <si>
    <t>Vývar jezu (dno + boky)</t>
  </si>
  <si>
    <t>(33.7975 * 44) + (1.8656 * (8.82 + 21.80))</t>
  </si>
  <si>
    <t>- patka (plocha x délka)</t>
  </si>
  <si>
    <t>(2.88 * (10.0814 + 10.0814)) + (3.5601 * 5.8373)</t>
  </si>
  <si>
    <t>- dřík</t>
  </si>
  <si>
    <t>(3.8004 * (10.0814 + 10.0814)) + (4.7037 * 5.8373)</t>
  </si>
  <si>
    <t>2.0256 * 24.180</t>
  </si>
  <si>
    <t>2.0256 * 11.65</t>
  </si>
  <si>
    <t>2.0256 * 15.17</t>
  </si>
  <si>
    <t>Kotevní blok záchranných prvků (10 ks)</t>
  </si>
  <si>
    <t>((2.4 * 0.4) + (0.1257 * 0.505)) * 10</t>
  </si>
  <si>
    <t>Betonové základy tabulí</t>
  </si>
  <si>
    <t>(0.54 * 0.90) * 2</t>
  </si>
  <si>
    <t>91</t>
  </si>
  <si>
    <t>321366111</t>
  </si>
  <si>
    <t>Výztuž železobetonových konstrukcí vodních staveb z oceli 10 505 D do 12 mm</t>
  </si>
  <si>
    <t>-1982443100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</si>
  <si>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</si>
  <si>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Těleso jezu, viz příloha D.1.1.8 (přepočet na tuny)</t>
  </si>
  <si>
    <t>727.30 / 1000</t>
  </si>
  <si>
    <t>LB křídlo</t>
  </si>
  <si>
    <t>568.03/ 1000</t>
  </si>
  <si>
    <t>Kotevní bloky záchr. prvků (10 ks)</t>
  </si>
  <si>
    <t>(16.02 * 10) / 1000</t>
  </si>
  <si>
    <t>Výztuž desky vývaru</t>
  </si>
  <si>
    <t>5990.62 / 1000</t>
  </si>
  <si>
    <t>Patka opevnění (kamenné dlažby)</t>
  </si>
  <si>
    <t>6917.31 / 1000</t>
  </si>
  <si>
    <t>92</t>
  </si>
  <si>
    <t>321366112</t>
  </si>
  <si>
    <t>Výztuž železobetonových konstrukcí vodních staveb z oceli 10 505 D do 32 mm</t>
  </si>
  <si>
    <t>-393056723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</si>
  <si>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</si>
  <si>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43745.69 / 1000</t>
  </si>
  <si>
    <t>17045.89 / 1000</t>
  </si>
  <si>
    <t>Ocelové kotvy kotvení desek přelivné hrany (celkem 166 ks)</t>
  </si>
  <si>
    <t>((0.5 * 3.85) * 166) / 1000</t>
  </si>
  <si>
    <t>93</t>
  </si>
  <si>
    <t>321368211</t>
  </si>
  <si>
    <t>Výztuž železobetonových konstrukcí vodních staveb ze svařovaných sítí</t>
  </si>
  <si>
    <t>-368076079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</si>
  <si>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</si>
  <si>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Deska vývaru - viz příloha D.1.1.1.8.3</t>
  </si>
  <si>
    <t>- přepočet na tuny + 20% pro překryv a prostřih</t>
  </si>
  <si>
    <t>(22205.32 / 1000) * 1.20</t>
  </si>
  <si>
    <t>Výztuž kotevních bloků záchranných prvků (10 ks)</t>
  </si>
  <si>
    <t>((48.38 * 10) / 1000) * 1.2</t>
  </si>
  <si>
    <t>94</t>
  </si>
  <si>
    <t>321351010</t>
  </si>
  <si>
    <t>Bednění konstrukcí vodních staveb rovinné - zřízení</t>
  </si>
  <si>
    <t>1149112371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</si>
  <si>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</si>
  <si>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Délky a plochy odměřeny digitálně</t>
  </si>
  <si>
    <t>- těleso jezu</t>
  </si>
  <si>
    <t>(1.60 + 2.7937 + 3.0405 + 1.60 + 2 * 0.925) * 41.40</t>
  </si>
  <si>
    <t>- podélné bednění</t>
  </si>
  <si>
    <t>(6.35 * 26) * 2</t>
  </si>
  <si>
    <t>- čelní bednění</t>
  </si>
  <si>
    <t>11.4308 * 2</t>
  </si>
  <si>
    <t xml:space="preserve"> - bednění těsnění lars. stěny</t>
  </si>
  <si>
    <t>0.925 * 2 * 2.225</t>
  </si>
  <si>
    <t>2 * 2 * 24.180</t>
  </si>
  <si>
    <t>2 * 2 * 11.65</t>
  </si>
  <si>
    <t>2 * 2 * 15.17</t>
  </si>
  <si>
    <t>Informační tabule</t>
  </si>
  <si>
    <t>(0.9 + 0.6 + 0.9 + 0.6) * 0.8 * 2</t>
  </si>
  <si>
    <t>Vývar jezu</t>
  </si>
  <si>
    <t>- deska vývaru</t>
  </si>
  <si>
    <t>7.891 + 25.155 + 22.7009 + 56.355 + (2.55 * 47.10) + (0.7502 * 2.55)</t>
  </si>
  <si>
    <t>95</t>
  </si>
  <si>
    <t>321352010</t>
  </si>
  <si>
    <t>Bednění konstrukcí vodních staveb rovinné - odstranění</t>
  </si>
  <si>
    <t>1386637785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</si>
  <si>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</si>
  <si>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96</t>
  </si>
  <si>
    <t>321351020</t>
  </si>
  <si>
    <t>Bednění konstrukcí vodních staveb válcově zakřivené - zřízení</t>
  </si>
  <si>
    <t>-230937875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</si>
  <si>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válcově zakřivených</t>
  </si>
  <si>
    <t>Bednění pilíře kotevního bloku záchranných prvků</t>
  </si>
  <si>
    <t>(1.2566 * 0.505) * 10</t>
  </si>
  <si>
    <t>97</t>
  </si>
  <si>
    <t>321352020</t>
  </si>
  <si>
    <t>Bednění konstrukcí vodních staveb válcově zakřivené - odstranění</t>
  </si>
  <si>
    <t>140699704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</si>
  <si>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válcově zakřivených</t>
  </si>
  <si>
    <t>98</t>
  </si>
  <si>
    <t>SK-001</t>
  </si>
  <si>
    <t>Zřízení a odstranění bednění svislých pracovních spár</t>
  </si>
  <si>
    <t>252525365</t>
  </si>
  <si>
    <t>Zřízení a odstranění bednění svislých pracovních spár vodních staveb</t>
  </si>
  <si>
    <t>Poznámka k položce:_x000d_
U návrhu bednění svislých pracovních spár je nutno počítat s průběžnou vodovodnou výztuží.</t>
  </si>
  <si>
    <t xml:space="preserve"> - bednění svislé pracovní spáry tělesa jezu</t>
  </si>
  <si>
    <t>11.9874 * 6</t>
  </si>
  <si>
    <t>- bednění svislých pracovních spár desky vývaru</t>
  </si>
  <si>
    <t>33.7975 + (59.08 * 3)</t>
  </si>
  <si>
    <t>99</t>
  </si>
  <si>
    <t>321222111</t>
  </si>
  <si>
    <t>Zdění obkladního zdiva vodních staveb řádkového</t>
  </si>
  <si>
    <t>-1188250305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</si>
  <si>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</si>
  <si>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Obklad přelivné hrany (plocha a délka odměřena digitálně, viz příloha D.1.1.1.07)</t>
  </si>
  <si>
    <t>0.228 * 41.4</t>
  </si>
  <si>
    <t>100</t>
  </si>
  <si>
    <t>M-002</t>
  </si>
  <si>
    <t>Žulová deska obkladu přelivné hrany</t>
  </si>
  <si>
    <t>-1753198883</t>
  </si>
  <si>
    <t>Poznámka k položce:_x000d_
Tvar viz detail "B" přílohy D.1.1.1.7 včetně vyvrtaných otvorů.</t>
  </si>
  <si>
    <t>101</t>
  </si>
  <si>
    <t>931994105</t>
  </si>
  <si>
    <t>Těsnění pracovní spáry betonové konstrukce vnitřním těsnicím pásem</t>
  </si>
  <si>
    <t>-1702966287</t>
  </si>
  <si>
    <t>Těsnění spáry betonové konstrukce pásy, profily, tmely těsnicím pásem vnitřním, spáry pracovní</t>
  </si>
  <si>
    <t>Těsnění pracovních spar (délky odměřeny digitálně) :</t>
  </si>
  <si>
    <t>- těleso jezu, vodorovné spáry</t>
  </si>
  <si>
    <t>2 * 41.40</t>
  </si>
  <si>
    <t>- těleso jezu, svislé spáry</t>
  </si>
  <si>
    <t>4.3937 * 6</t>
  </si>
  <si>
    <t>- LB křídlo</t>
  </si>
  <si>
    <t>26.6651 * 1</t>
  </si>
  <si>
    <t>22.00 * 2</t>
  </si>
  <si>
    <t>Vodorovné konstrukce</t>
  </si>
  <si>
    <t>102</t>
  </si>
  <si>
    <t>462511370</t>
  </si>
  <si>
    <t>Zához z lomového kamene bez proštěrkování z terénu hmotnost přes 200 do 500 kg</t>
  </si>
  <si>
    <t>1939017466</t>
  </si>
  <si>
    <t>Zához z lomového kamene neupraveného záhozového bez proštěrkování z terénu, hmotnosti jednotlivých kamenů přes 200 do 500 kg</t>
  </si>
  <si>
    <t>Viz příloha D.1.1.1.1</t>
  </si>
  <si>
    <t>Dno v podjezí</t>
  </si>
  <si>
    <t>671.83 * 1</t>
  </si>
  <si>
    <t>Dno v nadjezi</t>
  </si>
  <si>
    <t>8.5224 * 43.70</t>
  </si>
  <si>
    <t>103</t>
  </si>
  <si>
    <t>462512370</t>
  </si>
  <si>
    <t>Zához z lomového kamene s proštěrkováním z terénu hmotnost přes 200 do 500 kg</t>
  </si>
  <si>
    <t>428770320</t>
  </si>
  <si>
    <t xml:space="preserve">Zához z lomového kamene neupraveného záhozového  s proštěrkováním z terénu, hmotnosti jednotlivých kamenů přes 200 do 500 kg</t>
  </si>
  <si>
    <t>Břehy :</t>
  </si>
  <si>
    <t>- pravý</t>
  </si>
  <si>
    <t>- levý</t>
  </si>
  <si>
    <t>683.32</t>
  </si>
  <si>
    <t>104</t>
  </si>
  <si>
    <t>464531112</t>
  </si>
  <si>
    <t>Pohoz z hrubého drceného kamenivo zrno 63 až 125 mm z terénu</t>
  </si>
  <si>
    <t>-829268655</t>
  </si>
  <si>
    <t>Pohoz dna nebo svahů jakékoliv tloušťky z hrubého drceného kameniva, z terénu, frakce 63 - 125 mm</t>
  </si>
  <si>
    <t>Poznámka k položce:_x000d_
Pohoz bude zhutněn, povrch pohozu zahliněn</t>
  </si>
  <si>
    <t>Opevnění břehu u schodů na lávku, plocha odměřena digitálně</t>
  </si>
  <si>
    <t>12.5507 * 0.4</t>
  </si>
  <si>
    <t>105</t>
  </si>
  <si>
    <t>VK-001</t>
  </si>
  <si>
    <t>Zához z lomového kamene bez proštěrkování z terénu hmotnost přes 200 do 500 kg (bez materiálu)</t>
  </si>
  <si>
    <t>-568222642</t>
  </si>
  <si>
    <t>Zához z lomového kamene neupraveného záhozového bez proštěrkování z terénu, hmotnosti jednotlivých kamenů přes 200 do 500 kg (bez materiálu)</t>
  </si>
  <si>
    <t>Opevnění dna a břehů obtoku - viz příloha D.1.1.1.1</t>
  </si>
  <si>
    <t>1423.72</t>
  </si>
  <si>
    <t>106</t>
  </si>
  <si>
    <t>114203104</t>
  </si>
  <si>
    <t>Rozebrání záhozů a rovnanin na sucho</t>
  </si>
  <si>
    <t>425247737</t>
  </si>
  <si>
    <t>Rozebrání dlažeb nebo záhozů s naložením na dopravní prostředek záhozů, rovnanin a soustřeďovacích staveb provedených na sucho</t>
  </si>
  <si>
    <t>107</t>
  </si>
  <si>
    <t>114203201</t>
  </si>
  <si>
    <t>Očištění lomového kamene nebo betonových tvárnic od hlíny nebo písku</t>
  </si>
  <si>
    <t>-1494484233</t>
  </si>
  <si>
    <t>Očištění lomového kamene nebo betonových tvárnic získaných při rozebrání dlažeb, záhozů, rovnanin a soustřeďovacích staveb od hlíny nebo písku</t>
  </si>
  <si>
    <t xml:space="preserve">Očištění kamenů z opevnění dna a břehů obtoku před jeho použitím na opavnění toku  - viz příloha D.1.1.1.1</t>
  </si>
  <si>
    <t>Předpokládá se čištění 40% objemu</t>
  </si>
  <si>
    <t>1423.72 * 0.40</t>
  </si>
  <si>
    <t>108</t>
  </si>
  <si>
    <t>462519003</t>
  </si>
  <si>
    <t>Příplatek za urovnání ploch záhozu z lomového kamene hmotnost přes 200 do 500 kg</t>
  </si>
  <si>
    <t>-911029481</t>
  </si>
  <si>
    <t>Zához z lomového kamene neupraveného záhozového Příplatek k cenám za urovnání viditelných ploch záhozu z kamene, hmotnosti jednotlivých kamenů přes 200 do 500 kg</t>
  </si>
  <si>
    <t>Urovnání plochy záhozu - plochy odměřeny digitálně</t>
  </si>
  <si>
    <t>(1.12 - koeficient šikmosti)</t>
  </si>
  <si>
    <t>- PB, nadjezí</t>
  </si>
  <si>
    <t>363.3821 * 1.12</t>
  </si>
  <si>
    <t>- PB, podjezí</t>
  </si>
  <si>
    <t>377.3772 * 1.12</t>
  </si>
  <si>
    <t>- LB, nadjezí</t>
  </si>
  <si>
    <t>656.1963 * 1.12</t>
  </si>
  <si>
    <t>- LB, podjezí</t>
  </si>
  <si>
    <t>205.8294 * 1.12</t>
  </si>
  <si>
    <t>109</t>
  </si>
  <si>
    <t>465513127</t>
  </si>
  <si>
    <t>Dlažba z lomového kamene na cementovou maltu s vyspárováním tl 200 mm</t>
  </si>
  <si>
    <t>-1564490687</t>
  </si>
  <si>
    <t>Dlažba z lomového kamene lomařsky upraveného na cementovou maltu, s vyspárováním cementovou maltou, tl. kamene 200 mm</t>
  </si>
  <si>
    <t>Opevnění kamennou dlažbou do betonu</t>
  </si>
  <si>
    <t>210.0401 * 1.12</t>
  </si>
  <si>
    <t>101.7789 * 1.12</t>
  </si>
  <si>
    <t>- PB, sjezd</t>
  </si>
  <si>
    <t>226.9146 * 1.12</t>
  </si>
  <si>
    <t>45.3680 * 1.12</t>
  </si>
  <si>
    <t>96.6815 * 1.12</t>
  </si>
  <si>
    <t>- LB, sjezd</t>
  </si>
  <si>
    <t>269.8913 * 1.12</t>
  </si>
  <si>
    <t>110</t>
  </si>
  <si>
    <t>451316113</t>
  </si>
  <si>
    <t>Podklad pod dlažbu z betonu prostého se zvýšenými nároky na prostředí C 25/30 tl přes 150 do 200 mm</t>
  </si>
  <si>
    <t>537164514</t>
  </si>
  <si>
    <t>Podklad pod dlažbu z betonu prostého se zvýšenými nároky na prostředí tř. C 25/30 tl. přes 150 do 200 mm</t>
  </si>
  <si>
    <t>111</t>
  </si>
  <si>
    <t>463212111</t>
  </si>
  <si>
    <t>Rovnanina z lomového kamene upraveného s vyklínováním spár úlomky kamene</t>
  </si>
  <si>
    <t>-2028281681</t>
  </si>
  <si>
    <t>Rovnanina z lomového kamene upraveného, tříděného jakékoliv tloušťky rovnaniny s vyklínováním spár a dutin úlomky kamene</t>
  </si>
  <si>
    <t>Plochy odměřeny digitálně, součinitel šikmosti = 1.12</t>
  </si>
  <si>
    <t>- profil PF 5, PB</t>
  </si>
  <si>
    <t>(39.5177 * 1.12 + 18.7091) * 0.6</t>
  </si>
  <si>
    <t>- profil PF 5, LB</t>
  </si>
  <si>
    <t xml:space="preserve">(32.8712 * 1.12  + 18.6786) * 0.6</t>
  </si>
  <si>
    <t>- profil PF 11, PB</t>
  </si>
  <si>
    <t xml:space="preserve">(17.1892 * 1.12  + 7.1044) * 0.6</t>
  </si>
  <si>
    <t>- profil PF 10, PF 11, LB</t>
  </si>
  <si>
    <t>(109.8449 * 1.12 + 44.4956) * 0.6</t>
  </si>
  <si>
    <t>112</t>
  </si>
  <si>
    <t>463212191</t>
  </si>
  <si>
    <t>Příplatek za vypracováni líce rovnaniny</t>
  </si>
  <si>
    <t>-1383969243</t>
  </si>
  <si>
    <t>Rovnanina z lomového kamene upraveného, tříděného Příplatek k cenám za vypracování líce</t>
  </si>
  <si>
    <t xml:space="preserve">(39.5177 * 1.12 + 18.7091) </t>
  </si>
  <si>
    <t xml:space="preserve">(32.8712 * 1.12  + 18.6786)</t>
  </si>
  <si>
    <t xml:space="preserve">(17.1892 * 1.12  + 7.1044) </t>
  </si>
  <si>
    <t xml:space="preserve">(109.8449 * 1.12 + 44.4956) </t>
  </si>
  <si>
    <t>113</t>
  </si>
  <si>
    <t>VK-002</t>
  </si>
  <si>
    <t xml:space="preserve">Proštěrkování rovnaniny plochy levobřežního sjezdu do toku v nadjezí </t>
  </si>
  <si>
    <t>-1922616435</t>
  </si>
  <si>
    <t>Plocha odměřena digitálně</t>
  </si>
  <si>
    <t>Komunikace pozemní</t>
  </si>
  <si>
    <t>114</t>
  </si>
  <si>
    <t>291211111</t>
  </si>
  <si>
    <t>Zřízení plochy ze silničních panelů do lože tl 50 mm z kameniva</t>
  </si>
  <si>
    <t>307040502</t>
  </si>
  <si>
    <t>Zřízení zpevněné plochy ze silničních panelů osazených do lože tl. 50 mm z kameniva</t>
  </si>
  <si>
    <t xml:space="preserve">Zajištění přejezdu odlehč. koryta jímky </t>
  </si>
  <si>
    <t>6 * 3</t>
  </si>
  <si>
    <t>Obnovení přejezdu (brodu) odlehč. koryta jímky po ukončení stavby</t>
  </si>
  <si>
    <t>56* 3 + 27 * 1</t>
  </si>
  <si>
    <t>Opevnění návodní plochy horní hrázky (2 řady panelů)</t>
  </si>
  <si>
    <t>115</t>
  </si>
  <si>
    <t>59381009</t>
  </si>
  <si>
    <t>panel silniční 3,00x1,00x0,15m</t>
  </si>
  <si>
    <t>1082458075</t>
  </si>
  <si>
    <t>Poznámka k položce:_x000d_
Předpokládaná obrátkovost (znovupoužití) 50 %. Panely zústavají vlastnictvím zhotovitele.</t>
  </si>
  <si>
    <t>Zajištění přejezdu odlehč. koryta jímky</t>
  </si>
  <si>
    <t xml:space="preserve">6 </t>
  </si>
  <si>
    <t xml:space="preserve">28 </t>
  </si>
  <si>
    <t xml:space="preserve">25 </t>
  </si>
  <si>
    <t>Opevnění návodní plochy horní hrázky (horní řada panelů)</t>
  </si>
  <si>
    <t xml:space="preserve">69 </t>
  </si>
  <si>
    <t xml:space="preserve">26 </t>
  </si>
  <si>
    <t xml:space="preserve">(8 * 4) </t>
  </si>
  <si>
    <t xml:space="preserve">3 </t>
  </si>
  <si>
    <t>116</t>
  </si>
  <si>
    <t>59381006</t>
  </si>
  <si>
    <t>panel silniční 3,00x1,00x0,215m</t>
  </si>
  <si>
    <t>-202725369</t>
  </si>
  <si>
    <t>Opevnění návodní plochy horní hrázky (spodní řada panelů)</t>
  </si>
  <si>
    <t>117</t>
  </si>
  <si>
    <t>564730111</t>
  </si>
  <si>
    <t>Podklad z kameniva hrubého drceného vel. 16-32 mm plochy přes 100 m2 tl 100 mm</t>
  </si>
  <si>
    <t>-46640241</t>
  </si>
  <si>
    <t>Podklad nebo kryt z kameniva hrubého drceného vel. 16-32 mm s rozprostřením a zhutněním plochy přes 100 m2, po zhutnění tl. 100 mm</t>
  </si>
  <si>
    <t>118</t>
  </si>
  <si>
    <t>564750111</t>
  </si>
  <si>
    <t>Podklad z kameniva hrubého drceného vel. 16-32 mm plochy přes 100 m2 tl 150 mm</t>
  </si>
  <si>
    <t>-1330686893</t>
  </si>
  <si>
    <t>Podklad nebo kryt z kameniva hrubého drceného vel. 16-32 mm s rozprostřením a zhutněním plochy přes 100 m2, po zhutnění tl. 150 mm</t>
  </si>
  <si>
    <t>(191.7405 * 2.50) * 2</t>
  </si>
  <si>
    <t>119</t>
  </si>
  <si>
    <t>571906111</t>
  </si>
  <si>
    <t>Posyp krytu kamenivem drceným nebo těženým přes 25 do 30 kg/m2</t>
  </si>
  <si>
    <t>-1834443155</t>
  </si>
  <si>
    <t>Posyp podkladu nebo krytu s rozprostřením a zhutněním kamenivem drceným nebo těženým, v množství přes 25 do 30 kg/m2</t>
  </si>
  <si>
    <t>Úprava povrchu dočasné cyklostezky</t>
  </si>
  <si>
    <t>120</t>
  </si>
  <si>
    <t>564760111</t>
  </si>
  <si>
    <t>Podklad z kameniva hrubého drceného vel. 16-32 mm plochy přes 100 m2 tl 200 mm</t>
  </si>
  <si>
    <t>-1594230244</t>
  </si>
  <si>
    <t>Podklad nebo kryt z kameniva hrubého drceného vel. 16-32 mm s rozprostřením a zhutněním plochy přes 100 m2, po zhutnění tl. 200 mm</t>
  </si>
  <si>
    <t>Poznámka k položce:_x000d_
Bude použita frakce 0 - 32 mm</t>
  </si>
  <si>
    <t>Obnovení spodní vrstvy cyklostezky</t>
  </si>
  <si>
    <t>36 * (2.5 + (2 * 0.25))</t>
  </si>
  <si>
    <t>37 * (2.5 + (2 * 0.25))</t>
  </si>
  <si>
    <t>121</t>
  </si>
  <si>
    <t>564911511</t>
  </si>
  <si>
    <t>Podklad z R-materiálu plochy přes 100 m2 tl 50 mm</t>
  </si>
  <si>
    <t>1541077108</t>
  </si>
  <si>
    <t>Podklad nebo podsyp z R-materiálu s rozprostřením a zhutněním plochy přes 100 m2, po zhutnění tl. 50 mm</t>
  </si>
  <si>
    <t>Obnovení cyklostezky</t>
  </si>
  <si>
    <t>36 * (2.5 + (0.1 + 0.1 + 0.05))</t>
  </si>
  <si>
    <t>37 * (2.5 + (0.1 + 0.1 + 0.05))</t>
  </si>
  <si>
    <t>122</t>
  </si>
  <si>
    <t>569903311</t>
  </si>
  <si>
    <t>Zřízení zemních krajnic se zhutněním</t>
  </si>
  <si>
    <t>-1203532000</t>
  </si>
  <si>
    <t>Zřízení zemních krajnic z hornin jakékoliv třídy se zhutněním</t>
  </si>
  <si>
    <t>36 * 0.5 * 0.3 * 2</t>
  </si>
  <si>
    <t>37 * 0.5 * 0.3 * 2</t>
  </si>
  <si>
    <t>123</t>
  </si>
  <si>
    <t>569951133</t>
  </si>
  <si>
    <t>Zpevnění krajnic asfaltovým recyklátem tl 150 mm</t>
  </si>
  <si>
    <t>1042465906</t>
  </si>
  <si>
    <t>Zpevnění krajnic nebo komunikací pro pěší s rozprostřením a zhutněním, po zhutnění asfaltovým recyklátem tl. 150 mm</t>
  </si>
  <si>
    <t>Zřízení nájezdů u krytí cyklostezky panely přízedu na mezideponii</t>
  </si>
  <si>
    <t>(2 * 3) * 2</t>
  </si>
  <si>
    <t>124</t>
  </si>
  <si>
    <t>573231108</t>
  </si>
  <si>
    <t>Postřik živičný spojovací ze silniční emulze v množství 0,50 kg/m2</t>
  </si>
  <si>
    <t>1808394664</t>
  </si>
  <si>
    <t>Postřik spojovací PS bez posypu kamenivem ze silniční emulze, v množství 0,50 kg/m2</t>
  </si>
  <si>
    <t>36 * (2.5 + 0.1)</t>
  </si>
  <si>
    <t xml:space="preserve">37 *  (2.5 + 0.1)</t>
  </si>
  <si>
    <t>125</t>
  </si>
  <si>
    <t>577143111</t>
  </si>
  <si>
    <t>Asfaltový beton vrstva obrusná ACO 8 (ABJ) tl 50 mm š do 3 m z nemodifikovaného asfaltu</t>
  </si>
  <si>
    <t>398384293</t>
  </si>
  <si>
    <t>Asfaltový beton vrstva obrusná ACO 8 (ABJ) s rozprostřením a se zhutněním z nemodifikovaného asfaltu v pruhu šířky do 3 m, po zhutnění tl. 50 mm</t>
  </si>
  <si>
    <t>Obnovení povrchu cyklostezky</t>
  </si>
  <si>
    <t>36 * 2.5</t>
  </si>
  <si>
    <t>Trubní vedení</t>
  </si>
  <si>
    <t>126</t>
  </si>
  <si>
    <t>871321141</t>
  </si>
  <si>
    <t>Montáž potrubí z PE100 SDR 11 otevřený výkop svařovaných na tupo D 160 x 14,6 mm</t>
  </si>
  <si>
    <t>-667812374</t>
  </si>
  <si>
    <t>Montáž vodovodního potrubí z plastů v otevřeném výkopu z polyetylenu PE 100 svařovaných na tupo SDR 11/PN16 D 160 x 14,6 mm</t>
  </si>
  <si>
    <t>Průchodka pro drenážní potrubí (montáž do bednění)</t>
  </si>
  <si>
    <t>0.825</t>
  </si>
  <si>
    <t>127</t>
  </si>
  <si>
    <t>28613560</t>
  </si>
  <si>
    <t>potrubí dvouvrstvé PE100 RC SDR11 160x14,6 dl 12m</t>
  </si>
  <si>
    <t>-1425531516</t>
  </si>
  <si>
    <t>0,825*1,015 'Přepočtené koeficientem množství</t>
  </si>
  <si>
    <t>128</t>
  </si>
  <si>
    <t>871393121</t>
  </si>
  <si>
    <t>Montáž kanalizačního potrubí z PVC těsněné gumovým kroužkem otevřený výkop sklon do 20 % DN 400</t>
  </si>
  <si>
    <t>1545867711</t>
  </si>
  <si>
    <t>Montáž kanalizačního potrubí z plastů z tvrdého PVC těsněných gumovým kroužkem v otevřeném výkopu ve sklonu do 20 % DN 400</t>
  </si>
  <si>
    <t>36.75</t>
  </si>
  <si>
    <t>129</t>
  </si>
  <si>
    <t>28611146</t>
  </si>
  <si>
    <t>trubka kanalizační PVC DN 400x1000mm SN4</t>
  </si>
  <si>
    <t>-1623415977</t>
  </si>
  <si>
    <t>36,75*1,03 'Přepočtené koeficientem množství</t>
  </si>
  <si>
    <t>130</t>
  </si>
  <si>
    <t>877265211</t>
  </si>
  <si>
    <t>Montáž tvarovek z tvrdého PVC-systém KG nebo z polypropylenu-systém KG 2000 jednoosé DN 110</t>
  </si>
  <si>
    <t>-785883167</t>
  </si>
  <si>
    <t>Montáž tvarovek na kanalizačním potrubí z trub z plastu z tvrdého PVC nebo z polypropylenu v otevřeném výkopu jednoosých DN 110</t>
  </si>
  <si>
    <t>131</t>
  </si>
  <si>
    <t>877395211</t>
  </si>
  <si>
    <t>Montáž tvarovek z tvrdého PVC-systém KG nebo z polypropylenu-systém KG 2000 jednoosé DN 400</t>
  </si>
  <si>
    <t>477006520</t>
  </si>
  <si>
    <t>Montáž tvarovek na kanalizačním potrubí z trub z plastu z tvrdého PVC nebo z polypropylenu v otevřeném výkopu jednoosých DN 400</t>
  </si>
  <si>
    <t>132</t>
  </si>
  <si>
    <t>28611380</t>
  </si>
  <si>
    <t>koleno kanalizace PVC KG 400x87°</t>
  </si>
  <si>
    <t>1310373607</t>
  </si>
  <si>
    <t>133</t>
  </si>
  <si>
    <t>877395221</t>
  </si>
  <si>
    <t>Montáž tvarovek z tvrdého PVC-systém KG nebo z polypropylenu-systém KG 2000 dvouosé DN 400</t>
  </si>
  <si>
    <t>-1645181177</t>
  </si>
  <si>
    <t>Montáž tvarovek na kanalizačním potrubí z trub z plastu z tvrdého PVC nebo z polypropylenu v otevřeném výkopu dvouosých DN 400</t>
  </si>
  <si>
    <t>134</t>
  </si>
  <si>
    <t>28611450</t>
  </si>
  <si>
    <t>odbočka kanalizační plastová s hrdlem KG 400/400/87°</t>
  </si>
  <si>
    <t>-652973155</t>
  </si>
  <si>
    <t>Ostatní konstrukce a práce, bourání</t>
  </si>
  <si>
    <t>135</t>
  </si>
  <si>
    <t>919732211</t>
  </si>
  <si>
    <t>Styčná spára napojení nového živičného povrchu na stávající za tepla š 15 mm hl 25 mm s prořezáním</t>
  </si>
  <si>
    <t>-2001035455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</si>
  <si>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</si>
  <si>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Sanace cyklostezky pro překopu hráze</t>
  </si>
  <si>
    <t>(2 * 2.5) * 2</t>
  </si>
  <si>
    <t>136</t>
  </si>
  <si>
    <t>919735112</t>
  </si>
  <si>
    <t>Řezání stávajícího živičného krytu hl přes 50 do 100 mm</t>
  </si>
  <si>
    <t>924168381</t>
  </si>
  <si>
    <t>Řezání stávajícího živičného krytu nebo podkladu hloubky přes 50 do 100 mm</t>
  </si>
  <si>
    <t>Prořezání povrchu stávající cyklostezky</t>
  </si>
  <si>
    <t>(2.5 * 2) * 2</t>
  </si>
  <si>
    <t>137</t>
  </si>
  <si>
    <t>966045111</t>
  </si>
  <si>
    <t>Bourání konstrukcí LTM zdiva z betonu prostého neprokládaného strojně</t>
  </si>
  <si>
    <t>-157221375</t>
  </si>
  <si>
    <t>Bourání konstrukcí LTM ve vodních tocích s přemístěním suti na hromady na vzdálenost do 20 m nebo s naložením na dopravní prostředek strojně z betonu prostého neprokládaného</t>
  </si>
  <si>
    <t>Rozebrání bet. lože kamenné dlažby - viz příloha D.1.1.1.1</t>
  </si>
  <si>
    <t>předpoklad tl. lože 0.20 m</t>
  </si>
  <si>
    <t>138</t>
  </si>
  <si>
    <t>966045112</t>
  </si>
  <si>
    <t>Bourání konstrukcí LTM zdiva z betonu prostého prokládaného kamenem strojně</t>
  </si>
  <si>
    <t>-54180342</t>
  </si>
  <si>
    <t>Bourání konstrukcí LTM ve vodních tocích s přemístěním suti na hromady na vzdálenost do 20 m nebo s naložením na dopravní prostředek strojně z betonu prostého prokládaného kamenem</t>
  </si>
  <si>
    <t>Těleso jezu s vývarem : jez ubourán cca 85 cm pod úroveň nivelety</t>
  </si>
  <si>
    <t>520.22 "odhad</t>
  </si>
  <si>
    <t>93.40 "odhad</t>
  </si>
  <si>
    <t>PB křídlo, Odběrný objekt</t>
  </si>
  <si>
    <t>203.55 + 27.70 "odhad</t>
  </si>
  <si>
    <t>Boční bet. zídka</t>
  </si>
  <si>
    <t>56.03 "odhad</t>
  </si>
  <si>
    <t>139</t>
  </si>
  <si>
    <t>OK-001</t>
  </si>
  <si>
    <t>Osazení jednotlivých kamenů do toku Olše pod jezem</t>
  </si>
  <si>
    <t>-1409867956</t>
  </si>
  <si>
    <t>Poznámka k položce:_x000d_
Viz příloha D.1.1.1, kap. A.3.3.1</t>
  </si>
  <si>
    <t>140</t>
  </si>
  <si>
    <t>OK-002</t>
  </si>
  <si>
    <t>Osazení kotev bezpečnostních prvků</t>
  </si>
  <si>
    <t>-1528531352</t>
  </si>
  <si>
    <t>Osazení kotev bezpečnostních prvků včetně dodávky</t>
  </si>
  <si>
    <t xml:space="preserve">Poznámka k položce:_x000d_
Položka obsahuje dodávku ok dle specifikace (viz příloha D.1.1.1), vyvrtání otvorů  - předpoklad hloubka 100 mm pro průměr kotvy 14 mm (otvor prům. 16 mm) a chemických kotev. Nosnost min. 3.50 t.</t>
  </si>
  <si>
    <t>Kotevní oka</t>
  </si>
  <si>
    <t>7 * 2</t>
  </si>
  <si>
    <t>Oka záchranných lan</t>
  </si>
  <si>
    <t>141</t>
  </si>
  <si>
    <t>OKM-001</t>
  </si>
  <si>
    <t>Polypropylénové lano pletené žluté, bez jádra, samosvorné, průměr 16 mm</t>
  </si>
  <si>
    <t>-266885524</t>
  </si>
  <si>
    <t>4 * 1.5</t>
  </si>
  <si>
    <t>142</t>
  </si>
  <si>
    <t>OK-003</t>
  </si>
  <si>
    <t>Osazení úkrytů pro ryby z plastových trubek</t>
  </si>
  <si>
    <t>ks</t>
  </si>
  <si>
    <t>-452865189</t>
  </si>
  <si>
    <t>Osazení úkrytů pro ryby včetně dodávky plastových trubek</t>
  </si>
  <si>
    <t>Poznámka k položce:_x000d_
Položka zahrnuje jen montáž plastových trubek</t>
  </si>
  <si>
    <t>Úkryty á cca 1.75 m</t>
  </si>
  <si>
    <t>11 * 2</t>
  </si>
  <si>
    <t>143</t>
  </si>
  <si>
    <t>28619314</t>
  </si>
  <si>
    <t>trubka kanalizační PE-HD D 56mm</t>
  </si>
  <si>
    <t>-484644718</t>
  </si>
  <si>
    <t>Úkryt pro ryby dl. 0.50 m, celkem 10 ks</t>
  </si>
  <si>
    <t>10 * 0.5</t>
  </si>
  <si>
    <t>144</t>
  </si>
  <si>
    <t>28619316</t>
  </si>
  <si>
    <t>trubka kanalizační PE-HD D 75mm</t>
  </si>
  <si>
    <t>515067283</t>
  </si>
  <si>
    <t>Úkryt pro ryby dl. 0.50 m, celkem 6 ks</t>
  </si>
  <si>
    <t>6 * 0.5</t>
  </si>
  <si>
    <t>145</t>
  </si>
  <si>
    <t>28619320</t>
  </si>
  <si>
    <t>trubka kanalizační PE-HD D 110mm</t>
  </si>
  <si>
    <t>-1448670692</t>
  </si>
  <si>
    <t>146</t>
  </si>
  <si>
    <t>953312122</t>
  </si>
  <si>
    <t>Vložky do svislých dilatačních spár z extrudovaných polystyrénových desek tl. přes 10 do 20 mm</t>
  </si>
  <si>
    <t>767809888</t>
  </si>
  <si>
    <t>Vložky svislé do dilatačních spár z polystyrenových desek extrudovaných včetně dodání a osazení, v jakémkoliv zdivu přes 10 do 20 mm</t>
  </si>
  <si>
    <t>Výplň dilatačních spar</t>
  </si>
  <si>
    <t>(plochy odměřeny digitálně, počítáno 20 % ztratné)</t>
  </si>
  <si>
    <t>(10.3112 * 2) * 1.20</t>
  </si>
  <si>
    <t>147</t>
  </si>
  <si>
    <t>931991112</t>
  </si>
  <si>
    <t>Zřízení těsnění dilatační spáry gumovým nebo PVC pásem ve stěně</t>
  </si>
  <si>
    <t>3036610</t>
  </si>
  <si>
    <t>Délka odměřena digitálně</t>
  </si>
  <si>
    <t>Pravá strana jezu</t>
  </si>
  <si>
    <t xml:space="preserve">4.4 </t>
  </si>
  <si>
    <t>Levá strana jezu</t>
  </si>
  <si>
    <t>4.4</t>
  </si>
  <si>
    <t>148</t>
  </si>
  <si>
    <t>56284664</t>
  </si>
  <si>
    <t>pás těsnící PVC přírubový pro připojení stavby ke stávající konstrukci vnitřní 180x170mm</t>
  </si>
  <si>
    <t>904052205</t>
  </si>
  <si>
    <t>Délka odměřena digitálně (5% ztratné)</t>
  </si>
  <si>
    <t>4.4 * 1.05</t>
  </si>
  <si>
    <t>149</t>
  </si>
  <si>
    <t>OK-004</t>
  </si>
  <si>
    <t xml:space="preserve">Úprava dilatační spáry polyetylenovým  provazcem</t>
  </si>
  <si>
    <t>2011527557</t>
  </si>
  <si>
    <t xml:space="preserve">Úprava dilatační spáry konstrukcí z prostého nebo železového betonu polyetylenovým  provazcem do spáry zatřené cementovou maltou</t>
  </si>
  <si>
    <t xml:space="preserve">Poznámka k položce:_x000d_
TZ př. č. D.1.1.1,str. 4, př. č. D.1.1.6 výkaz kubatur tabulky výkazu prací a ostatních materiálů  v.č. D.1.1.8 detaily </t>
  </si>
  <si>
    <t>Těsnění dilatačních spar</t>
  </si>
  <si>
    <t>(délky odměřeny digitálně, počítáno 20 % ztratné)</t>
  </si>
  <si>
    <t>(15.8343 * 2) * 1.20</t>
  </si>
  <si>
    <t>150</t>
  </si>
  <si>
    <t>28376624</t>
  </si>
  <si>
    <t>provazec těsnící z pěnového polyetylénu D 30mm</t>
  </si>
  <si>
    <t>1417104733</t>
  </si>
  <si>
    <t>151</t>
  </si>
  <si>
    <t>931994132</t>
  </si>
  <si>
    <t>Těsnění dilatační spáry betonové konstrukce silikonovým tmelem do pl 4,0 cm2</t>
  </si>
  <si>
    <t>-1860106911</t>
  </si>
  <si>
    <t xml:space="preserve">Těsnění spáry betonové konstrukce pásy, profily, tmely  tmelem silikonovým spáry dilatační do 4,0 cm2</t>
  </si>
  <si>
    <t>Poznámka k položce:_x000d_
Předpoklad plochy tmelu 8 cm2</t>
  </si>
  <si>
    <t>152</t>
  </si>
  <si>
    <t>985331119</t>
  </si>
  <si>
    <t>Dodatečné vlepování betonářské výztuže D 25 mm do cementové aktivované malty včetně vyvrtání otvoru</t>
  </si>
  <si>
    <t>426158334</t>
  </si>
  <si>
    <t>Kotvení obkladu přelivné hrany (83 ks desek)</t>
  </si>
  <si>
    <t>(83 * 2) * 0.25</t>
  </si>
  <si>
    <t>153</t>
  </si>
  <si>
    <t>OK-005</t>
  </si>
  <si>
    <t>Dodatečné vlepování betonářské výztuže D 25 mm do cementové aktivované malty bez vyvrtání otvoru</t>
  </si>
  <si>
    <t>796417602</t>
  </si>
  <si>
    <t xml:space="preserve">Poznámka k položce:_x000d_
Kotvení desek obkladu  přelivné hrany</t>
  </si>
  <si>
    <t>154</t>
  </si>
  <si>
    <t>OK-006.1</t>
  </si>
  <si>
    <t>Broukoviště</t>
  </si>
  <si>
    <t>1840937717</t>
  </si>
  <si>
    <t>Poznámka k položce:_x000d_
Položka zahrnuje provedení broukoviště (viz příloha D.1.1.1.1), předpoklad :_x000d_
_x000d_
- dřevěná kulatina pro broukoviště : 20 m3 (prostorových metrů)_x000d_
_x000d_
- kulatina pro broukoviště bude uložena v ploše bývalého areálu VHP (parcela 388/2, k.ú. Ráj)_x000d_
_x000d_
- veškerá doprava a manipulace s kultatinou při skládání, ukládání a rovnání do požadovaného tvaru_x000d_
_x000d_
- broukoviště bude umístěno na parcele č. 12/1 (k.ú. Darkov, dopravní vzdálenost do 3 km)_x000d_
_x000d_
- uvedení do původního stavu příjezdu vozidel stavby k broukovišti přes park</t>
  </si>
  <si>
    <t>155</t>
  </si>
  <si>
    <t>OK-006.2</t>
  </si>
  <si>
    <t>Informační tabule k náhradnímu biotopu (plazník, broukoviště)</t>
  </si>
  <si>
    <t>klp</t>
  </si>
  <si>
    <t>-1771370747</t>
  </si>
  <si>
    <t>Poznámka k položce:_x000d_
Tabule bude plastová, osazená na dřevěném hranolu průřezu 6 x 6 cm, délky 1.50 m. Hranol bude zaražen do země do hl. min 0.50 m. Text tabule bude upřesněn investorem.</t>
  </si>
  <si>
    <t>156</t>
  </si>
  <si>
    <t>OK-007.1</t>
  </si>
  <si>
    <t>Plazník</t>
  </si>
  <si>
    <t>-627073603</t>
  </si>
  <si>
    <t>Poznámka k položce:_x000d_
Položka zahrnuje provedení plazníku (viz příloha D.1.1.1.1), předpoklad :_x000d_
_x000d_
- dřevěná srubová ohrada dvouřadá v rozích jištěná kůly (obvod 13.00 m) z kulatiny průměru 20 - 25 cm_x000d_
_x000d_
- výplň větvemi objemu cca 15 m3 _x000d_
_x000d_
- zatížení větví ornicí (cca 7.5 m2 v tl. 10 cm)_x000d_
_x000d_
- veškerá doprava a manipulace s kultatinou, větvemi a ornicí při realizaci plazníku_x000d_
_x000d_
- plazník bude umístěn na parcele č. 12/1 (k.ú. Darkov)_x000d_
_x000d_
- uvedení do původního stavu příjezdu vozidel stavby (řešeno v rámci broukoviště)</t>
  </si>
  <si>
    <t>157</t>
  </si>
  <si>
    <t>OK-008</t>
  </si>
  <si>
    <t>Osazení plavebních znaků</t>
  </si>
  <si>
    <t>361248483</t>
  </si>
  <si>
    <t>Poznámka k položce:_x000d_
Viz příloha D.1.1.1.2. Položka zahrnuje :_x000d_
_x000d_
- pořízení plavebních znaků včetně dodatkových tabulí_x000d_
_x000d_
- Sloupek znaku (pozinkovaná ocel prům . 70 mm, H = 3.50 m) včetně objímek, kotvící patky a chemických kotev_x000d_
_x000d_
- bet. petka pro osazení znaku (hl. min 1.50 m, cca 0.20 m3 betonu C 30/37) včetně provedení vrtu prům. 40 cm</t>
  </si>
  <si>
    <t>158</t>
  </si>
  <si>
    <t>OK-009</t>
  </si>
  <si>
    <t>Rozebrání a likvidace stavidel původního odběrného objeku včetně rámu, pohonu a dřevěné části</t>
  </si>
  <si>
    <t>1132051138</t>
  </si>
  <si>
    <t>Poznámka k položce:_x000d_
Odhad hmotnosti stavidel : 1250 kg._x000d_
Součástí položky je veškerá manioulace a likvidace v soukadu se zákonem 541/2020 Sb</t>
  </si>
  <si>
    <t>997</t>
  </si>
  <si>
    <t>Přesun sutě</t>
  </si>
  <si>
    <t>159</t>
  </si>
  <si>
    <t>997002511</t>
  </si>
  <si>
    <t>Vodorovné přemístění suti a vybouraných hmot bez naložení ale se složením a urovnáním do 1 km</t>
  </si>
  <si>
    <t>260589059</t>
  </si>
  <si>
    <t>Vodorovné přemístění suti a vybouraných hmot bez naložení, se složením a hrubým urovnáním na vzdálenost do 1 km</t>
  </si>
  <si>
    <t>Odvoz materiálu z vybouraného jezu (přepočet na tuny)</t>
  </si>
  <si>
    <t>(218.24 * 0.2 + 900.89) * 2</t>
  </si>
  <si>
    <t>Odvoz materiálu z vybourané části stáv. cyklostezky (asfalt + recyklát)</t>
  </si>
  <si>
    <t>42.6</t>
  </si>
  <si>
    <t>160</t>
  </si>
  <si>
    <t>997002519</t>
  </si>
  <si>
    <t>Příplatek ZKD 1 km přemístění suti a vybouraných hmot</t>
  </si>
  <si>
    <t>214866607</t>
  </si>
  <si>
    <t>Vodorovné přemístění suti a vybouraných hmot bez naložení, se složením a hrubým urovnáním Příplatek k ceně za každý další i započatý 1 km přes 1 km</t>
  </si>
  <si>
    <t>Poznámka k položce:_x000d_
Odvoz materiálu z vybouraného jezu - předpoklad recyklační dvůr, celková vzd. do 18 km.</t>
  </si>
  <si>
    <t>1931,676*17 'Přepočtené koeficientem množství</t>
  </si>
  <si>
    <t>161</t>
  </si>
  <si>
    <t>997221861</t>
  </si>
  <si>
    <t>Poplatek za uložení stavebního odpadu na recyklační skládce (skládkovné) z prostého betonu pod kódem 17 01 01</t>
  </si>
  <si>
    <t>-1437609959</t>
  </si>
  <si>
    <t>Poplatek za uložení stavebního odpadu na recyklační skládce (skládkovné) z prostého betonu zatříděného do Katalogu odpadů pod kódem 17 01 01</t>
  </si>
  <si>
    <t>Likvidace materiálu z vybouraného jezu (přepočet na tuny)</t>
  </si>
  <si>
    <t>162</t>
  </si>
  <si>
    <t>997221875</t>
  </si>
  <si>
    <t>Poplatek za uložení stavebního odpadu na recyklační skládce (skládkovné) asfaltového bez obsahu dehtu zatříděného do Katalogu odpadů pod kódem 17 03 02</t>
  </si>
  <si>
    <t>-1420030606</t>
  </si>
  <si>
    <t>Materiál z odfrézování povrchu stáv. cyklostezky, přepočet na tuny</t>
  </si>
  <si>
    <t xml:space="preserve"> - asfaltový povrch</t>
  </si>
  <si>
    <t>35 * 2.5 * 0.05 * 2.4</t>
  </si>
  <si>
    <t xml:space="preserve"> - asfaltový recyklát</t>
  </si>
  <si>
    <t>37 * 2.5 * 0.05 * 2.4</t>
  </si>
  <si>
    <t>998</t>
  </si>
  <si>
    <t>Přesun hmot</t>
  </si>
  <si>
    <t>163</t>
  </si>
  <si>
    <t>998323011</t>
  </si>
  <si>
    <t>Přesun hmot pro jezy a stupně</t>
  </si>
  <si>
    <t>-209820988</t>
  </si>
  <si>
    <t>Přesun hmot pro jezy a stupně dopravní vzdálenost do 500 m</t>
  </si>
  <si>
    <t>PSV</t>
  </si>
  <si>
    <t>Práce a dodávky PSV</t>
  </si>
  <si>
    <t>767</t>
  </si>
  <si>
    <t>Konstrukce zámečnické</t>
  </si>
  <si>
    <t>164</t>
  </si>
  <si>
    <t>767995115</t>
  </si>
  <si>
    <t>Montáž atypických zámečnických konstrukcí hm přes 50 do 100 kg</t>
  </si>
  <si>
    <t>474970826</t>
  </si>
  <si>
    <t>Montáž ostatních atypických zámečnických konstrukcí hmotnosti přes 50 do 100 kg</t>
  </si>
  <si>
    <t>Poznámka k položce:_x000d_
Montáž nového zábradlí (ZV 01) - viz příloha D.1.1.1, kap. A.7</t>
  </si>
  <si>
    <t>ZV 01 - Ocelové zábradlí</t>
  </si>
  <si>
    <t>358.26</t>
  </si>
  <si>
    <t>165</t>
  </si>
  <si>
    <t>M-003</t>
  </si>
  <si>
    <t>Výroba a dodávka ocelového zábradlí (ZV 01)</t>
  </si>
  <si>
    <t>-480792043</t>
  </si>
  <si>
    <t>Poznámka k položce:_x000d_
Viz příloha D.1.1.1, kap. A.7_x000d_
Položka obsahuje i materiál pro ukotvení zábradlí a to v nerezi (chemické kotvy). Součástí položky je i ošetření povrchu zámečnických výrobků žárovým pozinkováním (vrstva 60 - 70 mikronů).</t>
  </si>
  <si>
    <t>SO 02 - Rybochod</t>
  </si>
  <si>
    <t xml:space="preserve">    762 - Konstrukce tesařské</t>
  </si>
  <si>
    <t>M - Práce a dodávky M</t>
  </si>
  <si>
    <t xml:space="preserve">    35-M - Montáž čerpadel, kompr.a vodoh.zař.</t>
  </si>
  <si>
    <t>-454700962</t>
  </si>
  <si>
    <t>Podkladní beton tělesa rybochodu</t>
  </si>
  <si>
    <t>141.0819 * 0.1</t>
  </si>
  <si>
    <t>Podkladní beton schodů na lávku</t>
  </si>
  <si>
    <t>7.9586 * 0.1</t>
  </si>
  <si>
    <t>Podkladní beton schodů k rybochodu</t>
  </si>
  <si>
    <t>5.9113 * 0.1</t>
  </si>
  <si>
    <t>321311115</t>
  </si>
  <si>
    <t>Konstrukce vodních staveb z betonu prostého mrazuvzdorného tř. C 25/30</t>
  </si>
  <si>
    <t>-31469910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</si>
  <si>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</si>
  <si>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Spádový (výplňový) beton žlabu rybochodu - plochy odměřeny digitálně</t>
  </si>
  <si>
    <t>Povodní větev žlabu</t>
  </si>
  <si>
    <t>10.1081 * 1.20</t>
  </si>
  <si>
    <t>Protivodní větev žlabu</t>
  </si>
  <si>
    <t>41.9406 * 1.20</t>
  </si>
  <si>
    <t>Přechodový úsek</t>
  </si>
  <si>
    <t>0.9772 * 1.59</t>
  </si>
  <si>
    <t>Výstup z rybochodu</t>
  </si>
  <si>
    <t>2.1526 * 3.861</t>
  </si>
  <si>
    <t>Vstup do rybochodu</t>
  </si>
  <si>
    <t>0.9735 * 0.10</t>
  </si>
  <si>
    <t>Pilíř rybochodu u štěrkové propusti</t>
  </si>
  <si>
    <t>0.9541 * 3.043 + 9.9216 * 1.40 + 5.4848 * 4.519</t>
  </si>
  <si>
    <t>321311116</t>
  </si>
  <si>
    <t>Konstrukce vodních staveb z betonu prostého mrazuvzdorného tř. C 30/37</t>
  </si>
  <si>
    <t>-877235075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</si>
  <si>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</si>
  <si>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Dno štěrkové propusti - odměřeno digitálně</t>
  </si>
  <si>
    <t>2.0 * 4.6853</t>
  </si>
  <si>
    <t>-313912099</t>
  </si>
  <si>
    <t>Plochy a délky odměřeny digitálně</t>
  </si>
  <si>
    <t>Spodní deska včetně štěrkové propusti</t>
  </si>
  <si>
    <t>21.4708 * 4.8 + 20.5474 * 1.125</t>
  </si>
  <si>
    <t>Pilíř štěrkové propusti návodní</t>
  </si>
  <si>
    <t>7.334 * 2.82</t>
  </si>
  <si>
    <t xml:space="preserve">Pilíř štěrkové propusti nábřežní </t>
  </si>
  <si>
    <t>Návodní zeď rybochodu</t>
  </si>
  <si>
    <t>10.3840 * 3.043</t>
  </si>
  <si>
    <t>Středová zeď rybochodu</t>
  </si>
  <si>
    <t>76.2413 * 0.8</t>
  </si>
  <si>
    <t>Břehová zeď rybochodu</t>
  </si>
  <si>
    <t>100.0646 * 0.8</t>
  </si>
  <si>
    <t>Čelní zeď rybochodu (povodní)</t>
  </si>
  <si>
    <t>2.9892 * 3.595</t>
  </si>
  <si>
    <t>Čelo pilíře rybochodu (návodní)</t>
  </si>
  <si>
    <t>1.7547 * 4.519</t>
  </si>
  <si>
    <t>2.0789 * 3.337 + 3.435 * 4.0531 + 0.5486 * 5.0956</t>
  </si>
  <si>
    <t>Práh vstupu do rybochodu</t>
  </si>
  <si>
    <t>0.285 * 1.2</t>
  </si>
  <si>
    <t>Můstek přes rybochod</t>
  </si>
  <si>
    <t>0.24 * 1.2</t>
  </si>
  <si>
    <t>Přepážky rybochodu</t>
  </si>
  <si>
    <t>(0.1985 * 1.406) * 14</t>
  </si>
  <si>
    <t>Schody na lávku</t>
  </si>
  <si>
    <t>4.788 * 1.6</t>
  </si>
  <si>
    <t>Schody k rybochodu</t>
  </si>
  <si>
    <t>1.9668 * 1.6</t>
  </si>
  <si>
    <t>45692704</t>
  </si>
  <si>
    <t>Viz příloha D.1.1.2.7, přepočet na tuny</t>
  </si>
  <si>
    <t>- rybochod</t>
  </si>
  <si>
    <t>1266.67 / 1000</t>
  </si>
  <si>
    <t>- schody na lávku</t>
  </si>
  <si>
    <t>390.88 / 1000</t>
  </si>
  <si>
    <t>- schody k rybochodu</t>
  </si>
  <si>
    <t>140.44 / 1000</t>
  </si>
  <si>
    <t>- schody ke vstupu rybochodu</t>
  </si>
  <si>
    <t>27.14 / 1000</t>
  </si>
  <si>
    <t>- schody na střední pilíř</t>
  </si>
  <si>
    <t>9.09 / 1000</t>
  </si>
  <si>
    <t>- schody na čelní zdi rybochodu</t>
  </si>
  <si>
    <t>16.35 / 1000</t>
  </si>
  <si>
    <t>- přepážka rybochodu (celkem 14 ks)</t>
  </si>
  <si>
    <t>(39.09 * 14) / 1000</t>
  </si>
  <si>
    <t>- přechod přes žlab rybochodu</t>
  </si>
  <si>
    <t>3.89 / 1000</t>
  </si>
  <si>
    <t>- kotvy KARI sítí</t>
  </si>
  <si>
    <t>((0.62 * 0.3)*(478 + 46)) / 1000</t>
  </si>
  <si>
    <t>- kotvy prahu ve žlabu rybochodu (hloubka otvoru 100 mm, kotvení položky 1.126)</t>
  </si>
  <si>
    <t xml:space="preserve">(2 * 6  * 0.62 * 0.3) / 1000</t>
  </si>
  <si>
    <t>2074685896</t>
  </si>
  <si>
    <t>21102.60 / 1000</t>
  </si>
  <si>
    <t>-276196918</t>
  </si>
  <si>
    <t>Viz příloha D.1.1.2.7, přepočet na tuny, se započtením prostřihu a ztratného 20%</t>
  </si>
  <si>
    <t>(413.93 / 1000) * 1.2</t>
  </si>
  <si>
    <t>(80.56 / 1000) * 1.2</t>
  </si>
  <si>
    <t>((17.04 * 14) / 1000) * 1.2</t>
  </si>
  <si>
    <t>(35.39 / 1000) * 1.2</t>
  </si>
  <si>
    <t>1963274953</t>
  </si>
  <si>
    <t>Štěrková propust</t>
  </si>
  <si>
    <t xml:space="preserve"> - spodní část (čela)</t>
  </si>
  <si>
    <t xml:space="preserve">(1.6 +  0.65 + 2.9438 )* 2.60</t>
  </si>
  <si>
    <t xml:space="preserve"> - pilíř štěrkové propusti návodní</t>
  </si>
  <si>
    <t>41.356 + 32.236 + (0.6 * 6.8587)</t>
  </si>
  <si>
    <t xml:space="preserve"> - pilíř štěrkové propusti nábřežní</t>
  </si>
  <si>
    <t>38.9476 + 37.6676 + 0.6 * 3.391 + 0.6 * 2.568</t>
  </si>
  <si>
    <t>51.2385 + 34.0158 + 0.55 * 2.568</t>
  </si>
  <si>
    <t>20.8786 + 4.3142</t>
  </si>
  <si>
    <t>53.1151 * 2 + 0.40 * 3.094 + (9.1151 + 6.7465) * 4.519</t>
  </si>
  <si>
    <t>121.5354 + 91.3372 + 0.8 * 5.644</t>
  </si>
  <si>
    <t>Čelo kce rybochodu (návodní - výstup z rybochodu)</t>
  </si>
  <si>
    <t>3.4648 * 3.337 + 3.4648 * 4.462 + 2.2478 + 6.0649 + 3.490 * 2.129 + 5.095 * 2.944</t>
  </si>
  <si>
    <t>(2.2090 * 1.406) * 14</t>
  </si>
  <si>
    <t>Schody k vstupu do rybochodu</t>
  </si>
  <si>
    <t>1.476 * 1.40</t>
  </si>
  <si>
    <t>Schody na středovou zeď rybochodu</t>
  </si>
  <si>
    <t>0.796 * 0.8</t>
  </si>
  <si>
    <t>Schody na čelní zdi rybochodu</t>
  </si>
  <si>
    <t>0.86 * 1</t>
  </si>
  <si>
    <t xml:space="preserve">(2 * 8.4265) + (2 * 0.7056)  + (2.6107 + 1.9898 + 2.5546 + 1 + 1 + 1.6107) * 1.6</t>
  </si>
  <si>
    <t>(2 * 1.9668) + (2 * 0.3619) + (0.8782 + 0.4862 + 1 + 1.2) * 1.6</t>
  </si>
  <si>
    <t>1.5998 * 1.2</t>
  </si>
  <si>
    <t>1045274328</t>
  </si>
  <si>
    <t>-306842677</t>
  </si>
  <si>
    <t>0.9425 * 5.5150</t>
  </si>
  <si>
    <t>Pilíř štěrkové propusti nábřežní</t>
  </si>
  <si>
    <t>0.9425 * 2.8150</t>
  </si>
  <si>
    <t>Zaoblení koryta žlabu rybochodu v místě lomu trasy</t>
  </si>
  <si>
    <t>1.5708 * 4.0621</t>
  </si>
  <si>
    <t>1.5708 * 3.411</t>
  </si>
  <si>
    <t>Zaoblení střední zdi žlabu rybochodu v místě lomu trasy</t>
  </si>
  <si>
    <t>0.3142 * 3.0937 * 2</t>
  </si>
  <si>
    <t>Zaoblení zdi rybochodu u vstupu (výtoku)</t>
  </si>
  <si>
    <t>1.1781 * 2.9183</t>
  </si>
  <si>
    <t>0.3927 * 2.9183</t>
  </si>
  <si>
    <t>-2115283112</t>
  </si>
  <si>
    <t>1760265172</t>
  </si>
  <si>
    <t>- návodní pilíř štěrkové propusti</t>
  </si>
  <si>
    <t>4.6</t>
  </si>
  <si>
    <t>464571124</t>
  </si>
  <si>
    <t>Pohoz z kameniva těženého hrubého zrno 63 až 125 mm z terénu</t>
  </si>
  <si>
    <t>857297349</t>
  </si>
  <si>
    <t>Pohoz dna nebo svahů jakékoliv tloušťky z kameniva těženého hrubého, z terénu, frakce do 125 mm</t>
  </si>
  <si>
    <t>Substrát dna rybochodu (vyplňuje cca 50 % plochy, zbytek je tvořen kameny)</t>
  </si>
  <si>
    <t>((36.1725 - 14 * 0.1985) * 0.2) * 0.5</t>
  </si>
  <si>
    <t>Opevnění dna rybochodu kamenem loženým do betonu (plocha se štěrkovým substrátem)</t>
  </si>
  <si>
    <t>696928316</t>
  </si>
  <si>
    <t>Poznámka k položce:_x000d_
Viz příloha D.1.1.2.3 a D.1.1.2.4_x000d_
_x000d_
Lomové kameny o hmotnosti 50 - 60 kg osazené do betonu C30/37 tl. 200 mm_x000d_
_x000d_
Substrát není součástí položky</t>
  </si>
  <si>
    <t>Plocha dna rybochodu odměřena digitálně (kámen vyplňuje cca 50 % plochy, zbytek je tvořen substrátem)</t>
  </si>
  <si>
    <t>(36.1725 - 14 * 0.1985) * 0.50</t>
  </si>
  <si>
    <t>Opevnění dna rybochodu kamenem loženým do betonu</t>
  </si>
  <si>
    <t>709738219</t>
  </si>
  <si>
    <t xml:space="preserve">Poznámka k položce:_x000d_
Viz příloha D.1.1.2.3 a D.1.1.2.4_x000d_
_x000d_
Lomové kameny o průměru zrna cca 0.4 - 0.5 m do betonu C30/37 tl. 250 mm_x000d_
</t>
  </si>
  <si>
    <t>4.7802</t>
  </si>
  <si>
    <t>451317123</t>
  </si>
  <si>
    <t>Podklad pod dlažbu z betonu prostého pro prostředí s mrazovými cykly C 30/37 tl přes 150 do 200 mm</t>
  </si>
  <si>
    <t>-818411546</t>
  </si>
  <si>
    <t>Podklad pod dlažbu z betonu prostého pro prostředí s mrazovými cykly tř. C 30/37 tl. přes 150 do 200 mm</t>
  </si>
  <si>
    <t>Podklad pro opevnění dna rybochodu - plocha se substrátem, odměřena digitálně</t>
  </si>
  <si>
    <t>36.1725 - 14 * 0.1985</t>
  </si>
  <si>
    <t>451317124</t>
  </si>
  <si>
    <t>Podklad pod dlažbu z betonu prostého pro prostředí s mrazovými cykly C 30/37 tl přes 200 do 250 mm</t>
  </si>
  <si>
    <t>977202258</t>
  </si>
  <si>
    <t>Podklad pod dlažbu z betonu prostého pro prostředí s mrazovými cykly tř. C 30/37 tl. přes 200 do 250 mm</t>
  </si>
  <si>
    <t>Podklad pro opevnění dna rybochodu - plocha u výtoku z rybochodu, odměřena digitálně</t>
  </si>
  <si>
    <t>871353121</t>
  </si>
  <si>
    <t>Montáž kanalizačního potrubí z PVC těsněné gumovým kroužkem otevřený výkop sklon do 20 % DN 200</t>
  </si>
  <si>
    <t>-1784903555</t>
  </si>
  <si>
    <t>Montáž kanalizačního potrubí z plastů z tvrdého PVC těsněných gumovým kroužkem v otevřeném výkopu ve sklonu do 20 % DN 200</t>
  </si>
  <si>
    <t>Potrubí vábicího proudu</t>
  </si>
  <si>
    <t>8.8252</t>
  </si>
  <si>
    <t>28611136</t>
  </si>
  <si>
    <t>trubka kanalizační PVC DN 200x1000mm SN4</t>
  </si>
  <si>
    <t>2090771338</t>
  </si>
  <si>
    <t>8,825*1,03 'Přepočtené koeficientem množství</t>
  </si>
  <si>
    <t>877355211</t>
  </si>
  <si>
    <t>Montáž tvarovek z tvrdého PVC-systém KG nebo z polypropylenu-systém KG 2000 jednoosé DN 200</t>
  </si>
  <si>
    <t>-1690961760</t>
  </si>
  <si>
    <t>Montáž tvarovek na kanalizačním potrubí z trub z plastu z tvrdého PVC nebo z polypropylenu v otevřeném výkopu jednoosých DN 200</t>
  </si>
  <si>
    <t>Montáž kolen na potrubí vábicího proudu</t>
  </si>
  <si>
    <t>28611365</t>
  </si>
  <si>
    <t>koleno kanalizace PVC KG 200x30°</t>
  </si>
  <si>
    <t>-1547971128</t>
  </si>
  <si>
    <t>lom u nátoku do potrubí (60 st, 2 x koleno 30 st)</t>
  </si>
  <si>
    <t>28611366</t>
  </si>
  <si>
    <t>koleno kanalizace PVC KG 200x45°</t>
  </si>
  <si>
    <t>1688689992</t>
  </si>
  <si>
    <t>Lom u výtoku z potrubí (45 st)</t>
  </si>
  <si>
    <t>936501111</t>
  </si>
  <si>
    <t>Limnigrafická lať</t>
  </si>
  <si>
    <t>936413435</t>
  </si>
  <si>
    <t>Limnigrafická lať osazená v jakémkoliv sklonu</t>
  </si>
  <si>
    <t>Poznámka k položce:_x000d_
Bude použita lať plastová</t>
  </si>
  <si>
    <t>Svislá</t>
  </si>
  <si>
    <t>1.65</t>
  </si>
  <si>
    <t>Šikmá</t>
  </si>
  <si>
    <t>2.855</t>
  </si>
  <si>
    <t>958610047</t>
  </si>
  <si>
    <t>Výplň "výklenku" pro přepážku rybochodu (celkem 14 ks, plocha odměřena digitálně)</t>
  </si>
  <si>
    <t>0.2798 * 14</t>
  </si>
  <si>
    <t>Dodatečné vlepování betonářské výztuže D 6 mm do chemické malty včetně vyvrtání otvoru</t>
  </si>
  <si>
    <t>1697340817</t>
  </si>
  <si>
    <t>Dodatečné vlepování betonářské výztuže včetně vyvrtání a vyčištění otvoru chemickou maltou průměr výztuže 6 mm</t>
  </si>
  <si>
    <t>Výztuž stupňů schodišť :</t>
  </si>
  <si>
    <t>- schody na lávku stavidel</t>
  </si>
  <si>
    <t>(9 * 9 * 2) * 0.08</t>
  </si>
  <si>
    <t>(8 * 8 * 2) * 0.08</t>
  </si>
  <si>
    <t>- schody ke vstupu do rybochodu</t>
  </si>
  <si>
    <t>(9 * 10 * 2) * 0.08</t>
  </si>
  <si>
    <t>(5 * 6 * 2) * 0.08</t>
  </si>
  <si>
    <t>- schody na čelní zdi</t>
  </si>
  <si>
    <t>(50 * 2) * 0.08</t>
  </si>
  <si>
    <t>985331112</t>
  </si>
  <si>
    <t>Dodatečné vlepování betonářské výztuže D 10 mm do cementové aktivované malty včetně vyvrtání otvoru</t>
  </si>
  <si>
    <t>-197072938</t>
  </si>
  <si>
    <t>Dodatečné vlepování betonářské výztuže včetně vyvrtání a vyčištění otvoru cementovou aktivovanou maltou průměr výztuže 10 mm</t>
  </si>
  <si>
    <t>Délky a plochy odměřeny digitálně (kotvení KARI sítí, á 200 mm, viz. příloha D.1.1.2.7)</t>
  </si>
  <si>
    <t>- žlab rybochodu (hloubka otvoru 100 mm)</t>
  </si>
  <si>
    <t xml:space="preserve">478 * 0.1 </t>
  </si>
  <si>
    <t xml:space="preserve">- štěrková propust  (hloubka otvoru 100 mm)</t>
  </si>
  <si>
    <t>46 * 0.1</t>
  </si>
  <si>
    <t>- práh ve žlabu rybochodu (hloubka otvoru 100 mm, kotvení položky 1.126)</t>
  </si>
  <si>
    <t>2 * 6 * 0.1</t>
  </si>
  <si>
    <t>985331113</t>
  </si>
  <si>
    <t>Dodatečné vlepování betonářské výztuže D 12 mm do cementové aktivované malty včetně vyvrtání otvoru</t>
  </si>
  <si>
    <t>1128908103</t>
  </si>
  <si>
    <t>Dodatečné vlepování betonářské výztuže včetně vyvrtání a vyčištění otvoru cementovou aktivovanou maltou průměr výztuže 12 mm</t>
  </si>
  <si>
    <t>Výztuž přepážek rybochodu (celkem 14 ks přepážek)</t>
  </si>
  <si>
    <t>- pol. č. 7.4</t>
  </si>
  <si>
    <t>15 * 0.25 * 14</t>
  </si>
  <si>
    <t>- pol. č. 7.5</t>
  </si>
  <si>
    <t>9 * 0.25 * 14</t>
  </si>
  <si>
    <t>953961211</t>
  </si>
  <si>
    <t>Kotvy chemickou patronou M 8 hl 80 mm do betonu, ŽB nebo kamene s vyvrtáním otvoru</t>
  </si>
  <si>
    <t>-1545577308</t>
  </si>
  <si>
    <t>Kotvy chemické s vyvrtáním otvoru do betonu, železobetonu nebo tvrdého kamene chemická patrona, velikost M 8, hloubka 80 mm</t>
  </si>
  <si>
    <t>Uchycení kotvení protikusu přepážky rybochodu k bet. stěně</t>
  </si>
  <si>
    <t>(1 ks na jeden kus kotvení, celkem 6 ks kotvení na přepážku, 14 ks přepážek)</t>
  </si>
  <si>
    <t>(1* 6) * 14</t>
  </si>
  <si>
    <t>953965111</t>
  </si>
  <si>
    <t>Kotevní šroub pro chemické kotvy M 8 dl 110 mm</t>
  </si>
  <si>
    <t>-578518719</t>
  </si>
  <si>
    <t>Poznámka k položce:_x000d_
Budou použity šrouby nerezové</t>
  </si>
  <si>
    <t>414951595</t>
  </si>
  <si>
    <t>762</t>
  </si>
  <si>
    <t>Konstrukce tesařské</t>
  </si>
  <si>
    <t>60516106</t>
  </si>
  <si>
    <t>řezivo borové sušené tl 50mm</t>
  </si>
  <si>
    <t>930962045</t>
  </si>
  <si>
    <t>Poznámka k položce:_x000d_
Provizorní hrazení bude z mořených dřevěných trámků (příp. fošen).</t>
  </si>
  <si>
    <t>Provizorní hrazení nátoku do rybochodu</t>
  </si>
  <si>
    <t>1.50 * 1.27 * 0.05</t>
  </si>
  <si>
    <t>61223265</t>
  </si>
  <si>
    <t>hranol konstrukční KVH lepený průřezu 120x120-280mm nepohledový</t>
  </si>
  <si>
    <t>-1861062078</t>
  </si>
  <si>
    <t>Provizorní hrazení výtoku z rybochodu</t>
  </si>
  <si>
    <t>2 * 1.29 * 0.12</t>
  </si>
  <si>
    <t>Provizorní hrazení štěrkové propusti</t>
  </si>
  <si>
    <t>2.80 * 2.09 * 0.12</t>
  </si>
  <si>
    <t>KT-004</t>
  </si>
  <si>
    <t>Montáž protikusu přepážek</t>
  </si>
  <si>
    <t>1191079748</t>
  </si>
  <si>
    <t>Poznámka k položce:_x000d_
V rámci položky bude provedena montáž protikusu přepážek včetně vyvrtání otvoru (3 ks na protikus) osazení protikusu a dodávka spojovacího materiálu (šroub M8x250 s maticí - nerezový)</t>
  </si>
  <si>
    <t>61223274</t>
  </si>
  <si>
    <t>hranol konstrukční DUO/TRIO lepený průřezu 160x160-240mm</t>
  </si>
  <si>
    <t>1830296411</t>
  </si>
  <si>
    <t>Poznámka k položce:_x000d_
Impregnace bude provedena po vyvrtání otvorů, bude použito modřínové dřevo</t>
  </si>
  <si>
    <t xml:space="preserve">Protikus přepážky rybochodu </t>
  </si>
  <si>
    <t>(0.16 * 0.20 * 1.21) * 14</t>
  </si>
  <si>
    <t>KT-002</t>
  </si>
  <si>
    <t>Hloubková tlaková impregnace</t>
  </si>
  <si>
    <t>-210854897</t>
  </si>
  <si>
    <t>Hloubková tlaková impregnace protikusů přepážek</t>
  </si>
  <si>
    <t>Poznámka k položce:_x000d_
Impregnace dřeva bude provedena po vyvrtání otvorů pro šroub.</t>
  </si>
  <si>
    <t>Počet přepážek</t>
  </si>
  <si>
    <t>60552001</t>
  </si>
  <si>
    <t>hranol stavební řezivo dub průřezu do 224cm2 přes dl 8m</t>
  </si>
  <si>
    <t>-1456478111</t>
  </si>
  <si>
    <t>Hranoly regulace nátoku do rybochodu</t>
  </si>
  <si>
    <t>1.8 * 0.65 * 0.08</t>
  </si>
  <si>
    <t>767995114</t>
  </si>
  <si>
    <t>Montáž atypických zámečnických konstrukcí hm přes 20 do 50 kg</t>
  </si>
  <si>
    <t>-332811998</t>
  </si>
  <si>
    <t>Poznámka k položce:_x000d_
Viz příloha D.1.1.2.7</t>
  </si>
  <si>
    <t>ZV 07 - Drážka vodočetné lati svislá</t>
  </si>
  <si>
    <t>40.40</t>
  </si>
  <si>
    <t>ZV 10 - Zábradlí rybochodu</t>
  </si>
  <si>
    <t>31.99</t>
  </si>
  <si>
    <t>-1176708737</t>
  </si>
  <si>
    <t>ZV 03 - Drážky regulace nátoku</t>
  </si>
  <si>
    <t>73.27</t>
  </si>
  <si>
    <t>ZV 04 - Drážky provizorního hrazení nátoku</t>
  </si>
  <si>
    <t>53.61</t>
  </si>
  <si>
    <t>ZV 08 - Drážka vodočetné lati šikmá</t>
  </si>
  <si>
    <t>65.45</t>
  </si>
  <si>
    <t>ZV 11 - Zábradlí schodů na lávku</t>
  </si>
  <si>
    <t>(2 * 69.78)</t>
  </si>
  <si>
    <t>767995116</t>
  </si>
  <si>
    <t>Montáž atypických zámečnických konstrukcí hm přes 100 do 250 kg</t>
  </si>
  <si>
    <t>-986357987</t>
  </si>
  <si>
    <t>ZV 05 - Drážky provizorního hrazení výtoku</t>
  </si>
  <si>
    <t>122.00</t>
  </si>
  <si>
    <t>ZV 06 - Drážky provizorního hrazení propusti</t>
  </si>
  <si>
    <t>247.45</t>
  </si>
  <si>
    <t>767995117</t>
  </si>
  <si>
    <t>Montáž atypických zámečnických konstrukcí hm přes 250 do 500 kg</t>
  </si>
  <si>
    <t>-897552471</t>
  </si>
  <si>
    <t>ZV 02 - Obslužná lávka stavidel</t>
  </si>
  <si>
    <t>280.84</t>
  </si>
  <si>
    <t>ZV 09 - Potrubí zavdušnění</t>
  </si>
  <si>
    <t>408.85</t>
  </si>
  <si>
    <t>936941117</t>
  </si>
  <si>
    <t>Osazování doplňkových ocelových součástí hm přes 500 do 1000 kg</t>
  </si>
  <si>
    <t>-496507742</t>
  </si>
  <si>
    <t>ZV 01 - Lávka na štěrk. propust</t>
  </si>
  <si>
    <t>862.23</t>
  </si>
  <si>
    <t>Výroba a dodávka ZV 01 - Lávka na štěrk. propust</t>
  </si>
  <si>
    <t>1967348019</t>
  </si>
  <si>
    <t xml:space="preserve">Poznámka k položce:_x000d_
Viz příloha D.1.1.2.7_x000d_
 Součástí položky je také :_x000d_
_x000d_
-  ošetření povrchu zámečnických výrobků žárovým pozinkováním (vrstva 60 - 70 mikronů)._x000d_
_x000d_
- dodávka a montáž kompozitních pórorošrů tl. 40 mm, plochy 7.15 m2 </t>
  </si>
  <si>
    <t>Výroba a dodávka ZV 02 - Oblužná lávka stavidel</t>
  </si>
  <si>
    <t>414506223</t>
  </si>
  <si>
    <t xml:space="preserve">Poznámka k položce:_x000d_
Viz příloha D.1.2.1, kap. A.7_x000d_
Součástí položky je také :_x000d_
_x000d_
- ošetření povrchu zámečnických výrobků žárovým pozinkováním(vrstva 60 - 70 mikronů)._x000d_
_x000d_
- dodávka a montáž kompozitních pórorošrů tl. 40 mm, plochy 2.55 m2 </t>
  </si>
  <si>
    <t>M-004</t>
  </si>
  <si>
    <t>Výroba a dodávka ZV 03 - Drážky regulace nátoku</t>
  </si>
  <si>
    <t>-1295796833</t>
  </si>
  <si>
    <t>Poznámka k položce:_x000d_
Viz příloha D.1.2.1, kap. A.7_x000d_
Součástí položky je i ošetření povrchu zámečnických výrobků žárovým pozinkováním (vrstva 60 - 70 mikronů).</t>
  </si>
  <si>
    <t>M-005</t>
  </si>
  <si>
    <t>Výroba a dodávka ZV 04 - Drážky provizorního hrazení nátoku</t>
  </si>
  <si>
    <t>-2054815492</t>
  </si>
  <si>
    <t>M-006</t>
  </si>
  <si>
    <t>Výroba a dodávka ZV 05 - Drážky provizorního hrazení výtoku</t>
  </si>
  <si>
    <t>19050423</t>
  </si>
  <si>
    <t>M-007</t>
  </si>
  <si>
    <t>Výroba a dodávka ZV 06 - Drážky provizorního hrazení propusti</t>
  </si>
  <si>
    <t>1311480300</t>
  </si>
  <si>
    <t>M-008</t>
  </si>
  <si>
    <t>Výroba a dodávka ZV 07 - Drážka vodočetné lati svislá</t>
  </si>
  <si>
    <t>-1332911259</t>
  </si>
  <si>
    <t>ZV 07 -Drážka vodočetné lati svislá</t>
  </si>
  <si>
    <t>M-009</t>
  </si>
  <si>
    <t>Výroba a dodávka ZV 08 - Drážka vodočetné lati šikmá</t>
  </si>
  <si>
    <t>-2007514504</t>
  </si>
  <si>
    <t>ZV 08 -Drážka vodočetné lati šikmá</t>
  </si>
  <si>
    <t>M-010</t>
  </si>
  <si>
    <t>Výroba a dodávka ZV 09 - Potrubí zavzdušnění</t>
  </si>
  <si>
    <t>-1618621580</t>
  </si>
  <si>
    <t>ZV 09 - Potrubí zavzdušnění</t>
  </si>
  <si>
    <t>M-011</t>
  </si>
  <si>
    <t>Výroba a dodávka ZV 10 - Zábradlí rybochodu</t>
  </si>
  <si>
    <t>1886952428</t>
  </si>
  <si>
    <t>Poznámka k položce:_x000d_
Viz příloha D.1.1.2.7_x000d_
Položka obsahuje i materiál pro ukotvení zábradlí a to v nerezi (chemické kotvy). Součástí položky je i ošetření povrchu zámečnických výrobků žárovým pozinkováním (vrstva 60 - 70 mikronů).</t>
  </si>
  <si>
    <t>M-012</t>
  </si>
  <si>
    <t>Výroba a dodávka ZV 11 - Zábradlí schodů na lávku</t>
  </si>
  <si>
    <t>393515036</t>
  </si>
  <si>
    <t>M-013</t>
  </si>
  <si>
    <t>Výroba a dodávka ZV 12 - Kotvení protikusu přepážky</t>
  </si>
  <si>
    <t>-1221250962</t>
  </si>
  <si>
    <t>Poznámka k položce:_x000d_
Viz příloha D.1.1.2.7_x000d_
Součástí položky je i ošetření povrchu zámečnických výrobků žárovým pozinkováním (vrstva 60 - 70 mikronů).</t>
  </si>
  <si>
    <t>ZV 12 - Kotvení protikusu přepážky</t>
  </si>
  <si>
    <t>(2 * 3 * 14) * 0.69</t>
  </si>
  <si>
    <t>M-014</t>
  </si>
  <si>
    <t>Zámek visací s číselným kódem (4 místný kód)</t>
  </si>
  <si>
    <t>-844162737</t>
  </si>
  <si>
    <t>Poznámka k položce:_x000d_
Zámek bude odolný proti povětrnostním vlivům.</t>
  </si>
  <si>
    <t>Zámek branky na lávku</t>
  </si>
  <si>
    <t>Práce a dodávky M</t>
  </si>
  <si>
    <t>35-M</t>
  </si>
  <si>
    <t>Montáž čerpadel, kompr.a vodoh.zař.</t>
  </si>
  <si>
    <t>428992111</t>
  </si>
  <si>
    <t>Osazení mostního ložiska elastomerového zatížení do 400 kN</t>
  </si>
  <si>
    <t>-583106002</t>
  </si>
  <si>
    <t>Přístupová lávka (ZV 01)</t>
  </si>
  <si>
    <t>Obslužná lávka stavidel</t>
  </si>
  <si>
    <t>R-001</t>
  </si>
  <si>
    <t>Elastomerové ložisko pevné</t>
  </si>
  <si>
    <t>256</t>
  </si>
  <si>
    <t>1965754895</t>
  </si>
  <si>
    <t>Poznámka k položce:_x000d_
Druh a velikost elastomerového ložiska bude upřesněn ve výrobní dokumentaci. Položka obsahuje dodávku a materál pro ukotvení ložisek (chemické kotvy, nerezové).</t>
  </si>
  <si>
    <t>R-002</t>
  </si>
  <si>
    <t>Elastomerové ložisko pohyblivé</t>
  </si>
  <si>
    <t>-458816123</t>
  </si>
  <si>
    <t>R-003</t>
  </si>
  <si>
    <t>Dodávka a montáž vřetenového šoupátka DN 200</t>
  </si>
  <si>
    <t>-998436246</t>
  </si>
  <si>
    <t>R-004</t>
  </si>
  <si>
    <t>Dodávka a montáž stavidlového uzávěru</t>
  </si>
  <si>
    <t>-526055352</t>
  </si>
  <si>
    <t xml:space="preserve">Dodávka a montáž stavidlového uzávěru </t>
  </si>
  <si>
    <t>Poznámka k položce:_x000d_
Světlá šířka 2.00 m, hradící výška 2.04 m (jedná se o dvojitý stavidlový uzávěr)_x000d_
Dodávka včetně ovládacího mechanismu.</t>
  </si>
  <si>
    <t>SO 03 - Odběrný objekt</t>
  </si>
  <si>
    <t>ZP-001</t>
  </si>
  <si>
    <t>Provedení kopané sondy pro ověření polohy a výškové úrovně potrubí plynovodu (Green Gas) u odběrného objektu</t>
  </si>
  <si>
    <t>-1255451367</t>
  </si>
  <si>
    <t>Poznámka k položce:_x000d_
Bude provedena jedna ručně kopaná sonda - pažený výkop o půdorysných roměrech cca 1,00 x 1.50 m do hloubky cca 2.00 m (3 m3 zeminy). Po zaměření potrubí bude výkop sondy zasypán hutněným výkopkem.</t>
  </si>
  <si>
    <t>115001105</t>
  </si>
  <si>
    <t>Převedení vody potrubím DN přes 300 do 600</t>
  </si>
  <si>
    <t>-517329833</t>
  </si>
  <si>
    <t>Převedení vody potrubím průměru DN přes 300 do 600</t>
  </si>
  <si>
    <t>Převedení vody do náhonu po dobu stavby</t>
  </si>
  <si>
    <t>151711121</t>
  </si>
  <si>
    <t>Osazení zápor ocelových dl do 14 m</t>
  </si>
  <si>
    <t>-2096294317</t>
  </si>
  <si>
    <t>Osazení ocelových zápor pro pažení hloubených vykopávek do předem provedených vrtů se zabetonováním spodního konce, s případným obsypem zápory pískem délky od 0 do 14 m</t>
  </si>
  <si>
    <t>Poznámka k položce:_x000d_
Zajištění výkopu podél stávajícího plynovodu (green Gas) záporovým pažením.</t>
  </si>
  <si>
    <t>5 zápor dl. 12 m</t>
  </si>
  <si>
    <t>5 * 12</t>
  </si>
  <si>
    <t>13010966</t>
  </si>
  <si>
    <t>ocel profilová jakost S235JR (11 375) průřez HEA 260</t>
  </si>
  <si>
    <t>1465425277</t>
  </si>
  <si>
    <t>Poznámka k položce:_x000d_
Zajištění výkopu podél stávajícího plynovodu (green Gas) záporovým pažením. Obratovost zápor - 50% pořizovací ceny.</t>
  </si>
  <si>
    <t>60*0,0341 'Přepočtené koeficientem množství</t>
  </si>
  <si>
    <t>58932908</t>
  </si>
  <si>
    <t>beton C 20/25 X0 XC2 kamenivo frakce 0/8</t>
  </si>
  <si>
    <t>-2063588731</t>
  </si>
  <si>
    <t>5 zápor dl. 12 m (z toho beton 8 m)</t>
  </si>
  <si>
    <t>5 * 8 * 0.1257</t>
  </si>
  <si>
    <t>5,028*0,1257 'Přepočtené koeficientem množství</t>
  </si>
  <si>
    <t>58337303</t>
  </si>
  <si>
    <t>štěrkopísek frakce 0/8</t>
  </si>
  <si>
    <t>1353515301</t>
  </si>
  <si>
    <t>5 zápor dl. 12 m (z toho písek 4 m)</t>
  </si>
  <si>
    <t>(5 * 4 * 0.1257) * 1.85</t>
  </si>
  <si>
    <t>151711141</t>
  </si>
  <si>
    <t>Vytažení zápor ocelových dl do 14 m</t>
  </si>
  <si>
    <t>711371636</t>
  </si>
  <si>
    <t>Vytažení ocelových zápor pro pažení délky od 0 do 14 m</t>
  </si>
  <si>
    <t>151721111</t>
  </si>
  <si>
    <t>Zřízení pažení do ocelových zápor hl výkopu do 4 m s jeho následným odstraněním</t>
  </si>
  <si>
    <t>1835288912</t>
  </si>
  <si>
    <t>Pažení do ocelových zápor bez ohledu na druh pažin, s odstraněním pažení, hloubky výkopu do 4 m</t>
  </si>
  <si>
    <t>Plocha pažení :</t>
  </si>
  <si>
    <t>3.95 * 10</t>
  </si>
  <si>
    <t>Částečná překládka potrubí převodu vody</t>
  </si>
  <si>
    <t>1104580206</t>
  </si>
  <si>
    <t>Poznámka k položce:_x000d_
Porubí bude překládáno tak, aby byl během stavby vždy zajištěn odběr vody do náhonu._x000d_
Součástí položky bude i zajištění čerpání vody do náhonu po dou překládání potrubí v hodnotě min. 40 /ls. Předpoklad délky překládání je jeden pracovní den.</t>
  </si>
  <si>
    <t>Předpoklad následného dvojího přeložení (cca na délce max. 45 m)</t>
  </si>
  <si>
    <t>131151105</t>
  </si>
  <si>
    <t>Hloubení jam nezapažených v hornině třídy těžitelnosti I skupiny 1 a 2 objem do 1000 m3 strojně</t>
  </si>
  <si>
    <t>-1361481539</t>
  </si>
  <si>
    <t>Hloubení nezapažených jam a zářezů strojně s urovnáním dna do předepsaného profilu a spádu v hornině třídy těžitelnosti I skupiny 1 a 2 přes 500 do 1 000 m3</t>
  </si>
  <si>
    <t>538.15</t>
  </si>
  <si>
    <t>1878851933</t>
  </si>
  <si>
    <t>Úprava základové spáry</t>
  </si>
  <si>
    <t>157.1422</t>
  </si>
  <si>
    <t>1219183390</t>
  </si>
  <si>
    <t>Poznámka k položce:_x000d_
Přebytečná zemina (112.31 m3) odvezena a likvidována v rámci SO 01.</t>
  </si>
  <si>
    <t>(s odečtením objektu jímky v náhohu)</t>
  </si>
  <si>
    <t>425.85 - 15</t>
  </si>
  <si>
    <t xml:space="preserve">Dovoz materiálu z mezideponie na zpětné zásypy </t>
  </si>
  <si>
    <t>249617563</t>
  </si>
  <si>
    <t>Poznámka k položce:_x000d_
Bude použit materiál z výkopů stavby.</t>
  </si>
  <si>
    <t>Zřízení hrázky - zajímkování koryta náhonu (plocha * délka)</t>
  </si>
  <si>
    <t>2.5 * 6</t>
  </si>
  <si>
    <t>-870829050</t>
  </si>
  <si>
    <t>425.85</t>
  </si>
  <si>
    <t>Naložení (rozebrání) hrázky (plocha * délka)</t>
  </si>
  <si>
    <t>-890979282</t>
  </si>
  <si>
    <t>Poznámka k položce:_x000d_
Pro zpětný zásyp bude použit i materiál z jímky v náhonu (15 m3)</t>
  </si>
  <si>
    <t>Zpětné zásypy konstrukcí odběrného objektu</t>
  </si>
  <si>
    <t>115101202</t>
  </si>
  <si>
    <t>Čerpání vody na dopravní výšku do 10 m průměrný přítok přes 500 do 1 000 l/min</t>
  </si>
  <si>
    <t>1902409102</t>
  </si>
  <si>
    <t>Čerpání vody na dopravní výšku do 10 m s uvažovaným průměrným přítokem přes 500 do 1 000 l/min</t>
  </si>
  <si>
    <t>180 * 24</t>
  </si>
  <si>
    <t>115101302</t>
  </si>
  <si>
    <t>Pohotovost čerpací soupravy pro dopravní výšku do 10 m přítok přes 500 do 1 000 l/min</t>
  </si>
  <si>
    <t>1941389236</t>
  </si>
  <si>
    <t>Pohotovost záložní čerpací soupravy pro dopravní výšku do 10 m s uvažovaným průměrným přítokem přes 500 do 1 000 l/min</t>
  </si>
  <si>
    <t>180</t>
  </si>
  <si>
    <t>226211311</t>
  </si>
  <si>
    <t>Vrty velkoprofilové svislé zapažené D přes 400 do 450 mm hl od 0 do 20 m hornina I</t>
  </si>
  <si>
    <t>1165499459</t>
  </si>
  <si>
    <t>Velkoprofilové vrty náběrovým vrtáním svislé zapažené ocelovými pažnicemi průměru přes 400 do 450 mm, v hl od 0 do 20 m v hornině tř. I</t>
  </si>
  <si>
    <t>5 vrtů do hl. 12 m</t>
  </si>
  <si>
    <t>904167320</t>
  </si>
  <si>
    <t>Podkladní beton žlabu a křídel</t>
  </si>
  <si>
    <t>105.8353 * 0.10</t>
  </si>
  <si>
    <t>Podkladní beton patky nátoku</t>
  </si>
  <si>
    <t>11.4711 * 0.10</t>
  </si>
  <si>
    <t>-468131551</t>
  </si>
  <si>
    <t>Dno žlabu</t>
  </si>
  <si>
    <t>82.6384 * 1</t>
  </si>
  <si>
    <t>Pravobřežní zeď žlabu</t>
  </si>
  <si>
    <t>54.5646 * 0.6</t>
  </si>
  <si>
    <t>Levobřežní zeď žlabu</t>
  </si>
  <si>
    <t>47.7 * 0.6</t>
  </si>
  <si>
    <t>Dělící pilíř</t>
  </si>
  <si>
    <t>2.5627 * 3.174</t>
  </si>
  <si>
    <t>Lávka se clonou</t>
  </si>
  <si>
    <t>(0.9666 * 1.2) * 2</t>
  </si>
  <si>
    <t>Pravobřežní zavazovací křídlo objektu</t>
  </si>
  <si>
    <t>3.2346 * 5.30</t>
  </si>
  <si>
    <t>Levobřežní zavazovací křídlo objektu</t>
  </si>
  <si>
    <t>3.2346 * 6.71</t>
  </si>
  <si>
    <t>-749530148</t>
  </si>
  <si>
    <t>viz příloha D.1.1.3.8 (přepočet na tuny)</t>
  </si>
  <si>
    <t>- odběrný objekt</t>
  </si>
  <si>
    <t>4363.23/ 1000</t>
  </si>
  <si>
    <t>- obslužná lávka</t>
  </si>
  <si>
    <t>119.27 / 1000</t>
  </si>
  <si>
    <t>- patka nátoku</t>
  </si>
  <si>
    <t>86.84 / 1000</t>
  </si>
  <si>
    <t>502554618</t>
  </si>
  <si>
    <t>11877.86 / 1000</t>
  </si>
  <si>
    <t xml:space="preserve">- patka nátoku </t>
  </si>
  <si>
    <t>-247964839</t>
  </si>
  <si>
    <t>100.73 / 1000</t>
  </si>
  <si>
    <t>620.94 / 1000</t>
  </si>
  <si>
    <t>-1200804424</t>
  </si>
  <si>
    <t>12.0119 * 2</t>
  </si>
  <si>
    <t>75.1501 + 53.4241</t>
  </si>
  <si>
    <t>64.6467 + 47.7</t>
  </si>
  <si>
    <t>Nátok žlabu</t>
  </si>
  <si>
    <t>4.9062 * 0.9983</t>
  </si>
  <si>
    <t>Výtok žlabu</t>
  </si>
  <si>
    <t>3.0 * 0.967</t>
  </si>
  <si>
    <t>(5.9 + 5.3) * 4.141</t>
  </si>
  <si>
    <t>(6.711 + 7.05) * 4.141 + 0.453 * 0.967</t>
  </si>
  <si>
    <t>Čela křídel</t>
  </si>
  <si>
    <t>3.2346 * 2</t>
  </si>
  <si>
    <t>Betonová clona</t>
  </si>
  <si>
    <t>(5.9208 * 1.2) * 2</t>
  </si>
  <si>
    <t xml:space="preserve">Líc šikmého zavázání  (negativní bednění)</t>
  </si>
  <si>
    <t>(8.011 * 0.6) * 2</t>
  </si>
  <si>
    <t>Svislá pracovní spára : žlab + PB křídlo</t>
  </si>
  <si>
    <t>(7.9143 + 3.2346) * 0</t>
  </si>
  <si>
    <t>Patka</t>
  </si>
  <si>
    <t>2.96 * 2 + 4.0962 * 1.25</t>
  </si>
  <si>
    <t>1820307345</t>
  </si>
  <si>
    <t>1760570102</t>
  </si>
  <si>
    <t>Návodní a povodní strana pilíře</t>
  </si>
  <si>
    <t>(rozvinutá délka x výška)</t>
  </si>
  <si>
    <t>(0.9425 * 3.1644) * 2</t>
  </si>
  <si>
    <t>788609076</t>
  </si>
  <si>
    <t>-1300102819</t>
  </si>
  <si>
    <t>7.9143 + 3.2346</t>
  </si>
  <si>
    <t>-578146237</t>
  </si>
  <si>
    <t>Poznámka k položce:_x000d_
Bude použit PVC pás š. 150 mm</t>
  </si>
  <si>
    <t>- LB zeď žlabu</t>
  </si>
  <si>
    <t>25.3004</t>
  </si>
  <si>
    <t>- PB zeď žlabu</t>
  </si>
  <si>
    <t>26.0627</t>
  </si>
  <si>
    <t>- pilíř</t>
  </si>
  <si>
    <t>4.3</t>
  </si>
  <si>
    <t>- svislá spára PB křídla</t>
  </si>
  <si>
    <t>3.1767</t>
  </si>
  <si>
    <t>- svislá pracovní spára žlabu</t>
  </si>
  <si>
    <t>4.141 * 2</t>
  </si>
  <si>
    <t>462511270</t>
  </si>
  <si>
    <t>Zához z lomového kamene bez proštěrkování z terénu hmotnost do 200 kg</t>
  </si>
  <si>
    <t>-1952649031</t>
  </si>
  <si>
    <t>Zához z lomového kamene neupraveného záhozového bez proštěrkování z terénu, hmotnosti jednotlivých kamenů do 200 kg</t>
  </si>
  <si>
    <t>Záhozová patka opevnění výtoku (plocha x délka)</t>
  </si>
  <si>
    <t>(3.00 * 8.2652) * 2</t>
  </si>
  <si>
    <t>462519002</t>
  </si>
  <si>
    <t>Příplatek za urovnání ploch záhozu z lomového kamene hmotnost do 200 kg</t>
  </si>
  <si>
    <t>786400296</t>
  </si>
  <si>
    <t>Zához z lomového kamene neupraveného záhozového Příplatek k cenám za urovnání viditelných ploch záhozu z kamene, hmotnosti jednotlivých kamenů do 200 kg</t>
  </si>
  <si>
    <t>Záhozová patka opevnění výtoku (rozv. délka x délka)</t>
  </si>
  <si>
    <t>(4.1266 * 8.2652) * 2</t>
  </si>
  <si>
    <t>-2075056311</t>
  </si>
  <si>
    <t>Opevnění patky nátoku kamennou dlažbou do betonu</t>
  </si>
  <si>
    <t>8.4965 * 1.12</t>
  </si>
  <si>
    <t>357544336</t>
  </si>
  <si>
    <t>-1672179123</t>
  </si>
  <si>
    <t>Vodočetná lať na výtoku do náhonu</t>
  </si>
  <si>
    <t>-890024702</t>
  </si>
  <si>
    <t>Levobřežní křídlo (odhad - viz příloha D.1.1.3.1, kap. A.3.3)</t>
  </si>
  <si>
    <t>621903039</t>
  </si>
  <si>
    <t>Délky a plochy odměřeny digitálně (viz. příloha D.1.1.2.7)</t>
  </si>
  <si>
    <t>- clona odběrného objektu</t>
  </si>
  <si>
    <t>112 * 0.1</t>
  </si>
  <si>
    <t>997312511</t>
  </si>
  <si>
    <t>Vodorovná doprava suti a vybouraných hmot do 1 km pro LTM</t>
  </si>
  <si>
    <t>1719439236</t>
  </si>
  <si>
    <t>Vodorovná doprava suti a vybouraných hmot po suchu se složením a hrubým urovnáním nebo přeložením na jiný dopravní prostředek do 1 km</t>
  </si>
  <si>
    <t>1242803952</t>
  </si>
  <si>
    <t>154*17 'Přepočtené koeficientem množství</t>
  </si>
  <si>
    <t>21524441</t>
  </si>
  <si>
    <t>1598939145</t>
  </si>
  <si>
    <t>-1912609163</t>
  </si>
  <si>
    <t>Poznámka k položce:_x000d_
Provizorní hrazení bude z mořených dřevěných trámků.</t>
  </si>
  <si>
    <t>Provizorní hrazení odběrného objektu</t>
  </si>
  <si>
    <t>(3 * 1.29 * 0.12) * 2</t>
  </si>
  <si>
    <t>1264203295</t>
  </si>
  <si>
    <t>ZV 04 - Drážky vodočetné lati</t>
  </si>
  <si>
    <t>72.60</t>
  </si>
  <si>
    <t>2141349987</t>
  </si>
  <si>
    <t>ZV 02 - Drážky provizorního hrazení</t>
  </si>
  <si>
    <t xml:space="preserve"> - ZV 02.1 : Hrazení na nátoku</t>
  </si>
  <si>
    <t>139.12 * 2</t>
  </si>
  <si>
    <t xml:space="preserve"> - ZV 02.1 : Hrazení na odtoku</t>
  </si>
  <si>
    <t>139.26 * 2</t>
  </si>
  <si>
    <t>ZV 03 - Drážky česlí</t>
  </si>
  <si>
    <t>139.15 * 2</t>
  </si>
  <si>
    <t>ZV 05 - Česle</t>
  </si>
  <si>
    <t>108.68 * 6</t>
  </si>
  <si>
    <t>-1355560827</t>
  </si>
  <si>
    <t>521.12</t>
  </si>
  <si>
    <t>Výroba a dodávka ZV 01 - Ocelové zábradlí</t>
  </si>
  <si>
    <t>1314103478</t>
  </si>
  <si>
    <t>Poznámka k položce:_x000d_
Viz příloha D.1.1.3.7_x000d_
Položka obsahuje i materál pro ukotvení zábradlí (chemické kotvy, nerezové). Součástí položky je i ošetření povrchu zámečnických výrobků žárovým pozinkováním (vrstva 60 - 70 mikronů).</t>
  </si>
  <si>
    <t>Výroba a dodávka ZV 02 - Drážky provizorního hrazení</t>
  </si>
  <si>
    <t>504832170</t>
  </si>
  <si>
    <t xml:space="preserve">Poznámka k položce:_x000d_
Viz příloha D.1.1.3.7_x000d_
Součástí položky je i ošetření povrchu zámečnických výrobků žárovým pozinkováním  (vrstva 60 - 70 mikronů).</t>
  </si>
  <si>
    <t>Výroba a dodávka ZV 03 - Drážky česlí</t>
  </si>
  <si>
    <t>638936580</t>
  </si>
  <si>
    <t>Výroba a dodávka ZV 04 - Drážka vodočetné lati</t>
  </si>
  <si>
    <t>1257223625</t>
  </si>
  <si>
    <t>ZV 04 - Drážka vodočetné lati</t>
  </si>
  <si>
    <t>Výroba a dodávka ZV 05 - Česle</t>
  </si>
  <si>
    <t>439816428</t>
  </si>
  <si>
    <t>ZV 04 - Česle</t>
  </si>
  <si>
    <t>-306672191</t>
  </si>
  <si>
    <t>Poznámka k položce:_x000d_
Světlá šířka 1.20 m, hradící výška 1.03 m - s horním těsněním._x000d_
Dodávka včetně ovládacího mechanismu.</t>
  </si>
  <si>
    <t>SO 04 - Náhon</t>
  </si>
  <si>
    <t>129153101</t>
  </si>
  <si>
    <t>Čištění otevřených koryt vodotečí šíře dna do 5 m hl do 2,5 m v hornině třídy těžitelnosti I skupiny 1 a 2 strojně</t>
  </si>
  <si>
    <t>8339251</t>
  </si>
  <si>
    <t>Čištění otevřených koryt vodotečí strojně s přehozením rozpojeného nánosu do 3 m nebo s naložením na dopravní prostředek při šířce původního dna do 5 m a hloubce koryta do 2,5 m v hornině třídy těžitelnosti I skupiny 1 a 2</t>
  </si>
  <si>
    <t>697.85</t>
  </si>
  <si>
    <t>ZP-002</t>
  </si>
  <si>
    <t>Příplatek za ruční odtěžování nánosů v ochranném pásmu vodovodu</t>
  </si>
  <si>
    <t>-525219458</t>
  </si>
  <si>
    <t>Předpoklad objemu nánosů v ochranném pásmu</t>
  </si>
  <si>
    <t>3 * 2.5 * 0.5</t>
  </si>
  <si>
    <t>1314654469</t>
  </si>
  <si>
    <t>Poznámka k položce:_x000d_
Místo uložení je zřejmé z přílohy D.1.1.4.2.</t>
  </si>
  <si>
    <t>171251101</t>
  </si>
  <si>
    <t>Uložení sypaniny do násypů nezhutněných strojně</t>
  </si>
  <si>
    <t>926215913</t>
  </si>
  <si>
    <t>Uložení sypanin do násypů strojně s rozprostřením sypaniny ve vrstvách a s hrubým urovnáním nezhutněných jakékoliv třídy těžitelnosti</t>
  </si>
  <si>
    <t>Uložení nánosů na učené plochy</t>
  </si>
  <si>
    <t>Odkopání, zásyp a úprava břehů v místech konstrukce torza rozebírané lávky</t>
  </si>
  <si>
    <t>-881152201</t>
  </si>
  <si>
    <t xml:space="preserve">Poznámka k položce:_x000d_
V rámci položky bude proveden odkop zeminy pro umožnění bourání objeku (cca 15 m3 - zemina bude uložena v místě), zpěrný  zásyp včetně jam po vybouraných pilířích lávky a srovnán terén a břehy. Předpokládá se celkový zásyp 20 m3 zeminy (pro rozdíl bude použita zemina z výkopů stavby) a úprava plochy cca 80 m2._x000d_
Položka obsahuje i dopracu a veškerou manipulaci se zeminou.</t>
  </si>
  <si>
    <t>966055211</t>
  </si>
  <si>
    <t>Bourání konstrukcí LTM zdiva z ŽB nebo předpjatého betonu strojně</t>
  </si>
  <si>
    <t>777298902</t>
  </si>
  <si>
    <t>Bourání konstrukcí LTM ve vodních tocích s přemístěním suti na hromady na vzdálenost do 20 m nebo s naložením na dopravní prostředek strojně z betonu železového nebo předpjatého</t>
  </si>
  <si>
    <t>Poznámka k položce:_x000d_
Kostrukce mostku bude ubourána do úrovně 0.50 m pod stávající terén.</t>
  </si>
  <si>
    <t>Rozebrání torza lávky v řkm 0.615 23</t>
  </si>
  <si>
    <t>(odhad)</t>
  </si>
  <si>
    <t>- levý břeh</t>
  </si>
  <si>
    <t>- pravý břeh</t>
  </si>
  <si>
    <t>-245271068</t>
  </si>
  <si>
    <t>Odvoz materiálu z vybouraného objektu (přepočet na tuny)</t>
  </si>
  <si>
    <t>11 * 2.2</t>
  </si>
  <si>
    <t>-1824695567</t>
  </si>
  <si>
    <t>předpoklad recyklační dvůr Orlová, vzd. 18 km</t>
  </si>
  <si>
    <t>(11 * 2.2) * 17</t>
  </si>
  <si>
    <t>-1331224371</t>
  </si>
  <si>
    <t>Likvidace materiálu z vybouraného objektu (přepočet na tuny)</t>
  </si>
  <si>
    <t>VON - Vedlejší a ostatní náklady</t>
  </si>
  <si>
    <t>VRN - Vedlejší rozpočtové náklady</t>
  </si>
  <si>
    <t>VRN</t>
  </si>
  <si>
    <t>Vedlejší rozpočtové náklady</t>
  </si>
  <si>
    <t>VON_001.1</t>
  </si>
  <si>
    <t>Geodetické práce - vytýčení stavby (viz čl. 3 bod 3.3.b SoD)</t>
  </si>
  <si>
    <t>Kpl</t>
  </si>
  <si>
    <t>1024</t>
  </si>
  <si>
    <t>1761710353</t>
  </si>
  <si>
    <t>Vytyčení stavby odborně způsobilou osobou v oboru zeměměřictví (viz čl. 3 bod 3.3.b SoD)</t>
  </si>
  <si>
    <t>Poznámka k položce:_x000d_
Požadavek na způsobilou osobou v oboru zeměměřictví platí pro všechny geodetické práci prováděné v rámci stavby.</t>
  </si>
  <si>
    <t>VON_001.2</t>
  </si>
  <si>
    <t>Geodetické práce - vytýčení a vyznačení obvodu staveniště v terénu (viz čl. 3 bod 3.3.b SoD)</t>
  </si>
  <si>
    <t>-340443801</t>
  </si>
  <si>
    <t>VON_001.3</t>
  </si>
  <si>
    <t>Geodetické práce - provádění průběžných kontrolních měření v průběhu prací viz (čl. 3 bod 3.3.b SoD)</t>
  </si>
  <si>
    <t>209826720</t>
  </si>
  <si>
    <t>VON_001.4</t>
  </si>
  <si>
    <t>Geodetické práce - zaměření skutečného provedení viz (čl. 3 bod 3.3.b SoD)</t>
  </si>
  <si>
    <t>-1225762710</t>
  </si>
  <si>
    <t>VON_001.5</t>
  </si>
  <si>
    <t>Geodetické práce - oddělovací geometrické plány stavby (viz čl. 3 bod 3.3.b SoD)</t>
  </si>
  <si>
    <t>1209622350</t>
  </si>
  <si>
    <t>VON_002.1</t>
  </si>
  <si>
    <t>Dokumentace skutečného provedení stavby ( dle čl. 3 bodu 3.3.r SoD)</t>
  </si>
  <si>
    <t>-1606060519</t>
  </si>
  <si>
    <t>VON_02.2</t>
  </si>
  <si>
    <t>Dokumentace skutečného provedení stavby ( dle čl. 3 bodu 3.3.s SoD)</t>
  </si>
  <si>
    <t>-1129376624</t>
  </si>
  <si>
    <t>VON_003</t>
  </si>
  <si>
    <t>Náklady na aktualizaci a schválení havarijního plánu stavby (viz čl. 3 bod 3.3.j SoD)</t>
  </si>
  <si>
    <t>-633336778</t>
  </si>
  <si>
    <t>VON_004</t>
  </si>
  <si>
    <t>Náklady na aktualizaci a schválení protipovodňového plánu stavby (viz čl. 3 bod 3.3.k SoD)</t>
  </si>
  <si>
    <t>2069040193</t>
  </si>
  <si>
    <t>VON_005</t>
  </si>
  <si>
    <t>Projednání s příslušnou organizací ČRS vhodného termínu a postupu záchranného odlovu rybí obsádky, provedení záchranného odlovu a transféru ryb z ohrožené oblasti vodního toku a dohodnutých opatření vč. pořízení protokolu (viz čl. 3 bod 3.3. v SoD)</t>
  </si>
  <si>
    <t>-1748110529</t>
  </si>
  <si>
    <t xml:space="preserve">Poznámka k položce:_x000d_
viz TZ př. č. D.1.1.1 až  D.1.4.1  a dokladová část dokumentace vyjádření ČRS - předpoklad 4 x slov ryb po dobu stavby</t>
  </si>
  <si>
    <t>VON_006</t>
  </si>
  <si>
    <t>Zajištění a zabezpečení staveniště, zřízení a likvidace zařízení staveniště, včetně přístupů, skládek, deponií, provizorních oplocení apod. - viz čl. 3 bod 3.3.d SoD</t>
  </si>
  <si>
    <t>91399606</t>
  </si>
  <si>
    <t xml:space="preserve">Zajištění a zabezpečení staveniště, zřízení a likvidace zařízení staveniště, včetně přístupů, skládek, deponií, provizorních oplocení apod. - viz čl. 3 bod 3.3.d SoD
</t>
  </si>
  <si>
    <t xml:space="preserve">Poznámka k položce:_x000d_
Zajištění a zabezpečení staveniště, zřízení a likvidace zařízení staveniště, včetně přístupů (zpevnění přístupových cest, manipulačních plocha a sjezdů do toku), provizorních opocení , skládek, deponií apod. (viz přílohy C.1.4  a B - Souhrnná technická zpráva)</t>
  </si>
  <si>
    <t>VON_007</t>
  </si>
  <si>
    <t>Dočasné dopravní značení na na trase příjezdu a staveništi (dle čl. 3 bodu 3.3.x SoD)</t>
  </si>
  <si>
    <t>-451731816</t>
  </si>
  <si>
    <t>Přechodné dopravní značení a to v rozsahu nezbytném pro řádné a bezpečné provádění stavby (dle čl. 3 bodu 3.3.x SoD)</t>
  </si>
  <si>
    <t xml:space="preserve">Poznámka k položce:_x000d_
viz příloha č. C.4.1.3, Souhrnná technická zpráva, dílčí TZ př. č. D.1.1.1 až  D.1.4.1  a dokladová část dokumentace</t>
  </si>
  <si>
    <t>VON_008</t>
  </si>
  <si>
    <t>Provedení opatření k dočasné ochraně vzrostlých stromů (viz čl. 3 bod 3.3.hh SoD)</t>
  </si>
  <si>
    <t>-1752870249</t>
  </si>
  <si>
    <t>VON_009</t>
  </si>
  <si>
    <t>Náklady na opravu dotčených komunikací a uvedení do původního stavu (viz čl. 3 bod 3.3.h SoD)</t>
  </si>
  <si>
    <t>-925786422</t>
  </si>
  <si>
    <t>VON_010</t>
  </si>
  <si>
    <t>Provádění průkazních a dalších zkoušek (viz čl. 3 bod 3.3.m SoD)</t>
  </si>
  <si>
    <t>721318116</t>
  </si>
  <si>
    <t xml:space="preserve">Provádění průkazních a dalších zkoušek, použitých materiálů v průběhu výstavby , vč. výchozích atestů použitého betonu a  kameniva dle zák. č. 22/1997 Sb. o techn. požadavcích na výrobky a o změně a doplnění některých zákonů, ve znění pozdějších předpisů a nařízení vlády č. 163/2002 Sb. kterým se stanoví technické požadavky na vybrané stavební výrobky v platném znění a jejich doložení k předání a převzetí díla (viz čl. 3 bod 3.3.m SoD)</t>
  </si>
  <si>
    <t>VON_011</t>
  </si>
  <si>
    <t>Fotodokumentace dotčených pozemků, komunikací a objektů (viz čl. 3 bod 3.3.e SoD)</t>
  </si>
  <si>
    <t>306953627</t>
  </si>
  <si>
    <t>Fotodokumentace dotčených pozemků, komunikací a objektů před zahájením stavby a po dokončení prací, fotodokumentace postupů prací během provádění stavby - podrobný pasport (viz čl. 3 bod 3.3.e SoD)</t>
  </si>
  <si>
    <t>VON_012</t>
  </si>
  <si>
    <t xml:space="preserve">Zajištění aktualizace vyjádření  k existenci sítí (viz čl. 3 bod 3.3.c SoD)</t>
  </si>
  <si>
    <t>-890060330</t>
  </si>
  <si>
    <t xml:space="preserve">Zajištění aktualizace vyjádření  k existenci sítí, vytýčení a ochrana sítí v průběhu provádění prací (viz čl. 3 bod 3.3.c SoD)</t>
  </si>
  <si>
    <t>VON_013</t>
  </si>
  <si>
    <t>Prokazatelné informování občanů v okolí ulice Kubiszovy (viz čl. 3 bod 3.3.gg SoD)</t>
  </si>
  <si>
    <t>2080594699</t>
  </si>
  <si>
    <t>VON_014</t>
  </si>
  <si>
    <t>Náklady na pojištění stavby (dle čl. 3 bodu 3.3.t SoD)</t>
  </si>
  <si>
    <t>450969181</t>
  </si>
  <si>
    <t xml:space="preserve">Náklady na pojištění stavby  (dle čl. 3 bodu 3.3.t SoD)</t>
  </si>
  <si>
    <t>VON_015</t>
  </si>
  <si>
    <t>Čištění komunikací během výstavby (viz čl. 3 bod 3.3.g SoD)</t>
  </si>
  <si>
    <t>1691221899</t>
  </si>
  <si>
    <t>Čištění komunikací během výstavby - udržování stavbou dotčených komunikací po dobu stavby v čistotě (viz čl. 3 bod 3.3.g SoD)</t>
  </si>
  <si>
    <t>VON_016</t>
  </si>
  <si>
    <t xml:space="preserve">Realizace opatření vyplývajících z havarijního a povodňového plánu, včetně zřízení  kontrolního systému proti úniku závadných látek (viz čl. 3 bod 3.3.i SoD)</t>
  </si>
  <si>
    <t>-173391501</t>
  </si>
  <si>
    <t>Poznámka k položce:_x000d_
Součástí položky jsou veškeré náklady spojené s pořízením, dopravou, osazením a kotvením norné stěny jakož i jejího odstraněni po ukončení stavby, pořízení a příprava havarijních prostředků, pohotovost techniky atp.</t>
  </si>
  <si>
    <t>VON_017</t>
  </si>
  <si>
    <t>Realizační dokumentace stavby (viz. čl 3 bod 3.3.a SoD)</t>
  </si>
  <si>
    <t>-161959131</t>
  </si>
  <si>
    <t>VON_018</t>
  </si>
  <si>
    <t>Zajištění zimních opatření (viz čl. 3 bod 3.3.n SoD)</t>
  </si>
  <si>
    <t>-558409090</t>
  </si>
  <si>
    <t>VON_019</t>
  </si>
  <si>
    <t>Součinnost s koordinátorem BOZP (viz čl. 3 bod 3.3.o SoD)</t>
  </si>
  <si>
    <t>1855395716</t>
  </si>
  <si>
    <t>VON_020</t>
  </si>
  <si>
    <t>Zakrývání konstrukcí (viz čl. 3 bod 3.3.q SoD)</t>
  </si>
  <si>
    <t>-235238575</t>
  </si>
  <si>
    <t>VON_021</t>
  </si>
  <si>
    <t>Nezbytné doplňující průzkumy, diagnostiky a zameření nutné pro řádné provedení a dokončení díla (dle čl. 3 bodu 3.3.w SoD)</t>
  </si>
  <si>
    <t>1332447966</t>
  </si>
  <si>
    <t>Nezbytné doplňující průzkumy, diagnostiky a zameření nutné pro řádní provedení a dokončení díla (dle čl. 3 bodu 3.3.w SoD)</t>
  </si>
  <si>
    <t>VON_022</t>
  </si>
  <si>
    <t>Informační tabule na staveništi</t>
  </si>
  <si>
    <t>53510338</t>
  </si>
  <si>
    <t xml:space="preserve">Poznámka k položce:_x000d_
Součástí položky je dodávka a montáž informační tabule umístěné na viditelném místě u vstupu na staveniště, s uvedením následujících údajů:_x000d_
_x000d_
- Název stavby, zhotovitel stavby, investor stavby, termín zahájení a dokončení stavby, č.j. společného povolení atd._x000d_
- Zajištění umístění štítku o povolení stavby_x000d_
- Zajištění umístění stejnopisu oznámení o zahájení prací oblastnímu inspektorátu práce_x000d_
_x000d_
Informační tabule bude provedena z PVC, velikost tabule cca 1,0 m * 0,8 m (šířka * výška)    </t>
  </si>
  <si>
    <t>VON_023</t>
  </si>
  <si>
    <t>Letecké snímkování (dronem) v průběhu realizace stavby (viz čl. 3 bod 3.3.ff SoD)</t>
  </si>
  <si>
    <t>873634251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</si>
</sst>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15/21/3_B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Jez Ráj na Olši km 25.640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Karviná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26. 4. 2023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Povodí Odry, státní podnik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Lineplan s.r.o.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Ing. Marek Boháč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16.5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Rekonstrukce jezu'!J30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87</v>
      </c>
      <c r="AR95" s="127"/>
      <c r="AS95" s="128">
        <v>0</v>
      </c>
      <c r="AT95" s="129">
        <f>ROUND(SUM(AV95:AW95),2)</f>
        <v>0</v>
      </c>
      <c r="AU95" s="130">
        <f>'SO 01 - Rekonstrukce jezu'!P128</f>
        <v>0</v>
      </c>
      <c r="AV95" s="129">
        <f>'SO 01 - Rekonstrukce jezu'!J33</f>
        <v>0</v>
      </c>
      <c r="AW95" s="129">
        <f>'SO 01 - Rekonstrukce jezu'!J34</f>
        <v>0</v>
      </c>
      <c r="AX95" s="129">
        <f>'SO 01 - Rekonstrukce jezu'!J35</f>
        <v>0</v>
      </c>
      <c r="AY95" s="129">
        <f>'SO 01 - Rekonstrukce jezu'!J36</f>
        <v>0</v>
      </c>
      <c r="AZ95" s="129">
        <f>'SO 01 - Rekonstrukce jezu'!F33</f>
        <v>0</v>
      </c>
      <c r="BA95" s="129">
        <f>'SO 01 - Rekonstrukce jezu'!F34</f>
        <v>0</v>
      </c>
      <c r="BB95" s="129">
        <f>'SO 01 - Rekonstrukce jezu'!F35</f>
        <v>0</v>
      </c>
      <c r="BC95" s="129">
        <f>'SO 01 - Rekonstrukce jezu'!F36</f>
        <v>0</v>
      </c>
      <c r="BD95" s="131">
        <f>'SO 01 - Rekonstrukce jezu'!F37</f>
        <v>0</v>
      </c>
      <c r="BE95" s="7"/>
      <c r="BT95" s="132" t="s">
        <v>88</v>
      </c>
      <c r="BV95" s="132" t="s">
        <v>82</v>
      </c>
      <c r="BW95" s="132" t="s">
        <v>89</v>
      </c>
      <c r="BX95" s="132" t="s">
        <v>5</v>
      </c>
      <c r="CL95" s="132" t="s">
        <v>1</v>
      </c>
      <c r="CM95" s="132" t="s">
        <v>90</v>
      </c>
    </row>
    <row r="96" s="7" customFormat="1" ht="16.5" customHeight="1">
      <c r="A96" s="120" t="s">
        <v>84</v>
      </c>
      <c r="B96" s="121"/>
      <c r="C96" s="122"/>
      <c r="D96" s="123" t="s">
        <v>91</v>
      </c>
      <c r="E96" s="123"/>
      <c r="F96" s="123"/>
      <c r="G96" s="123"/>
      <c r="H96" s="123"/>
      <c r="I96" s="124"/>
      <c r="J96" s="123" t="s">
        <v>92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02 - Rybochod'!J30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87</v>
      </c>
      <c r="AR96" s="127"/>
      <c r="AS96" s="128">
        <v>0</v>
      </c>
      <c r="AT96" s="129">
        <f>ROUND(SUM(AV96:AW96),2)</f>
        <v>0</v>
      </c>
      <c r="AU96" s="130">
        <f>'SO 02 - Rybochod'!P128</f>
        <v>0</v>
      </c>
      <c r="AV96" s="129">
        <f>'SO 02 - Rybochod'!J33</f>
        <v>0</v>
      </c>
      <c r="AW96" s="129">
        <f>'SO 02 - Rybochod'!J34</f>
        <v>0</v>
      </c>
      <c r="AX96" s="129">
        <f>'SO 02 - Rybochod'!J35</f>
        <v>0</v>
      </c>
      <c r="AY96" s="129">
        <f>'SO 02 - Rybochod'!J36</f>
        <v>0</v>
      </c>
      <c r="AZ96" s="129">
        <f>'SO 02 - Rybochod'!F33</f>
        <v>0</v>
      </c>
      <c r="BA96" s="129">
        <f>'SO 02 - Rybochod'!F34</f>
        <v>0</v>
      </c>
      <c r="BB96" s="129">
        <f>'SO 02 - Rybochod'!F35</f>
        <v>0</v>
      </c>
      <c r="BC96" s="129">
        <f>'SO 02 - Rybochod'!F36</f>
        <v>0</v>
      </c>
      <c r="BD96" s="131">
        <f>'SO 02 - Rybochod'!F37</f>
        <v>0</v>
      </c>
      <c r="BE96" s="7"/>
      <c r="BT96" s="132" t="s">
        <v>88</v>
      </c>
      <c r="BV96" s="132" t="s">
        <v>82</v>
      </c>
      <c r="BW96" s="132" t="s">
        <v>93</v>
      </c>
      <c r="BX96" s="132" t="s">
        <v>5</v>
      </c>
      <c r="CL96" s="132" t="s">
        <v>1</v>
      </c>
      <c r="CM96" s="132" t="s">
        <v>90</v>
      </c>
    </row>
    <row r="97" s="7" customFormat="1" ht="16.5" customHeight="1">
      <c r="A97" s="120" t="s">
        <v>84</v>
      </c>
      <c r="B97" s="121"/>
      <c r="C97" s="122"/>
      <c r="D97" s="123" t="s">
        <v>94</v>
      </c>
      <c r="E97" s="123"/>
      <c r="F97" s="123"/>
      <c r="G97" s="123"/>
      <c r="H97" s="123"/>
      <c r="I97" s="124"/>
      <c r="J97" s="123" t="s">
        <v>95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03 - Odběrný objekt'!J30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87</v>
      </c>
      <c r="AR97" s="127"/>
      <c r="AS97" s="128">
        <v>0</v>
      </c>
      <c r="AT97" s="129">
        <f>ROUND(SUM(AV97:AW97),2)</f>
        <v>0</v>
      </c>
      <c r="AU97" s="130">
        <f>'SO 03 - Odběrný objekt'!P129</f>
        <v>0</v>
      </c>
      <c r="AV97" s="129">
        <f>'SO 03 - Odběrný objekt'!J33</f>
        <v>0</v>
      </c>
      <c r="AW97" s="129">
        <f>'SO 03 - Odběrný objekt'!J34</f>
        <v>0</v>
      </c>
      <c r="AX97" s="129">
        <f>'SO 03 - Odběrný objekt'!J35</f>
        <v>0</v>
      </c>
      <c r="AY97" s="129">
        <f>'SO 03 - Odběrný objekt'!J36</f>
        <v>0</v>
      </c>
      <c r="AZ97" s="129">
        <f>'SO 03 - Odběrný objekt'!F33</f>
        <v>0</v>
      </c>
      <c r="BA97" s="129">
        <f>'SO 03 - Odběrný objekt'!F34</f>
        <v>0</v>
      </c>
      <c r="BB97" s="129">
        <f>'SO 03 - Odběrný objekt'!F35</f>
        <v>0</v>
      </c>
      <c r="BC97" s="129">
        <f>'SO 03 - Odběrný objekt'!F36</f>
        <v>0</v>
      </c>
      <c r="BD97" s="131">
        <f>'SO 03 - Odběrný objekt'!F37</f>
        <v>0</v>
      </c>
      <c r="BE97" s="7"/>
      <c r="BT97" s="132" t="s">
        <v>88</v>
      </c>
      <c r="BV97" s="132" t="s">
        <v>82</v>
      </c>
      <c r="BW97" s="132" t="s">
        <v>96</v>
      </c>
      <c r="BX97" s="132" t="s">
        <v>5</v>
      </c>
      <c r="CL97" s="132" t="s">
        <v>1</v>
      </c>
      <c r="CM97" s="132" t="s">
        <v>90</v>
      </c>
    </row>
    <row r="98" s="7" customFormat="1" ht="16.5" customHeight="1">
      <c r="A98" s="120" t="s">
        <v>84</v>
      </c>
      <c r="B98" s="121"/>
      <c r="C98" s="122"/>
      <c r="D98" s="123" t="s">
        <v>97</v>
      </c>
      <c r="E98" s="123"/>
      <c r="F98" s="123"/>
      <c r="G98" s="123"/>
      <c r="H98" s="123"/>
      <c r="I98" s="124"/>
      <c r="J98" s="123" t="s">
        <v>98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04 - Náhon'!J30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87</v>
      </c>
      <c r="AR98" s="127"/>
      <c r="AS98" s="128">
        <v>0</v>
      </c>
      <c r="AT98" s="129">
        <f>ROUND(SUM(AV98:AW98),2)</f>
        <v>0</v>
      </c>
      <c r="AU98" s="130">
        <f>'SO 04 - Náhon'!P120</f>
        <v>0</v>
      </c>
      <c r="AV98" s="129">
        <f>'SO 04 - Náhon'!J33</f>
        <v>0</v>
      </c>
      <c r="AW98" s="129">
        <f>'SO 04 - Náhon'!J34</f>
        <v>0</v>
      </c>
      <c r="AX98" s="129">
        <f>'SO 04 - Náhon'!J35</f>
        <v>0</v>
      </c>
      <c r="AY98" s="129">
        <f>'SO 04 - Náhon'!J36</f>
        <v>0</v>
      </c>
      <c r="AZ98" s="129">
        <f>'SO 04 - Náhon'!F33</f>
        <v>0</v>
      </c>
      <c r="BA98" s="129">
        <f>'SO 04 - Náhon'!F34</f>
        <v>0</v>
      </c>
      <c r="BB98" s="129">
        <f>'SO 04 - Náhon'!F35</f>
        <v>0</v>
      </c>
      <c r="BC98" s="129">
        <f>'SO 04 - Náhon'!F36</f>
        <v>0</v>
      </c>
      <c r="BD98" s="131">
        <f>'SO 04 - Náhon'!F37</f>
        <v>0</v>
      </c>
      <c r="BE98" s="7"/>
      <c r="BT98" s="132" t="s">
        <v>88</v>
      </c>
      <c r="BV98" s="132" t="s">
        <v>82</v>
      </c>
      <c r="BW98" s="132" t="s">
        <v>99</v>
      </c>
      <c r="BX98" s="132" t="s">
        <v>5</v>
      </c>
      <c r="CL98" s="132" t="s">
        <v>1</v>
      </c>
      <c r="CM98" s="132" t="s">
        <v>90</v>
      </c>
    </row>
    <row r="99" s="7" customFormat="1" ht="16.5" customHeight="1">
      <c r="A99" s="120" t="s">
        <v>84</v>
      </c>
      <c r="B99" s="121"/>
      <c r="C99" s="122"/>
      <c r="D99" s="123" t="s">
        <v>100</v>
      </c>
      <c r="E99" s="123"/>
      <c r="F99" s="123"/>
      <c r="G99" s="123"/>
      <c r="H99" s="123"/>
      <c r="I99" s="124"/>
      <c r="J99" s="123" t="s">
        <v>101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'VON - Vedlejší a ostatní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87</v>
      </c>
      <c r="AR99" s="127"/>
      <c r="AS99" s="133">
        <v>0</v>
      </c>
      <c r="AT99" s="134">
        <f>ROUND(SUM(AV99:AW99),2)</f>
        <v>0</v>
      </c>
      <c r="AU99" s="135">
        <f>'VON - Vedlejší a ostatní ...'!P117</f>
        <v>0</v>
      </c>
      <c r="AV99" s="134">
        <f>'VON - Vedlejší a ostatní ...'!J33</f>
        <v>0</v>
      </c>
      <c r="AW99" s="134">
        <f>'VON - Vedlejší a ostatní ...'!J34</f>
        <v>0</v>
      </c>
      <c r="AX99" s="134">
        <f>'VON - Vedlejší a ostatní ...'!J35</f>
        <v>0</v>
      </c>
      <c r="AY99" s="134">
        <f>'VON - Vedlejší a ostatní ...'!J36</f>
        <v>0</v>
      </c>
      <c r="AZ99" s="134">
        <f>'VON - Vedlejší a ostatní ...'!F33</f>
        <v>0</v>
      </c>
      <c r="BA99" s="134">
        <f>'VON - Vedlejší a ostatní ...'!F34</f>
        <v>0</v>
      </c>
      <c r="BB99" s="134">
        <f>'VON - Vedlejší a ostatní ...'!F35</f>
        <v>0</v>
      </c>
      <c r="BC99" s="134">
        <f>'VON - Vedlejší a ostatní ...'!F36</f>
        <v>0</v>
      </c>
      <c r="BD99" s="136">
        <f>'VON - Vedlejší a ostatní ...'!F37</f>
        <v>0</v>
      </c>
      <c r="BE99" s="7"/>
      <c r="BT99" s="132" t="s">
        <v>88</v>
      </c>
      <c r="BV99" s="132" t="s">
        <v>82</v>
      </c>
      <c r="BW99" s="132" t="s">
        <v>102</v>
      </c>
      <c r="BX99" s="132" t="s">
        <v>5</v>
      </c>
      <c r="CL99" s="132" t="s">
        <v>1</v>
      </c>
      <c r="CM99" s="132" t="s">
        <v>90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garykhT4eSGL/VfoMAUEbuJjiQUq/wwxJ1hm7jQQpvUB1TPaKP5oeW+UOHRWYesNG0TKPt7wHw/bZM+2Adg3Zg==" hashValue="KFmgktSWQPxhalX2G7fVNUcurqa2KIRUeer+GxW2a2be1OATxVcEq95dVhrzr5lZCfOMxwvbDNlgGB10dvrHsQ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Rekonstrukce jezu'!C2" display="/"/>
    <hyperlink ref="A96" location="'SO 02 - Rybochod'!C2" display="/"/>
    <hyperlink ref="A97" location="'SO 03 - Odběrný objekt'!C2" display="/"/>
    <hyperlink ref="A98" location="'SO 04 - Náhon'!C2" display="/"/>
    <hyperlink ref="A99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90</v>
      </c>
    </row>
    <row r="4" s="1" customFormat="1" ht="24.96" customHeight="1">
      <c r="B4" s="21"/>
      <c r="D4" s="139" t="s">
        <v>103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Jez Ráj na Olši km 25.640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ROUND((SUM(BE128:BE1280)),  2)</f>
        <v>0</v>
      </c>
      <c r="G33" s="39"/>
      <c r="H33" s="39"/>
      <c r="I33" s="156">
        <v>0.20999999999999999</v>
      </c>
      <c r="J33" s="155">
        <f>ROUND(((SUM(BE128:BE1280))*I33),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ROUND((SUM(BF128:BF1280)),  2)</f>
        <v>0</v>
      </c>
      <c r="G34" s="39"/>
      <c r="H34" s="39"/>
      <c r="I34" s="156">
        <v>0.14999999999999999</v>
      </c>
      <c r="J34" s="155">
        <f>ROUND(((SUM(BF128:BF1280))*I34),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ROUND((SUM(BG128:BG1280)),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ROUND((SUM(BH128:BH1280)),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ROUND((SUM(BI128:BI1280)),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Jez Ráj na Olši km 25.640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Rekonstrukce jezu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26. 4. 2023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Odry, státní podnik</v>
      </c>
      <c r="G91" s="41"/>
      <c r="H91" s="41"/>
      <c r="I91" s="33" t="s">
        <v>32</v>
      </c>
      <c r="J91" s="37" t="str">
        <f>E21</f>
        <v>Lineplan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Ing. Marek Boháč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109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112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113</v>
      </c>
      <c r="E99" s="189"/>
      <c r="F99" s="189"/>
      <c r="G99" s="189"/>
      <c r="H99" s="189"/>
      <c r="I99" s="189"/>
      <c r="J99" s="190">
        <f>J715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114</v>
      </c>
      <c r="E100" s="189"/>
      <c r="F100" s="189"/>
      <c r="G100" s="189"/>
      <c r="H100" s="189"/>
      <c r="I100" s="189"/>
      <c r="J100" s="190">
        <f>J771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J890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116</v>
      </c>
      <c r="E102" s="189"/>
      <c r="F102" s="189"/>
      <c r="G102" s="189"/>
      <c r="H102" s="189"/>
      <c r="I102" s="189"/>
      <c r="J102" s="190">
        <f>J984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117</v>
      </c>
      <c r="E103" s="189"/>
      <c r="F103" s="189"/>
      <c r="G103" s="189"/>
      <c r="H103" s="189"/>
      <c r="I103" s="189"/>
      <c r="J103" s="190">
        <f>J1097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118</v>
      </c>
      <c r="E104" s="189"/>
      <c r="F104" s="189"/>
      <c r="G104" s="189"/>
      <c r="H104" s="189"/>
      <c r="I104" s="189"/>
      <c r="J104" s="190">
        <f>J1122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119</v>
      </c>
      <c r="E105" s="189"/>
      <c r="F105" s="189"/>
      <c r="G105" s="189"/>
      <c r="H105" s="189"/>
      <c r="I105" s="189"/>
      <c r="J105" s="190">
        <f>J1238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120</v>
      </c>
      <c r="E106" s="189"/>
      <c r="F106" s="189"/>
      <c r="G106" s="189"/>
      <c r="H106" s="189"/>
      <c r="I106" s="189"/>
      <c r="J106" s="190">
        <f>J1268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121</v>
      </c>
      <c r="E107" s="183"/>
      <c r="F107" s="183"/>
      <c r="G107" s="183"/>
      <c r="H107" s="183"/>
      <c r="I107" s="183"/>
      <c r="J107" s="184">
        <f>J1271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122</v>
      </c>
      <c r="E108" s="189"/>
      <c r="F108" s="189"/>
      <c r="G108" s="189"/>
      <c r="H108" s="189"/>
      <c r="I108" s="189"/>
      <c r="J108" s="190">
        <f>J1272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Jez Ráj na Olši km 25.640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01 - Rekonstrukce jezu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Karviná</v>
      </c>
      <c r="G122" s="41"/>
      <c r="H122" s="41"/>
      <c r="I122" s="33" t="s">
        <v>22</v>
      </c>
      <c r="J122" s="80" t="str">
        <f>IF(J12="","",J12)</f>
        <v>26. 4. 2023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Povodí Odry, státní podnik</v>
      </c>
      <c r="G124" s="41"/>
      <c r="H124" s="41"/>
      <c r="I124" s="33" t="s">
        <v>32</v>
      </c>
      <c r="J124" s="37" t="str">
        <f>E21</f>
        <v>Lineplan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IF(E18="","",E18)</f>
        <v>Vyplň údaj</v>
      </c>
      <c r="G125" s="41"/>
      <c r="H125" s="41"/>
      <c r="I125" s="33" t="s">
        <v>37</v>
      </c>
      <c r="J125" s="37" t="str">
        <f>E24</f>
        <v>Ing. Marek Boháč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124</v>
      </c>
      <c r="D127" s="195" t="s">
        <v>65</v>
      </c>
      <c r="E127" s="195" t="s">
        <v>61</v>
      </c>
      <c r="F127" s="195" t="s">
        <v>62</v>
      </c>
      <c r="G127" s="195" t="s">
        <v>125</v>
      </c>
      <c r="H127" s="195" t="s">
        <v>126</v>
      </c>
      <c r="I127" s="195" t="s">
        <v>127</v>
      </c>
      <c r="J127" s="196" t="s">
        <v>108</v>
      </c>
      <c r="K127" s="197" t="s">
        <v>128</v>
      </c>
      <c r="L127" s="198"/>
      <c r="M127" s="101" t="s">
        <v>1</v>
      </c>
      <c r="N127" s="102" t="s">
        <v>44</v>
      </c>
      <c r="O127" s="102" t="s">
        <v>129</v>
      </c>
      <c r="P127" s="102" t="s">
        <v>130</v>
      </c>
      <c r="Q127" s="102" t="s">
        <v>131</v>
      </c>
      <c r="R127" s="102" t="s">
        <v>132</v>
      </c>
      <c r="S127" s="102" t="s">
        <v>133</v>
      </c>
      <c r="T127" s="103" t="s">
        <v>134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135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P129+P1271</f>
        <v>0</v>
      </c>
      <c r="Q128" s="105"/>
      <c r="R128" s="201">
        <f>R129+R1271</f>
        <v>8284.2432488160975</v>
      </c>
      <c r="S128" s="105"/>
      <c r="T128" s="202">
        <f>T129+T1271</f>
        <v>5423.9543119999998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110</v>
      </c>
      <c r="BK128" s="203">
        <f>BK129+BK1271</f>
        <v>0</v>
      </c>
    </row>
    <row r="129" s="12" customFormat="1" ht="25.92" customHeight="1">
      <c r="A129" s="12"/>
      <c r="B129" s="204"/>
      <c r="C129" s="205"/>
      <c r="D129" s="206" t="s">
        <v>79</v>
      </c>
      <c r="E129" s="207" t="s">
        <v>136</v>
      </c>
      <c r="F129" s="207" t="s">
        <v>137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P130+P715+P771+P890+P984+P1097+P1122+P1238+P1268</f>
        <v>0</v>
      </c>
      <c r="Q129" s="212"/>
      <c r="R129" s="213">
        <f>R130+R715+R771+R890+R984+R1097+R1122+R1238+R1268</f>
        <v>8284.2253358160979</v>
      </c>
      <c r="S129" s="212"/>
      <c r="T129" s="214">
        <f>T130+T715+T771+T890+T984+T1097+T1122+T1238+T1268</f>
        <v>5423.9543119999998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88</v>
      </c>
      <c r="AT129" s="216" t="s">
        <v>79</v>
      </c>
      <c r="AU129" s="216" t="s">
        <v>80</v>
      </c>
      <c r="AY129" s="215" t="s">
        <v>138</v>
      </c>
      <c r="BK129" s="217">
        <f>BK130+BK715+BK771+BK890+BK984+BK1097+BK1122+BK1238+BK1268</f>
        <v>0</v>
      </c>
    </row>
    <row r="130" s="12" customFormat="1" ht="22.8" customHeight="1">
      <c r="A130" s="12"/>
      <c r="B130" s="204"/>
      <c r="C130" s="205"/>
      <c r="D130" s="206" t="s">
        <v>79</v>
      </c>
      <c r="E130" s="218" t="s">
        <v>88</v>
      </c>
      <c r="F130" s="218" t="s">
        <v>139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SUM(P131:P714)</f>
        <v>0</v>
      </c>
      <c r="Q130" s="212"/>
      <c r="R130" s="213">
        <f>SUM(R131:R714)</f>
        <v>660.88424643772794</v>
      </c>
      <c r="S130" s="212"/>
      <c r="T130" s="214">
        <f>SUM(T131:T714)</f>
        <v>754.69531200000006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88</v>
      </c>
      <c r="AT130" s="216" t="s">
        <v>79</v>
      </c>
      <c r="AU130" s="216" t="s">
        <v>88</v>
      </c>
      <c r="AY130" s="215" t="s">
        <v>138</v>
      </c>
      <c r="BK130" s="217">
        <f>SUM(BK131:BK714)</f>
        <v>0</v>
      </c>
    </row>
    <row r="131" s="2" customFormat="1" ht="24.15" customHeight="1">
      <c r="A131" s="39"/>
      <c r="B131" s="40"/>
      <c r="C131" s="220" t="s">
        <v>88</v>
      </c>
      <c r="D131" s="220" t="s">
        <v>140</v>
      </c>
      <c r="E131" s="221" t="s">
        <v>141</v>
      </c>
      <c r="F131" s="222" t="s">
        <v>142</v>
      </c>
      <c r="G131" s="223" t="s">
        <v>143</v>
      </c>
      <c r="H131" s="224">
        <v>751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45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144</v>
      </c>
      <c r="AT131" s="232" t="s">
        <v>140</v>
      </c>
      <c r="AU131" s="232" t="s">
        <v>90</v>
      </c>
      <c r="AY131" s="18" t="s">
        <v>138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0</v>
      </c>
      <c r="BL131" s="18" t="s">
        <v>144</v>
      </c>
      <c r="BM131" s="232" t="s">
        <v>145</v>
      </c>
    </row>
    <row r="132" s="2" customFormat="1">
      <c r="A132" s="39"/>
      <c r="B132" s="40"/>
      <c r="C132" s="41"/>
      <c r="D132" s="234" t="s">
        <v>146</v>
      </c>
      <c r="E132" s="41"/>
      <c r="F132" s="235" t="s">
        <v>147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146</v>
      </c>
      <c r="AU132" s="18" t="s">
        <v>90</v>
      </c>
    </row>
    <row r="133" s="13" customFormat="1">
      <c r="A133" s="13"/>
      <c r="B133" s="239"/>
      <c r="C133" s="240"/>
      <c r="D133" s="234" t="s">
        <v>148</v>
      </c>
      <c r="E133" s="241" t="s">
        <v>1</v>
      </c>
      <c r="F133" s="242" t="s">
        <v>149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148</v>
      </c>
      <c r="AU133" s="248" t="s">
        <v>90</v>
      </c>
      <c r="AV133" s="13" t="s">
        <v>88</v>
      </c>
      <c r="AW133" s="13" t="s">
        <v>36</v>
      </c>
      <c r="AX133" s="13" t="s">
        <v>80</v>
      </c>
      <c r="AY133" s="248" t="s">
        <v>138</v>
      </c>
    </row>
    <row r="134" s="13" customFormat="1">
      <c r="A134" s="13"/>
      <c r="B134" s="239"/>
      <c r="C134" s="240"/>
      <c r="D134" s="234" t="s">
        <v>148</v>
      </c>
      <c r="E134" s="241" t="s">
        <v>1</v>
      </c>
      <c r="F134" s="242" t="s">
        <v>150</v>
      </c>
      <c r="G134" s="240"/>
      <c r="H134" s="241" t="s">
        <v>1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148</v>
      </c>
      <c r="AU134" s="248" t="s">
        <v>90</v>
      </c>
      <c r="AV134" s="13" t="s">
        <v>88</v>
      </c>
      <c r="AW134" s="13" t="s">
        <v>36</v>
      </c>
      <c r="AX134" s="13" t="s">
        <v>80</v>
      </c>
      <c r="AY134" s="248" t="s">
        <v>138</v>
      </c>
    </row>
    <row r="135" s="14" customFormat="1">
      <c r="A135" s="14"/>
      <c r="B135" s="249"/>
      <c r="C135" s="250"/>
      <c r="D135" s="234" t="s">
        <v>148</v>
      </c>
      <c r="E135" s="251" t="s">
        <v>1</v>
      </c>
      <c r="F135" s="252" t="s">
        <v>151</v>
      </c>
      <c r="G135" s="250"/>
      <c r="H135" s="253">
        <v>442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148</v>
      </c>
      <c r="AU135" s="259" t="s">
        <v>90</v>
      </c>
      <c r="AV135" s="14" t="s">
        <v>90</v>
      </c>
      <c r="AW135" s="14" t="s">
        <v>36</v>
      </c>
      <c r="AX135" s="14" t="s">
        <v>80</v>
      </c>
      <c r="AY135" s="259" t="s">
        <v>138</v>
      </c>
    </row>
    <row r="136" s="13" customFormat="1">
      <c r="A136" s="13"/>
      <c r="B136" s="239"/>
      <c r="C136" s="240"/>
      <c r="D136" s="234" t="s">
        <v>148</v>
      </c>
      <c r="E136" s="241" t="s">
        <v>1</v>
      </c>
      <c r="F136" s="242" t="s">
        <v>152</v>
      </c>
      <c r="G136" s="240"/>
      <c r="H136" s="241" t="s">
        <v>1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148</v>
      </c>
      <c r="AU136" s="248" t="s">
        <v>90</v>
      </c>
      <c r="AV136" s="13" t="s">
        <v>88</v>
      </c>
      <c r="AW136" s="13" t="s">
        <v>36</v>
      </c>
      <c r="AX136" s="13" t="s">
        <v>80</v>
      </c>
      <c r="AY136" s="248" t="s">
        <v>138</v>
      </c>
    </row>
    <row r="137" s="14" customFormat="1">
      <c r="A137" s="14"/>
      <c r="B137" s="249"/>
      <c r="C137" s="250"/>
      <c r="D137" s="234" t="s">
        <v>148</v>
      </c>
      <c r="E137" s="251" t="s">
        <v>1</v>
      </c>
      <c r="F137" s="252" t="s">
        <v>153</v>
      </c>
      <c r="G137" s="250"/>
      <c r="H137" s="253">
        <v>309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148</v>
      </c>
      <c r="AU137" s="259" t="s">
        <v>90</v>
      </c>
      <c r="AV137" s="14" t="s">
        <v>90</v>
      </c>
      <c r="AW137" s="14" t="s">
        <v>36</v>
      </c>
      <c r="AX137" s="14" t="s">
        <v>80</v>
      </c>
      <c r="AY137" s="259" t="s">
        <v>138</v>
      </c>
    </row>
    <row r="138" s="15" customFormat="1">
      <c r="A138" s="15"/>
      <c r="B138" s="260"/>
      <c r="C138" s="261"/>
      <c r="D138" s="234" t="s">
        <v>148</v>
      </c>
      <c r="E138" s="262" t="s">
        <v>1</v>
      </c>
      <c r="F138" s="263" t="s">
        <v>154</v>
      </c>
      <c r="G138" s="261"/>
      <c r="H138" s="264">
        <v>751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0" t="s">
        <v>148</v>
      </c>
      <c r="AU138" s="270" t="s">
        <v>90</v>
      </c>
      <c r="AV138" s="15" t="s">
        <v>144</v>
      </c>
      <c r="AW138" s="15" t="s">
        <v>36</v>
      </c>
      <c r="AX138" s="15" t="s">
        <v>88</v>
      </c>
      <c r="AY138" s="270" t="s">
        <v>138</v>
      </c>
    </row>
    <row r="139" s="2" customFormat="1" ht="24.15" customHeight="1">
      <c r="A139" s="39"/>
      <c r="B139" s="40"/>
      <c r="C139" s="220" t="s">
        <v>90</v>
      </c>
      <c r="D139" s="220" t="s">
        <v>140</v>
      </c>
      <c r="E139" s="221" t="s">
        <v>155</v>
      </c>
      <c r="F139" s="222" t="s">
        <v>156</v>
      </c>
      <c r="G139" s="223" t="s">
        <v>143</v>
      </c>
      <c r="H139" s="224">
        <v>4783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45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144</v>
      </c>
      <c r="AT139" s="232" t="s">
        <v>140</v>
      </c>
      <c r="AU139" s="232" t="s">
        <v>90</v>
      </c>
      <c r="AY139" s="18" t="s">
        <v>138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0</v>
      </c>
      <c r="BL139" s="18" t="s">
        <v>144</v>
      </c>
      <c r="BM139" s="232" t="s">
        <v>157</v>
      </c>
    </row>
    <row r="140" s="2" customFormat="1">
      <c r="A140" s="39"/>
      <c r="B140" s="40"/>
      <c r="C140" s="41"/>
      <c r="D140" s="234" t="s">
        <v>146</v>
      </c>
      <c r="E140" s="41"/>
      <c r="F140" s="235" t="s">
        <v>158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146</v>
      </c>
      <c r="AU140" s="18" t="s">
        <v>90</v>
      </c>
    </row>
    <row r="141" s="2" customFormat="1">
      <c r="A141" s="39"/>
      <c r="B141" s="40"/>
      <c r="C141" s="41"/>
      <c r="D141" s="234" t="s">
        <v>159</v>
      </c>
      <c r="E141" s="41"/>
      <c r="F141" s="271" t="s">
        <v>160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159</v>
      </c>
      <c r="AU141" s="18" t="s">
        <v>90</v>
      </c>
    </row>
    <row r="142" s="13" customFormat="1">
      <c r="A142" s="13"/>
      <c r="B142" s="239"/>
      <c r="C142" s="240"/>
      <c r="D142" s="234" t="s">
        <v>148</v>
      </c>
      <c r="E142" s="241" t="s">
        <v>1</v>
      </c>
      <c r="F142" s="242" t="s">
        <v>161</v>
      </c>
      <c r="G142" s="240"/>
      <c r="H142" s="241" t="s">
        <v>1</v>
      </c>
      <c r="I142" s="243"/>
      <c r="J142" s="240"/>
      <c r="K142" s="240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148</v>
      </c>
      <c r="AU142" s="248" t="s">
        <v>90</v>
      </c>
      <c r="AV142" s="13" t="s">
        <v>88</v>
      </c>
      <c r="AW142" s="13" t="s">
        <v>36</v>
      </c>
      <c r="AX142" s="13" t="s">
        <v>80</v>
      </c>
      <c r="AY142" s="248" t="s">
        <v>138</v>
      </c>
    </row>
    <row r="143" s="14" customFormat="1">
      <c r="A143" s="14"/>
      <c r="B143" s="249"/>
      <c r="C143" s="250"/>
      <c r="D143" s="234" t="s">
        <v>148</v>
      </c>
      <c r="E143" s="251" t="s">
        <v>1</v>
      </c>
      <c r="F143" s="252" t="s">
        <v>162</v>
      </c>
      <c r="G143" s="250"/>
      <c r="H143" s="253">
        <v>2250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148</v>
      </c>
      <c r="AU143" s="259" t="s">
        <v>90</v>
      </c>
      <c r="AV143" s="14" t="s">
        <v>90</v>
      </c>
      <c r="AW143" s="14" t="s">
        <v>36</v>
      </c>
      <c r="AX143" s="14" t="s">
        <v>80</v>
      </c>
      <c r="AY143" s="259" t="s">
        <v>138</v>
      </c>
    </row>
    <row r="144" s="14" customFormat="1">
      <c r="A144" s="14"/>
      <c r="B144" s="249"/>
      <c r="C144" s="250"/>
      <c r="D144" s="234" t="s">
        <v>148</v>
      </c>
      <c r="E144" s="251" t="s">
        <v>1</v>
      </c>
      <c r="F144" s="252" t="s">
        <v>163</v>
      </c>
      <c r="G144" s="250"/>
      <c r="H144" s="253">
        <v>1782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148</v>
      </c>
      <c r="AU144" s="259" t="s">
        <v>90</v>
      </c>
      <c r="AV144" s="14" t="s">
        <v>90</v>
      </c>
      <c r="AW144" s="14" t="s">
        <v>36</v>
      </c>
      <c r="AX144" s="14" t="s">
        <v>80</v>
      </c>
      <c r="AY144" s="259" t="s">
        <v>138</v>
      </c>
    </row>
    <row r="145" s="13" customFormat="1">
      <c r="A145" s="13"/>
      <c r="B145" s="239"/>
      <c r="C145" s="240"/>
      <c r="D145" s="234" t="s">
        <v>148</v>
      </c>
      <c r="E145" s="241" t="s">
        <v>1</v>
      </c>
      <c r="F145" s="242" t="s">
        <v>164</v>
      </c>
      <c r="G145" s="240"/>
      <c r="H145" s="241" t="s">
        <v>1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148</v>
      </c>
      <c r="AU145" s="248" t="s">
        <v>90</v>
      </c>
      <c r="AV145" s="13" t="s">
        <v>88</v>
      </c>
      <c r="AW145" s="13" t="s">
        <v>36</v>
      </c>
      <c r="AX145" s="13" t="s">
        <v>80</v>
      </c>
      <c r="AY145" s="248" t="s">
        <v>138</v>
      </c>
    </row>
    <row r="146" s="14" customFormat="1">
      <c r="A146" s="14"/>
      <c r="B146" s="249"/>
      <c r="C146" s="250"/>
      <c r="D146" s="234" t="s">
        <v>148</v>
      </c>
      <c r="E146" s="251" t="s">
        <v>1</v>
      </c>
      <c r="F146" s="252" t="s">
        <v>165</v>
      </c>
      <c r="G146" s="250"/>
      <c r="H146" s="253">
        <v>751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148</v>
      </c>
      <c r="AU146" s="259" t="s">
        <v>90</v>
      </c>
      <c r="AV146" s="14" t="s">
        <v>90</v>
      </c>
      <c r="AW146" s="14" t="s">
        <v>36</v>
      </c>
      <c r="AX146" s="14" t="s">
        <v>80</v>
      </c>
      <c r="AY146" s="259" t="s">
        <v>138</v>
      </c>
    </row>
    <row r="147" s="15" customFormat="1">
      <c r="A147" s="15"/>
      <c r="B147" s="260"/>
      <c r="C147" s="261"/>
      <c r="D147" s="234" t="s">
        <v>148</v>
      </c>
      <c r="E147" s="262" t="s">
        <v>1</v>
      </c>
      <c r="F147" s="263" t="s">
        <v>154</v>
      </c>
      <c r="G147" s="261"/>
      <c r="H147" s="264">
        <v>4783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0" t="s">
        <v>148</v>
      </c>
      <c r="AU147" s="270" t="s">
        <v>90</v>
      </c>
      <c r="AV147" s="15" t="s">
        <v>144</v>
      </c>
      <c r="AW147" s="15" t="s">
        <v>36</v>
      </c>
      <c r="AX147" s="15" t="s">
        <v>88</v>
      </c>
      <c r="AY147" s="270" t="s">
        <v>138</v>
      </c>
    </row>
    <row r="148" s="2" customFormat="1" ht="33" customHeight="1">
      <c r="A148" s="39"/>
      <c r="B148" s="40"/>
      <c r="C148" s="220" t="s">
        <v>166</v>
      </c>
      <c r="D148" s="220" t="s">
        <v>140</v>
      </c>
      <c r="E148" s="221" t="s">
        <v>167</v>
      </c>
      <c r="F148" s="222" t="s">
        <v>168</v>
      </c>
      <c r="G148" s="223" t="s">
        <v>143</v>
      </c>
      <c r="H148" s="224">
        <v>180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45</v>
      </c>
      <c r="O148" s="92"/>
      <c r="P148" s="230">
        <f>O148*H148</f>
        <v>0</v>
      </c>
      <c r="Q148" s="230">
        <v>4.795E-05</v>
      </c>
      <c r="R148" s="230">
        <f>Q148*H148</f>
        <v>0.0086309999999999998</v>
      </c>
      <c r="S148" s="230">
        <v>0.11500000000000001</v>
      </c>
      <c r="T148" s="231">
        <f>S148*H148</f>
        <v>20.699999999999999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144</v>
      </c>
      <c r="AT148" s="232" t="s">
        <v>140</v>
      </c>
      <c r="AU148" s="232" t="s">
        <v>90</v>
      </c>
      <c r="AY148" s="18" t="s">
        <v>138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0</v>
      </c>
      <c r="BL148" s="18" t="s">
        <v>144</v>
      </c>
      <c r="BM148" s="232" t="s">
        <v>169</v>
      </c>
    </row>
    <row r="149" s="2" customFormat="1">
      <c r="A149" s="39"/>
      <c r="B149" s="40"/>
      <c r="C149" s="41"/>
      <c r="D149" s="234" t="s">
        <v>146</v>
      </c>
      <c r="E149" s="41"/>
      <c r="F149" s="235" t="s">
        <v>170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146</v>
      </c>
      <c r="AU149" s="18" t="s">
        <v>90</v>
      </c>
    </row>
    <row r="150" s="13" customFormat="1">
      <c r="A150" s="13"/>
      <c r="B150" s="239"/>
      <c r="C150" s="240"/>
      <c r="D150" s="234" t="s">
        <v>148</v>
      </c>
      <c r="E150" s="241" t="s">
        <v>1</v>
      </c>
      <c r="F150" s="242" t="s">
        <v>171</v>
      </c>
      <c r="G150" s="240"/>
      <c r="H150" s="241" t="s">
        <v>1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148</v>
      </c>
      <c r="AU150" s="248" t="s">
        <v>90</v>
      </c>
      <c r="AV150" s="13" t="s">
        <v>88</v>
      </c>
      <c r="AW150" s="13" t="s">
        <v>36</v>
      </c>
      <c r="AX150" s="13" t="s">
        <v>80</v>
      </c>
      <c r="AY150" s="248" t="s">
        <v>138</v>
      </c>
    </row>
    <row r="151" s="13" customFormat="1">
      <c r="A151" s="13"/>
      <c r="B151" s="239"/>
      <c r="C151" s="240"/>
      <c r="D151" s="234" t="s">
        <v>148</v>
      </c>
      <c r="E151" s="241" t="s">
        <v>1</v>
      </c>
      <c r="F151" s="242" t="s">
        <v>172</v>
      </c>
      <c r="G151" s="240"/>
      <c r="H151" s="241" t="s">
        <v>1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148</v>
      </c>
      <c r="AU151" s="248" t="s">
        <v>90</v>
      </c>
      <c r="AV151" s="13" t="s">
        <v>88</v>
      </c>
      <c r="AW151" s="13" t="s">
        <v>36</v>
      </c>
      <c r="AX151" s="13" t="s">
        <v>80</v>
      </c>
      <c r="AY151" s="248" t="s">
        <v>138</v>
      </c>
    </row>
    <row r="152" s="14" customFormat="1">
      <c r="A152" s="14"/>
      <c r="B152" s="249"/>
      <c r="C152" s="250"/>
      <c r="D152" s="234" t="s">
        <v>148</v>
      </c>
      <c r="E152" s="251" t="s">
        <v>1</v>
      </c>
      <c r="F152" s="252" t="s">
        <v>173</v>
      </c>
      <c r="G152" s="250"/>
      <c r="H152" s="253">
        <v>87.5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148</v>
      </c>
      <c r="AU152" s="259" t="s">
        <v>90</v>
      </c>
      <c r="AV152" s="14" t="s">
        <v>90</v>
      </c>
      <c r="AW152" s="14" t="s">
        <v>36</v>
      </c>
      <c r="AX152" s="14" t="s">
        <v>80</v>
      </c>
      <c r="AY152" s="259" t="s">
        <v>138</v>
      </c>
    </row>
    <row r="153" s="13" customFormat="1">
      <c r="A153" s="13"/>
      <c r="B153" s="239"/>
      <c r="C153" s="240"/>
      <c r="D153" s="234" t="s">
        <v>148</v>
      </c>
      <c r="E153" s="241" t="s">
        <v>1</v>
      </c>
      <c r="F153" s="242" t="s">
        <v>174</v>
      </c>
      <c r="G153" s="240"/>
      <c r="H153" s="241" t="s">
        <v>1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148</v>
      </c>
      <c r="AU153" s="248" t="s">
        <v>90</v>
      </c>
      <c r="AV153" s="13" t="s">
        <v>88</v>
      </c>
      <c r="AW153" s="13" t="s">
        <v>36</v>
      </c>
      <c r="AX153" s="13" t="s">
        <v>80</v>
      </c>
      <c r="AY153" s="248" t="s">
        <v>138</v>
      </c>
    </row>
    <row r="154" s="14" customFormat="1">
      <c r="A154" s="14"/>
      <c r="B154" s="249"/>
      <c r="C154" s="250"/>
      <c r="D154" s="234" t="s">
        <v>148</v>
      </c>
      <c r="E154" s="251" t="s">
        <v>1</v>
      </c>
      <c r="F154" s="252" t="s">
        <v>175</v>
      </c>
      <c r="G154" s="250"/>
      <c r="H154" s="253">
        <v>92.5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148</v>
      </c>
      <c r="AU154" s="259" t="s">
        <v>90</v>
      </c>
      <c r="AV154" s="14" t="s">
        <v>90</v>
      </c>
      <c r="AW154" s="14" t="s">
        <v>36</v>
      </c>
      <c r="AX154" s="14" t="s">
        <v>80</v>
      </c>
      <c r="AY154" s="259" t="s">
        <v>138</v>
      </c>
    </row>
    <row r="155" s="15" customFormat="1">
      <c r="A155" s="15"/>
      <c r="B155" s="260"/>
      <c r="C155" s="261"/>
      <c r="D155" s="234" t="s">
        <v>148</v>
      </c>
      <c r="E155" s="262" t="s">
        <v>1</v>
      </c>
      <c r="F155" s="263" t="s">
        <v>154</v>
      </c>
      <c r="G155" s="261"/>
      <c r="H155" s="264">
        <v>180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0" t="s">
        <v>148</v>
      </c>
      <c r="AU155" s="270" t="s">
        <v>90</v>
      </c>
      <c r="AV155" s="15" t="s">
        <v>144</v>
      </c>
      <c r="AW155" s="15" t="s">
        <v>36</v>
      </c>
      <c r="AX155" s="15" t="s">
        <v>88</v>
      </c>
      <c r="AY155" s="270" t="s">
        <v>138</v>
      </c>
    </row>
    <row r="156" s="2" customFormat="1" ht="24.15" customHeight="1">
      <c r="A156" s="39"/>
      <c r="B156" s="40"/>
      <c r="C156" s="220" t="s">
        <v>144</v>
      </c>
      <c r="D156" s="220" t="s">
        <v>140</v>
      </c>
      <c r="E156" s="221" t="s">
        <v>176</v>
      </c>
      <c r="F156" s="222" t="s">
        <v>177</v>
      </c>
      <c r="G156" s="223" t="s">
        <v>143</v>
      </c>
      <c r="H156" s="224">
        <v>180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45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0.098000000000000004</v>
      </c>
      <c r="T156" s="231">
        <f>S156*H156</f>
        <v>17.640000000000001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144</v>
      </c>
      <c r="AT156" s="232" t="s">
        <v>140</v>
      </c>
      <c r="AU156" s="232" t="s">
        <v>90</v>
      </c>
      <c r="AY156" s="18" t="s">
        <v>138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0</v>
      </c>
      <c r="BL156" s="18" t="s">
        <v>144</v>
      </c>
      <c r="BM156" s="232" t="s">
        <v>178</v>
      </c>
    </row>
    <row r="157" s="2" customFormat="1">
      <c r="A157" s="39"/>
      <c r="B157" s="40"/>
      <c r="C157" s="41"/>
      <c r="D157" s="234" t="s">
        <v>146</v>
      </c>
      <c r="E157" s="41"/>
      <c r="F157" s="235" t="s">
        <v>179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146</v>
      </c>
      <c r="AU157" s="18" t="s">
        <v>90</v>
      </c>
    </row>
    <row r="158" s="13" customFormat="1">
      <c r="A158" s="13"/>
      <c r="B158" s="239"/>
      <c r="C158" s="240"/>
      <c r="D158" s="234" t="s">
        <v>148</v>
      </c>
      <c r="E158" s="241" t="s">
        <v>1</v>
      </c>
      <c r="F158" s="242" t="s">
        <v>180</v>
      </c>
      <c r="G158" s="240"/>
      <c r="H158" s="241" t="s">
        <v>1</v>
      </c>
      <c r="I158" s="243"/>
      <c r="J158" s="240"/>
      <c r="K158" s="240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148</v>
      </c>
      <c r="AU158" s="248" t="s">
        <v>90</v>
      </c>
      <c r="AV158" s="13" t="s">
        <v>88</v>
      </c>
      <c r="AW158" s="13" t="s">
        <v>36</v>
      </c>
      <c r="AX158" s="13" t="s">
        <v>80</v>
      </c>
      <c r="AY158" s="248" t="s">
        <v>138</v>
      </c>
    </row>
    <row r="159" s="13" customFormat="1">
      <c r="A159" s="13"/>
      <c r="B159" s="239"/>
      <c r="C159" s="240"/>
      <c r="D159" s="234" t="s">
        <v>148</v>
      </c>
      <c r="E159" s="241" t="s">
        <v>1</v>
      </c>
      <c r="F159" s="242" t="s">
        <v>172</v>
      </c>
      <c r="G159" s="240"/>
      <c r="H159" s="241" t="s">
        <v>1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148</v>
      </c>
      <c r="AU159" s="248" t="s">
        <v>90</v>
      </c>
      <c r="AV159" s="13" t="s">
        <v>88</v>
      </c>
      <c r="AW159" s="13" t="s">
        <v>36</v>
      </c>
      <c r="AX159" s="13" t="s">
        <v>80</v>
      </c>
      <c r="AY159" s="248" t="s">
        <v>138</v>
      </c>
    </row>
    <row r="160" s="14" customFormat="1">
      <c r="A160" s="14"/>
      <c r="B160" s="249"/>
      <c r="C160" s="250"/>
      <c r="D160" s="234" t="s">
        <v>148</v>
      </c>
      <c r="E160" s="251" t="s">
        <v>1</v>
      </c>
      <c r="F160" s="252" t="s">
        <v>173</v>
      </c>
      <c r="G160" s="250"/>
      <c r="H160" s="253">
        <v>87.5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148</v>
      </c>
      <c r="AU160" s="259" t="s">
        <v>90</v>
      </c>
      <c r="AV160" s="14" t="s">
        <v>90</v>
      </c>
      <c r="AW160" s="14" t="s">
        <v>36</v>
      </c>
      <c r="AX160" s="14" t="s">
        <v>80</v>
      </c>
      <c r="AY160" s="259" t="s">
        <v>138</v>
      </c>
    </row>
    <row r="161" s="13" customFormat="1">
      <c r="A161" s="13"/>
      <c r="B161" s="239"/>
      <c r="C161" s="240"/>
      <c r="D161" s="234" t="s">
        <v>148</v>
      </c>
      <c r="E161" s="241" t="s">
        <v>1</v>
      </c>
      <c r="F161" s="242" t="s">
        <v>174</v>
      </c>
      <c r="G161" s="240"/>
      <c r="H161" s="241" t="s">
        <v>1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148</v>
      </c>
      <c r="AU161" s="248" t="s">
        <v>90</v>
      </c>
      <c r="AV161" s="13" t="s">
        <v>88</v>
      </c>
      <c r="AW161" s="13" t="s">
        <v>36</v>
      </c>
      <c r="AX161" s="13" t="s">
        <v>80</v>
      </c>
      <c r="AY161" s="248" t="s">
        <v>138</v>
      </c>
    </row>
    <row r="162" s="14" customFormat="1">
      <c r="A162" s="14"/>
      <c r="B162" s="249"/>
      <c r="C162" s="250"/>
      <c r="D162" s="234" t="s">
        <v>148</v>
      </c>
      <c r="E162" s="251" t="s">
        <v>1</v>
      </c>
      <c r="F162" s="252" t="s">
        <v>175</v>
      </c>
      <c r="G162" s="250"/>
      <c r="H162" s="253">
        <v>92.5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148</v>
      </c>
      <c r="AU162" s="259" t="s">
        <v>90</v>
      </c>
      <c r="AV162" s="14" t="s">
        <v>90</v>
      </c>
      <c r="AW162" s="14" t="s">
        <v>36</v>
      </c>
      <c r="AX162" s="14" t="s">
        <v>80</v>
      </c>
      <c r="AY162" s="259" t="s">
        <v>138</v>
      </c>
    </row>
    <row r="163" s="15" customFormat="1">
      <c r="A163" s="15"/>
      <c r="B163" s="260"/>
      <c r="C163" s="261"/>
      <c r="D163" s="234" t="s">
        <v>148</v>
      </c>
      <c r="E163" s="262" t="s">
        <v>1</v>
      </c>
      <c r="F163" s="263" t="s">
        <v>154</v>
      </c>
      <c r="G163" s="261"/>
      <c r="H163" s="264">
        <v>180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0" t="s">
        <v>148</v>
      </c>
      <c r="AU163" s="270" t="s">
        <v>90</v>
      </c>
      <c r="AV163" s="15" t="s">
        <v>144</v>
      </c>
      <c r="AW163" s="15" t="s">
        <v>36</v>
      </c>
      <c r="AX163" s="15" t="s">
        <v>88</v>
      </c>
      <c r="AY163" s="270" t="s">
        <v>138</v>
      </c>
    </row>
    <row r="164" s="2" customFormat="1" ht="16.5" customHeight="1">
      <c r="A164" s="39"/>
      <c r="B164" s="40"/>
      <c r="C164" s="220" t="s">
        <v>181</v>
      </c>
      <c r="D164" s="220" t="s">
        <v>140</v>
      </c>
      <c r="E164" s="221" t="s">
        <v>182</v>
      </c>
      <c r="F164" s="222" t="s">
        <v>183</v>
      </c>
      <c r="G164" s="223" t="s">
        <v>184</v>
      </c>
      <c r="H164" s="224">
        <v>8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45</v>
      </c>
      <c r="O164" s="92"/>
      <c r="P164" s="230">
        <f>O164*H164</f>
        <v>0</v>
      </c>
      <c r="Q164" s="230">
        <v>0.026980000000000001</v>
      </c>
      <c r="R164" s="230">
        <f>Q164*H164</f>
        <v>0.21584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144</v>
      </c>
      <c r="AT164" s="232" t="s">
        <v>140</v>
      </c>
      <c r="AU164" s="232" t="s">
        <v>90</v>
      </c>
      <c r="AY164" s="18" t="s">
        <v>138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0</v>
      </c>
      <c r="BL164" s="18" t="s">
        <v>144</v>
      </c>
      <c r="BM164" s="232" t="s">
        <v>185</v>
      </c>
    </row>
    <row r="165" s="2" customFormat="1">
      <c r="A165" s="39"/>
      <c r="B165" s="40"/>
      <c r="C165" s="41"/>
      <c r="D165" s="234" t="s">
        <v>146</v>
      </c>
      <c r="E165" s="41"/>
      <c r="F165" s="235" t="s">
        <v>186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146</v>
      </c>
      <c r="AU165" s="18" t="s">
        <v>90</v>
      </c>
    </row>
    <row r="166" s="13" customFormat="1">
      <c r="A166" s="13"/>
      <c r="B166" s="239"/>
      <c r="C166" s="240"/>
      <c r="D166" s="234" t="s">
        <v>148</v>
      </c>
      <c r="E166" s="241" t="s">
        <v>1</v>
      </c>
      <c r="F166" s="242" t="s">
        <v>187</v>
      </c>
      <c r="G166" s="240"/>
      <c r="H166" s="241" t="s">
        <v>1</v>
      </c>
      <c r="I166" s="243"/>
      <c r="J166" s="240"/>
      <c r="K166" s="240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148</v>
      </c>
      <c r="AU166" s="248" t="s">
        <v>90</v>
      </c>
      <c r="AV166" s="13" t="s">
        <v>88</v>
      </c>
      <c r="AW166" s="13" t="s">
        <v>36</v>
      </c>
      <c r="AX166" s="13" t="s">
        <v>80</v>
      </c>
      <c r="AY166" s="248" t="s">
        <v>138</v>
      </c>
    </row>
    <row r="167" s="14" customFormat="1">
      <c r="A167" s="14"/>
      <c r="B167" s="249"/>
      <c r="C167" s="250"/>
      <c r="D167" s="234" t="s">
        <v>148</v>
      </c>
      <c r="E167" s="251" t="s">
        <v>1</v>
      </c>
      <c r="F167" s="252" t="s">
        <v>188</v>
      </c>
      <c r="G167" s="250"/>
      <c r="H167" s="253">
        <v>8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148</v>
      </c>
      <c r="AU167" s="259" t="s">
        <v>90</v>
      </c>
      <c r="AV167" s="14" t="s">
        <v>90</v>
      </c>
      <c r="AW167" s="14" t="s">
        <v>36</v>
      </c>
      <c r="AX167" s="14" t="s">
        <v>88</v>
      </c>
      <c r="AY167" s="259" t="s">
        <v>138</v>
      </c>
    </row>
    <row r="168" s="2" customFormat="1" ht="33" customHeight="1">
      <c r="A168" s="39"/>
      <c r="B168" s="40"/>
      <c r="C168" s="220" t="s">
        <v>189</v>
      </c>
      <c r="D168" s="220" t="s">
        <v>140</v>
      </c>
      <c r="E168" s="221" t="s">
        <v>190</v>
      </c>
      <c r="F168" s="222" t="s">
        <v>191</v>
      </c>
      <c r="G168" s="223" t="s">
        <v>184</v>
      </c>
      <c r="H168" s="224">
        <v>151.5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45</v>
      </c>
      <c r="O168" s="92"/>
      <c r="P168" s="230">
        <f>O168*H168</f>
        <v>0</v>
      </c>
      <c r="Q168" s="230">
        <v>0.00014999999999999999</v>
      </c>
      <c r="R168" s="230">
        <f>Q168*H168</f>
        <v>0.022724999999999999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144</v>
      </c>
      <c r="AT168" s="232" t="s">
        <v>140</v>
      </c>
      <c r="AU168" s="232" t="s">
        <v>90</v>
      </c>
      <c r="AY168" s="18" t="s">
        <v>138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0</v>
      </c>
      <c r="BL168" s="18" t="s">
        <v>144</v>
      </c>
      <c r="BM168" s="232" t="s">
        <v>192</v>
      </c>
    </row>
    <row r="169" s="2" customFormat="1">
      <c r="A169" s="39"/>
      <c r="B169" s="40"/>
      <c r="C169" s="41"/>
      <c r="D169" s="234" t="s">
        <v>146</v>
      </c>
      <c r="E169" s="41"/>
      <c r="F169" s="235" t="s">
        <v>193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146</v>
      </c>
      <c r="AU169" s="18" t="s">
        <v>90</v>
      </c>
    </row>
    <row r="170" s="13" customFormat="1">
      <c r="A170" s="13"/>
      <c r="B170" s="239"/>
      <c r="C170" s="240"/>
      <c r="D170" s="234" t="s">
        <v>148</v>
      </c>
      <c r="E170" s="241" t="s">
        <v>1</v>
      </c>
      <c r="F170" s="242" t="s">
        <v>194</v>
      </c>
      <c r="G170" s="240"/>
      <c r="H170" s="241" t="s">
        <v>1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148</v>
      </c>
      <c r="AU170" s="248" t="s">
        <v>90</v>
      </c>
      <c r="AV170" s="13" t="s">
        <v>88</v>
      </c>
      <c r="AW170" s="13" t="s">
        <v>36</v>
      </c>
      <c r="AX170" s="13" t="s">
        <v>80</v>
      </c>
      <c r="AY170" s="248" t="s">
        <v>138</v>
      </c>
    </row>
    <row r="171" s="14" customFormat="1">
      <c r="A171" s="14"/>
      <c r="B171" s="249"/>
      <c r="C171" s="250"/>
      <c r="D171" s="234" t="s">
        <v>148</v>
      </c>
      <c r="E171" s="251" t="s">
        <v>1</v>
      </c>
      <c r="F171" s="252" t="s">
        <v>195</v>
      </c>
      <c r="G171" s="250"/>
      <c r="H171" s="253">
        <v>143.5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148</v>
      </c>
      <c r="AU171" s="259" t="s">
        <v>90</v>
      </c>
      <c r="AV171" s="14" t="s">
        <v>90</v>
      </c>
      <c r="AW171" s="14" t="s">
        <v>36</v>
      </c>
      <c r="AX171" s="14" t="s">
        <v>80</v>
      </c>
      <c r="AY171" s="259" t="s">
        <v>138</v>
      </c>
    </row>
    <row r="172" s="13" customFormat="1">
      <c r="A172" s="13"/>
      <c r="B172" s="239"/>
      <c r="C172" s="240"/>
      <c r="D172" s="234" t="s">
        <v>148</v>
      </c>
      <c r="E172" s="241" t="s">
        <v>1</v>
      </c>
      <c r="F172" s="242" t="s">
        <v>196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148</v>
      </c>
      <c r="AU172" s="248" t="s">
        <v>90</v>
      </c>
      <c r="AV172" s="13" t="s">
        <v>88</v>
      </c>
      <c r="AW172" s="13" t="s">
        <v>36</v>
      </c>
      <c r="AX172" s="13" t="s">
        <v>80</v>
      </c>
      <c r="AY172" s="248" t="s">
        <v>138</v>
      </c>
    </row>
    <row r="173" s="14" customFormat="1">
      <c r="A173" s="14"/>
      <c r="B173" s="249"/>
      <c r="C173" s="250"/>
      <c r="D173" s="234" t="s">
        <v>148</v>
      </c>
      <c r="E173" s="251" t="s">
        <v>1</v>
      </c>
      <c r="F173" s="252" t="s">
        <v>197</v>
      </c>
      <c r="G173" s="250"/>
      <c r="H173" s="253">
        <v>8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148</v>
      </c>
      <c r="AU173" s="259" t="s">
        <v>90</v>
      </c>
      <c r="AV173" s="14" t="s">
        <v>90</v>
      </c>
      <c r="AW173" s="14" t="s">
        <v>36</v>
      </c>
      <c r="AX173" s="14" t="s">
        <v>80</v>
      </c>
      <c r="AY173" s="259" t="s">
        <v>138</v>
      </c>
    </row>
    <row r="174" s="15" customFormat="1">
      <c r="A174" s="15"/>
      <c r="B174" s="260"/>
      <c r="C174" s="261"/>
      <c r="D174" s="234" t="s">
        <v>148</v>
      </c>
      <c r="E174" s="262" t="s">
        <v>1</v>
      </c>
      <c r="F174" s="263" t="s">
        <v>154</v>
      </c>
      <c r="G174" s="261"/>
      <c r="H174" s="264">
        <v>151.5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148</v>
      </c>
      <c r="AU174" s="270" t="s">
        <v>90</v>
      </c>
      <c r="AV174" s="15" t="s">
        <v>144</v>
      </c>
      <c r="AW174" s="15" t="s">
        <v>36</v>
      </c>
      <c r="AX174" s="15" t="s">
        <v>88</v>
      </c>
      <c r="AY174" s="270" t="s">
        <v>138</v>
      </c>
    </row>
    <row r="175" s="2" customFormat="1" ht="33" customHeight="1">
      <c r="A175" s="39"/>
      <c r="B175" s="40"/>
      <c r="C175" s="220" t="s">
        <v>198</v>
      </c>
      <c r="D175" s="220" t="s">
        <v>140</v>
      </c>
      <c r="E175" s="221" t="s">
        <v>199</v>
      </c>
      <c r="F175" s="222" t="s">
        <v>200</v>
      </c>
      <c r="G175" s="223" t="s">
        <v>184</v>
      </c>
      <c r="H175" s="224">
        <v>151.5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45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144</v>
      </c>
      <c r="AT175" s="232" t="s">
        <v>140</v>
      </c>
      <c r="AU175" s="232" t="s">
        <v>90</v>
      </c>
      <c r="AY175" s="18" t="s">
        <v>138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0</v>
      </c>
      <c r="BL175" s="18" t="s">
        <v>144</v>
      </c>
      <c r="BM175" s="232" t="s">
        <v>201</v>
      </c>
    </row>
    <row r="176" s="2" customFormat="1">
      <c r="A176" s="39"/>
      <c r="B176" s="40"/>
      <c r="C176" s="41"/>
      <c r="D176" s="234" t="s">
        <v>146</v>
      </c>
      <c r="E176" s="41"/>
      <c r="F176" s="235" t="s">
        <v>202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146</v>
      </c>
      <c r="AU176" s="18" t="s">
        <v>90</v>
      </c>
    </row>
    <row r="177" s="2" customFormat="1" ht="24.15" customHeight="1">
      <c r="A177" s="39"/>
      <c r="B177" s="40"/>
      <c r="C177" s="220" t="s">
        <v>188</v>
      </c>
      <c r="D177" s="220" t="s">
        <v>140</v>
      </c>
      <c r="E177" s="221" t="s">
        <v>203</v>
      </c>
      <c r="F177" s="222" t="s">
        <v>204</v>
      </c>
      <c r="G177" s="223" t="s">
        <v>143</v>
      </c>
      <c r="H177" s="224">
        <v>2245.279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45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144</v>
      </c>
      <c r="AT177" s="232" t="s">
        <v>140</v>
      </c>
      <c r="AU177" s="232" t="s">
        <v>90</v>
      </c>
      <c r="AY177" s="18" t="s">
        <v>138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0</v>
      </c>
      <c r="BL177" s="18" t="s">
        <v>144</v>
      </c>
      <c r="BM177" s="232" t="s">
        <v>205</v>
      </c>
    </row>
    <row r="178" s="2" customFormat="1">
      <c r="A178" s="39"/>
      <c r="B178" s="40"/>
      <c r="C178" s="41"/>
      <c r="D178" s="234" t="s">
        <v>146</v>
      </c>
      <c r="E178" s="41"/>
      <c r="F178" s="235" t="s">
        <v>206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146</v>
      </c>
      <c r="AU178" s="18" t="s">
        <v>90</v>
      </c>
    </row>
    <row r="179" s="13" customFormat="1">
      <c r="A179" s="13"/>
      <c r="B179" s="239"/>
      <c r="C179" s="240"/>
      <c r="D179" s="234" t="s">
        <v>148</v>
      </c>
      <c r="E179" s="241" t="s">
        <v>1</v>
      </c>
      <c r="F179" s="242" t="s">
        <v>207</v>
      </c>
      <c r="G179" s="240"/>
      <c r="H179" s="241" t="s">
        <v>1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148</v>
      </c>
      <c r="AU179" s="248" t="s">
        <v>90</v>
      </c>
      <c r="AV179" s="13" t="s">
        <v>88</v>
      </c>
      <c r="AW179" s="13" t="s">
        <v>36</v>
      </c>
      <c r="AX179" s="13" t="s">
        <v>80</v>
      </c>
      <c r="AY179" s="248" t="s">
        <v>138</v>
      </c>
    </row>
    <row r="180" s="14" customFormat="1">
      <c r="A180" s="14"/>
      <c r="B180" s="249"/>
      <c r="C180" s="250"/>
      <c r="D180" s="234" t="s">
        <v>148</v>
      </c>
      <c r="E180" s="251" t="s">
        <v>1</v>
      </c>
      <c r="F180" s="252" t="s">
        <v>208</v>
      </c>
      <c r="G180" s="250"/>
      <c r="H180" s="253">
        <v>2245.279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148</v>
      </c>
      <c r="AU180" s="259" t="s">
        <v>90</v>
      </c>
      <c r="AV180" s="14" t="s">
        <v>90</v>
      </c>
      <c r="AW180" s="14" t="s">
        <v>36</v>
      </c>
      <c r="AX180" s="14" t="s">
        <v>88</v>
      </c>
      <c r="AY180" s="259" t="s">
        <v>138</v>
      </c>
    </row>
    <row r="181" s="2" customFormat="1" ht="21.75" customHeight="1">
      <c r="A181" s="39"/>
      <c r="B181" s="40"/>
      <c r="C181" s="220" t="s">
        <v>209</v>
      </c>
      <c r="D181" s="220" t="s">
        <v>140</v>
      </c>
      <c r="E181" s="221" t="s">
        <v>210</v>
      </c>
      <c r="F181" s="222" t="s">
        <v>211</v>
      </c>
      <c r="G181" s="223" t="s">
        <v>212</v>
      </c>
      <c r="H181" s="224">
        <v>52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45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144</v>
      </c>
      <c r="AT181" s="232" t="s">
        <v>140</v>
      </c>
      <c r="AU181" s="232" t="s">
        <v>90</v>
      </c>
      <c r="AY181" s="18" t="s">
        <v>138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88</v>
      </c>
      <c r="BK181" s="233">
        <f>ROUND(I181*H181,2)</f>
        <v>0</v>
      </c>
      <c r="BL181" s="18" t="s">
        <v>144</v>
      </c>
      <c r="BM181" s="232" t="s">
        <v>213</v>
      </c>
    </row>
    <row r="182" s="2" customFormat="1">
      <c r="A182" s="39"/>
      <c r="B182" s="40"/>
      <c r="C182" s="41"/>
      <c r="D182" s="234" t="s">
        <v>146</v>
      </c>
      <c r="E182" s="41"/>
      <c r="F182" s="235" t="s">
        <v>214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146</v>
      </c>
      <c r="AU182" s="18" t="s">
        <v>90</v>
      </c>
    </row>
    <row r="183" s="13" customFormat="1">
      <c r="A183" s="13"/>
      <c r="B183" s="239"/>
      <c r="C183" s="240"/>
      <c r="D183" s="234" t="s">
        <v>148</v>
      </c>
      <c r="E183" s="241" t="s">
        <v>1</v>
      </c>
      <c r="F183" s="242" t="s">
        <v>215</v>
      </c>
      <c r="G183" s="240"/>
      <c r="H183" s="241" t="s">
        <v>1</v>
      </c>
      <c r="I183" s="243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148</v>
      </c>
      <c r="AU183" s="248" t="s">
        <v>90</v>
      </c>
      <c r="AV183" s="13" t="s">
        <v>88</v>
      </c>
      <c r="AW183" s="13" t="s">
        <v>36</v>
      </c>
      <c r="AX183" s="13" t="s">
        <v>80</v>
      </c>
      <c r="AY183" s="248" t="s">
        <v>138</v>
      </c>
    </row>
    <row r="184" s="14" customFormat="1">
      <c r="A184" s="14"/>
      <c r="B184" s="249"/>
      <c r="C184" s="250"/>
      <c r="D184" s="234" t="s">
        <v>148</v>
      </c>
      <c r="E184" s="251" t="s">
        <v>1</v>
      </c>
      <c r="F184" s="252" t="s">
        <v>216</v>
      </c>
      <c r="G184" s="250"/>
      <c r="H184" s="253">
        <v>39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148</v>
      </c>
      <c r="AU184" s="259" t="s">
        <v>90</v>
      </c>
      <c r="AV184" s="14" t="s">
        <v>90</v>
      </c>
      <c r="AW184" s="14" t="s">
        <v>36</v>
      </c>
      <c r="AX184" s="14" t="s">
        <v>80</v>
      </c>
      <c r="AY184" s="259" t="s">
        <v>138</v>
      </c>
    </row>
    <row r="185" s="13" customFormat="1">
      <c r="A185" s="13"/>
      <c r="B185" s="239"/>
      <c r="C185" s="240"/>
      <c r="D185" s="234" t="s">
        <v>148</v>
      </c>
      <c r="E185" s="241" t="s">
        <v>1</v>
      </c>
      <c r="F185" s="242" t="s">
        <v>217</v>
      </c>
      <c r="G185" s="240"/>
      <c r="H185" s="241" t="s">
        <v>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148</v>
      </c>
      <c r="AU185" s="248" t="s">
        <v>90</v>
      </c>
      <c r="AV185" s="13" t="s">
        <v>88</v>
      </c>
      <c r="AW185" s="13" t="s">
        <v>36</v>
      </c>
      <c r="AX185" s="13" t="s">
        <v>80</v>
      </c>
      <c r="AY185" s="248" t="s">
        <v>138</v>
      </c>
    </row>
    <row r="186" s="14" customFormat="1">
      <c r="A186" s="14"/>
      <c r="B186" s="249"/>
      <c r="C186" s="250"/>
      <c r="D186" s="234" t="s">
        <v>148</v>
      </c>
      <c r="E186" s="251" t="s">
        <v>1</v>
      </c>
      <c r="F186" s="252" t="s">
        <v>218</v>
      </c>
      <c r="G186" s="250"/>
      <c r="H186" s="253">
        <v>8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148</v>
      </c>
      <c r="AU186" s="259" t="s">
        <v>90</v>
      </c>
      <c r="AV186" s="14" t="s">
        <v>90</v>
      </c>
      <c r="AW186" s="14" t="s">
        <v>36</v>
      </c>
      <c r="AX186" s="14" t="s">
        <v>80</v>
      </c>
      <c r="AY186" s="259" t="s">
        <v>138</v>
      </c>
    </row>
    <row r="187" s="13" customFormat="1">
      <c r="A187" s="13"/>
      <c r="B187" s="239"/>
      <c r="C187" s="240"/>
      <c r="D187" s="234" t="s">
        <v>148</v>
      </c>
      <c r="E187" s="241" t="s">
        <v>1</v>
      </c>
      <c r="F187" s="242" t="s">
        <v>219</v>
      </c>
      <c r="G187" s="240"/>
      <c r="H187" s="241" t="s">
        <v>1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148</v>
      </c>
      <c r="AU187" s="248" t="s">
        <v>90</v>
      </c>
      <c r="AV187" s="13" t="s">
        <v>88</v>
      </c>
      <c r="AW187" s="13" t="s">
        <v>36</v>
      </c>
      <c r="AX187" s="13" t="s">
        <v>80</v>
      </c>
      <c r="AY187" s="248" t="s">
        <v>138</v>
      </c>
    </row>
    <row r="188" s="13" customFormat="1">
      <c r="A188" s="13"/>
      <c r="B188" s="239"/>
      <c r="C188" s="240"/>
      <c r="D188" s="234" t="s">
        <v>148</v>
      </c>
      <c r="E188" s="241" t="s">
        <v>1</v>
      </c>
      <c r="F188" s="242" t="s">
        <v>220</v>
      </c>
      <c r="G188" s="240"/>
      <c r="H188" s="241" t="s">
        <v>1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148</v>
      </c>
      <c r="AU188" s="248" t="s">
        <v>90</v>
      </c>
      <c r="AV188" s="13" t="s">
        <v>88</v>
      </c>
      <c r="AW188" s="13" t="s">
        <v>36</v>
      </c>
      <c r="AX188" s="13" t="s">
        <v>80</v>
      </c>
      <c r="AY188" s="248" t="s">
        <v>138</v>
      </c>
    </row>
    <row r="189" s="14" customFormat="1">
      <c r="A189" s="14"/>
      <c r="B189" s="249"/>
      <c r="C189" s="250"/>
      <c r="D189" s="234" t="s">
        <v>148</v>
      </c>
      <c r="E189" s="251" t="s">
        <v>1</v>
      </c>
      <c r="F189" s="252" t="s">
        <v>181</v>
      </c>
      <c r="G189" s="250"/>
      <c r="H189" s="253">
        <v>5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148</v>
      </c>
      <c r="AU189" s="259" t="s">
        <v>90</v>
      </c>
      <c r="AV189" s="14" t="s">
        <v>90</v>
      </c>
      <c r="AW189" s="14" t="s">
        <v>36</v>
      </c>
      <c r="AX189" s="14" t="s">
        <v>80</v>
      </c>
      <c r="AY189" s="259" t="s">
        <v>138</v>
      </c>
    </row>
    <row r="190" s="13" customFormat="1">
      <c r="A190" s="13"/>
      <c r="B190" s="239"/>
      <c r="C190" s="240"/>
      <c r="D190" s="234" t="s">
        <v>148</v>
      </c>
      <c r="E190" s="241" t="s">
        <v>1</v>
      </c>
      <c r="F190" s="242" t="s">
        <v>221</v>
      </c>
      <c r="G190" s="240"/>
      <c r="H190" s="241" t="s">
        <v>1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148</v>
      </c>
      <c r="AU190" s="248" t="s">
        <v>90</v>
      </c>
      <c r="AV190" s="13" t="s">
        <v>88</v>
      </c>
      <c r="AW190" s="13" t="s">
        <v>36</v>
      </c>
      <c r="AX190" s="13" t="s">
        <v>80</v>
      </c>
      <c r="AY190" s="248" t="s">
        <v>138</v>
      </c>
    </row>
    <row r="191" s="14" customFormat="1">
      <c r="A191" s="14"/>
      <c r="B191" s="249"/>
      <c r="C191" s="250"/>
      <c r="D191" s="234" t="s">
        <v>148</v>
      </c>
      <c r="E191" s="251" t="s">
        <v>1</v>
      </c>
      <c r="F191" s="252" t="s">
        <v>80</v>
      </c>
      <c r="G191" s="250"/>
      <c r="H191" s="253">
        <v>0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148</v>
      </c>
      <c r="AU191" s="259" t="s">
        <v>90</v>
      </c>
      <c r="AV191" s="14" t="s">
        <v>90</v>
      </c>
      <c r="AW191" s="14" t="s">
        <v>36</v>
      </c>
      <c r="AX191" s="14" t="s">
        <v>80</v>
      </c>
      <c r="AY191" s="259" t="s">
        <v>138</v>
      </c>
    </row>
    <row r="192" s="15" customFormat="1">
      <c r="A192" s="15"/>
      <c r="B192" s="260"/>
      <c r="C192" s="261"/>
      <c r="D192" s="234" t="s">
        <v>148</v>
      </c>
      <c r="E192" s="262" t="s">
        <v>1</v>
      </c>
      <c r="F192" s="263" t="s">
        <v>154</v>
      </c>
      <c r="G192" s="261"/>
      <c r="H192" s="264">
        <v>52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0" t="s">
        <v>148</v>
      </c>
      <c r="AU192" s="270" t="s">
        <v>90</v>
      </c>
      <c r="AV192" s="15" t="s">
        <v>144</v>
      </c>
      <c r="AW192" s="15" t="s">
        <v>36</v>
      </c>
      <c r="AX192" s="15" t="s">
        <v>88</v>
      </c>
      <c r="AY192" s="270" t="s">
        <v>138</v>
      </c>
    </row>
    <row r="193" s="2" customFormat="1" ht="24.15" customHeight="1">
      <c r="A193" s="39"/>
      <c r="B193" s="40"/>
      <c r="C193" s="220" t="s">
        <v>222</v>
      </c>
      <c r="D193" s="220" t="s">
        <v>140</v>
      </c>
      <c r="E193" s="221" t="s">
        <v>223</v>
      </c>
      <c r="F193" s="222" t="s">
        <v>224</v>
      </c>
      <c r="G193" s="223" t="s">
        <v>212</v>
      </c>
      <c r="H193" s="224">
        <v>52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45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144</v>
      </c>
      <c r="AT193" s="232" t="s">
        <v>140</v>
      </c>
      <c r="AU193" s="232" t="s">
        <v>90</v>
      </c>
      <c r="AY193" s="18" t="s">
        <v>138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88</v>
      </c>
      <c r="BK193" s="233">
        <f>ROUND(I193*H193,2)</f>
        <v>0</v>
      </c>
      <c r="BL193" s="18" t="s">
        <v>144</v>
      </c>
      <c r="BM193" s="232" t="s">
        <v>225</v>
      </c>
    </row>
    <row r="194" s="2" customFormat="1">
      <c r="A194" s="39"/>
      <c r="B194" s="40"/>
      <c r="C194" s="41"/>
      <c r="D194" s="234" t="s">
        <v>146</v>
      </c>
      <c r="E194" s="41"/>
      <c r="F194" s="235" t="s">
        <v>226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146</v>
      </c>
      <c r="AU194" s="18" t="s">
        <v>90</v>
      </c>
    </row>
    <row r="195" s="2" customFormat="1" ht="21.75" customHeight="1">
      <c r="A195" s="39"/>
      <c r="B195" s="40"/>
      <c r="C195" s="220" t="s">
        <v>227</v>
      </c>
      <c r="D195" s="220" t="s">
        <v>140</v>
      </c>
      <c r="E195" s="221" t="s">
        <v>228</v>
      </c>
      <c r="F195" s="222" t="s">
        <v>229</v>
      </c>
      <c r="G195" s="223" t="s">
        <v>212</v>
      </c>
      <c r="H195" s="224">
        <v>52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45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144</v>
      </c>
      <c r="AT195" s="232" t="s">
        <v>140</v>
      </c>
      <c r="AU195" s="232" t="s">
        <v>90</v>
      </c>
      <c r="AY195" s="18" t="s">
        <v>138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88</v>
      </c>
      <c r="BK195" s="233">
        <f>ROUND(I195*H195,2)</f>
        <v>0</v>
      </c>
      <c r="BL195" s="18" t="s">
        <v>144</v>
      </c>
      <c r="BM195" s="232" t="s">
        <v>230</v>
      </c>
    </row>
    <row r="196" s="2" customFormat="1">
      <c r="A196" s="39"/>
      <c r="B196" s="40"/>
      <c r="C196" s="41"/>
      <c r="D196" s="234" t="s">
        <v>146</v>
      </c>
      <c r="E196" s="41"/>
      <c r="F196" s="235" t="s">
        <v>231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146</v>
      </c>
      <c r="AU196" s="18" t="s">
        <v>90</v>
      </c>
    </row>
    <row r="197" s="13" customFormat="1">
      <c r="A197" s="13"/>
      <c r="B197" s="239"/>
      <c r="C197" s="240"/>
      <c r="D197" s="234" t="s">
        <v>148</v>
      </c>
      <c r="E197" s="241" t="s">
        <v>1</v>
      </c>
      <c r="F197" s="242" t="s">
        <v>215</v>
      </c>
      <c r="G197" s="240"/>
      <c r="H197" s="241" t="s">
        <v>1</v>
      </c>
      <c r="I197" s="243"/>
      <c r="J197" s="240"/>
      <c r="K197" s="240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148</v>
      </c>
      <c r="AU197" s="248" t="s">
        <v>90</v>
      </c>
      <c r="AV197" s="13" t="s">
        <v>88</v>
      </c>
      <c r="AW197" s="13" t="s">
        <v>36</v>
      </c>
      <c r="AX197" s="13" t="s">
        <v>80</v>
      </c>
      <c r="AY197" s="248" t="s">
        <v>138</v>
      </c>
    </row>
    <row r="198" s="14" customFormat="1">
      <c r="A198" s="14"/>
      <c r="B198" s="249"/>
      <c r="C198" s="250"/>
      <c r="D198" s="234" t="s">
        <v>148</v>
      </c>
      <c r="E198" s="251" t="s">
        <v>1</v>
      </c>
      <c r="F198" s="252" t="s">
        <v>232</v>
      </c>
      <c r="G198" s="250"/>
      <c r="H198" s="253">
        <v>27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9" t="s">
        <v>148</v>
      </c>
      <c r="AU198" s="259" t="s">
        <v>90</v>
      </c>
      <c r="AV198" s="14" t="s">
        <v>90</v>
      </c>
      <c r="AW198" s="14" t="s">
        <v>36</v>
      </c>
      <c r="AX198" s="14" t="s">
        <v>80</v>
      </c>
      <c r="AY198" s="259" t="s">
        <v>138</v>
      </c>
    </row>
    <row r="199" s="13" customFormat="1">
      <c r="A199" s="13"/>
      <c r="B199" s="239"/>
      <c r="C199" s="240"/>
      <c r="D199" s="234" t="s">
        <v>148</v>
      </c>
      <c r="E199" s="241" t="s">
        <v>1</v>
      </c>
      <c r="F199" s="242" t="s">
        <v>217</v>
      </c>
      <c r="G199" s="240"/>
      <c r="H199" s="241" t="s">
        <v>1</v>
      </c>
      <c r="I199" s="243"/>
      <c r="J199" s="240"/>
      <c r="K199" s="240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148</v>
      </c>
      <c r="AU199" s="248" t="s">
        <v>90</v>
      </c>
      <c r="AV199" s="13" t="s">
        <v>88</v>
      </c>
      <c r="AW199" s="13" t="s">
        <v>36</v>
      </c>
      <c r="AX199" s="13" t="s">
        <v>80</v>
      </c>
      <c r="AY199" s="248" t="s">
        <v>138</v>
      </c>
    </row>
    <row r="200" s="14" customFormat="1">
      <c r="A200" s="14"/>
      <c r="B200" s="249"/>
      <c r="C200" s="250"/>
      <c r="D200" s="234" t="s">
        <v>148</v>
      </c>
      <c r="E200" s="251" t="s">
        <v>1</v>
      </c>
      <c r="F200" s="252" t="s">
        <v>233</v>
      </c>
      <c r="G200" s="250"/>
      <c r="H200" s="253">
        <v>15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148</v>
      </c>
      <c r="AU200" s="259" t="s">
        <v>90</v>
      </c>
      <c r="AV200" s="14" t="s">
        <v>90</v>
      </c>
      <c r="AW200" s="14" t="s">
        <v>36</v>
      </c>
      <c r="AX200" s="14" t="s">
        <v>80</v>
      </c>
      <c r="AY200" s="259" t="s">
        <v>138</v>
      </c>
    </row>
    <row r="201" s="13" customFormat="1">
      <c r="A201" s="13"/>
      <c r="B201" s="239"/>
      <c r="C201" s="240"/>
      <c r="D201" s="234" t="s">
        <v>148</v>
      </c>
      <c r="E201" s="241" t="s">
        <v>1</v>
      </c>
      <c r="F201" s="242" t="s">
        <v>219</v>
      </c>
      <c r="G201" s="240"/>
      <c r="H201" s="241" t="s">
        <v>1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148</v>
      </c>
      <c r="AU201" s="248" t="s">
        <v>90</v>
      </c>
      <c r="AV201" s="13" t="s">
        <v>88</v>
      </c>
      <c r="AW201" s="13" t="s">
        <v>36</v>
      </c>
      <c r="AX201" s="13" t="s">
        <v>80</v>
      </c>
      <c r="AY201" s="248" t="s">
        <v>138</v>
      </c>
    </row>
    <row r="202" s="13" customFormat="1">
      <c r="A202" s="13"/>
      <c r="B202" s="239"/>
      <c r="C202" s="240"/>
      <c r="D202" s="234" t="s">
        <v>148</v>
      </c>
      <c r="E202" s="241" t="s">
        <v>1</v>
      </c>
      <c r="F202" s="242" t="s">
        <v>220</v>
      </c>
      <c r="G202" s="240"/>
      <c r="H202" s="241" t="s">
        <v>1</v>
      </c>
      <c r="I202" s="243"/>
      <c r="J202" s="240"/>
      <c r="K202" s="240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148</v>
      </c>
      <c r="AU202" s="248" t="s">
        <v>90</v>
      </c>
      <c r="AV202" s="13" t="s">
        <v>88</v>
      </c>
      <c r="AW202" s="13" t="s">
        <v>36</v>
      </c>
      <c r="AX202" s="13" t="s">
        <v>80</v>
      </c>
      <c r="AY202" s="248" t="s">
        <v>138</v>
      </c>
    </row>
    <row r="203" s="14" customFormat="1">
      <c r="A203" s="14"/>
      <c r="B203" s="249"/>
      <c r="C203" s="250"/>
      <c r="D203" s="234" t="s">
        <v>148</v>
      </c>
      <c r="E203" s="251" t="s">
        <v>1</v>
      </c>
      <c r="F203" s="252" t="s">
        <v>222</v>
      </c>
      <c r="G203" s="250"/>
      <c r="H203" s="253">
        <v>10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148</v>
      </c>
      <c r="AU203" s="259" t="s">
        <v>90</v>
      </c>
      <c r="AV203" s="14" t="s">
        <v>90</v>
      </c>
      <c r="AW203" s="14" t="s">
        <v>36</v>
      </c>
      <c r="AX203" s="14" t="s">
        <v>80</v>
      </c>
      <c r="AY203" s="259" t="s">
        <v>138</v>
      </c>
    </row>
    <row r="204" s="13" customFormat="1">
      <c r="A204" s="13"/>
      <c r="B204" s="239"/>
      <c r="C204" s="240"/>
      <c r="D204" s="234" t="s">
        <v>148</v>
      </c>
      <c r="E204" s="241" t="s">
        <v>1</v>
      </c>
      <c r="F204" s="242" t="s">
        <v>221</v>
      </c>
      <c r="G204" s="240"/>
      <c r="H204" s="241" t="s">
        <v>1</v>
      </c>
      <c r="I204" s="243"/>
      <c r="J204" s="240"/>
      <c r="K204" s="240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148</v>
      </c>
      <c r="AU204" s="248" t="s">
        <v>90</v>
      </c>
      <c r="AV204" s="13" t="s">
        <v>88</v>
      </c>
      <c r="AW204" s="13" t="s">
        <v>36</v>
      </c>
      <c r="AX204" s="13" t="s">
        <v>80</v>
      </c>
      <c r="AY204" s="248" t="s">
        <v>138</v>
      </c>
    </row>
    <row r="205" s="14" customFormat="1">
      <c r="A205" s="14"/>
      <c r="B205" s="249"/>
      <c r="C205" s="250"/>
      <c r="D205" s="234" t="s">
        <v>148</v>
      </c>
      <c r="E205" s="251" t="s">
        <v>1</v>
      </c>
      <c r="F205" s="252" t="s">
        <v>80</v>
      </c>
      <c r="G205" s="250"/>
      <c r="H205" s="253">
        <v>0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148</v>
      </c>
      <c r="AU205" s="259" t="s">
        <v>90</v>
      </c>
      <c r="AV205" s="14" t="s">
        <v>90</v>
      </c>
      <c r="AW205" s="14" t="s">
        <v>36</v>
      </c>
      <c r="AX205" s="14" t="s">
        <v>80</v>
      </c>
      <c r="AY205" s="259" t="s">
        <v>138</v>
      </c>
    </row>
    <row r="206" s="15" customFormat="1">
      <c r="A206" s="15"/>
      <c r="B206" s="260"/>
      <c r="C206" s="261"/>
      <c r="D206" s="234" t="s">
        <v>148</v>
      </c>
      <c r="E206" s="262" t="s">
        <v>1</v>
      </c>
      <c r="F206" s="263" t="s">
        <v>154</v>
      </c>
      <c r="G206" s="261"/>
      <c r="H206" s="264">
        <v>52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0" t="s">
        <v>148</v>
      </c>
      <c r="AU206" s="270" t="s">
        <v>90</v>
      </c>
      <c r="AV206" s="15" t="s">
        <v>144</v>
      </c>
      <c r="AW206" s="15" t="s">
        <v>36</v>
      </c>
      <c r="AX206" s="15" t="s">
        <v>88</v>
      </c>
      <c r="AY206" s="270" t="s">
        <v>138</v>
      </c>
    </row>
    <row r="207" s="2" customFormat="1" ht="24.15" customHeight="1">
      <c r="A207" s="39"/>
      <c r="B207" s="40"/>
      <c r="C207" s="220" t="s">
        <v>234</v>
      </c>
      <c r="D207" s="220" t="s">
        <v>140</v>
      </c>
      <c r="E207" s="221" t="s">
        <v>235</v>
      </c>
      <c r="F207" s="222" t="s">
        <v>236</v>
      </c>
      <c r="G207" s="223" t="s">
        <v>212</v>
      </c>
      <c r="H207" s="224">
        <v>52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45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144</v>
      </c>
      <c r="AT207" s="232" t="s">
        <v>140</v>
      </c>
      <c r="AU207" s="232" t="s">
        <v>90</v>
      </c>
      <c r="AY207" s="18" t="s">
        <v>138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88</v>
      </c>
      <c r="BK207" s="233">
        <f>ROUND(I207*H207,2)</f>
        <v>0</v>
      </c>
      <c r="BL207" s="18" t="s">
        <v>144</v>
      </c>
      <c r="BM207" s="232" t="s">
        <v>237</v>
      </c>
    </row>
    <row r="208" s="2" customFormat="1">
      <c r="A208" s="39"/>
      <c r="B208" s="40"/>
      <c r="C208" s="41"/>
      <c r="D208" s="234" t="s">
        <v>146</v>
      </c>
      <c r="E208" s="41"/>
      <c r="F208" s="235" t="s">
        <v>238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146</v>
      </c>
      <c r="AU208" s="18" t="s">
        <v>90</v>
      </c>
    </row>
    <row r="209" s="2" customFormat="1" ht="21.75" customHeight="1">
      <c r="A209" s="39"/>
      <c r="B209" s="40"/>
      <c r="C209" s="220" t="s">
        <v>239</v>
      </c>
      <c r="D209" s="220" t="s">
        <v>140</v>
      </c>
      <c r="E209" s="221" t="s">
        <v>240</v>
      </c>
      <c r="F209" s="222" t="s">
        <v>241</v>
      </c>
      <c r="G209" s="223" t="s">
        <v>212</v>
      </c>
      <c r="H209" s="224">
        <v>23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45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144</v>
      </c>
      <c r="AT209" s="232" t="s">
        <v>140</v>
      </c>
      <c r="AU209" s="232" t="s">
        <v>90</v>
      </c>
      <c r="AY209" s="18" t="s">
        <v>138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0</v>
      </c>
      <c r="BL209" s="18" t="s">
        <v>144</v>
      </c>
      <c r="BM209" s="232" t="s">
        <v>242</v>
      </c>
    </row>
    <row r="210" s="2" customFormat="1">
      <c r="A210" s="39"/>
      <c r="B210" s="40"/>
      <c r="C210" s="41"/>
      <c r="D210" s="234" t="s">
        <v>146</v>
      </c>
      <c r="E210" s="41"/>
      <c r="F210" s="235" t="s">
        <v>243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146</v>
      </c>
      <c r="AU210" s="18" t="s">
        <v>90</v>
      </c>
    </row>
    <row r="211" s="13" customFormat="1">
      <c r="A211" s="13"/>
      <c r="B211" s="239"/>
      <c r="C211" s="240"/>
      <c r="D211" s="234" t="s">
        <v>148</v>
      </c>
      <c r="E211" s="241" t="s">
        <v>1</v>
      </c>
      <c r="F211" s="242" t="s">
        <v>215</v>
      </c>
      <c r="G211" s="240"/>
      <c r="H211" s="241" t="s">
        <v>1</v>
      </c>
      <c r="I211" s="243"/>
      <c r="J211" s="240"/>
      <c r="K211" s="240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148</v>
      </c>
      <c r="AU211" s="248" t="s">
        <v>90</v>
      </c>
      <c r="AV211" s="13" t="s">
        <v>88</v>
      </c>
      <c r="AW211" s="13" t="s">
        <v>36</v>
      </c>
      <c r="AX211" s="13" t="s">
        <v>80</v>
      </c>
      <c r="AY211" s="248" t="s">
        <v>138</v>
      </c>
    </row>
    <row r="212" s="14" customFormat="1">
      <c r="A212" s="14"/>
      <c r="B212" s="249"/>
      <c r="C212" s="250"/>
      <c r="D212" s="234" t="s">
        <v>148</v>
      </c>
      <c r="E212" s="251" t="s">
        <v>1</v>
      </c>
      <c r="F212" s="252" t="s">
        <v>244</v>
      </c>
      <c r="G212" s="250"/>
      <c r="H212" s="253">
        <v>14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148</v>
      </c>
      <c r="AU212" s="259" t="s">
        <v>90</v>
      </c>
      <c r="AV212" s="14" t="s">
        <v>90</v>
      </c>
      <c r="AW212" s="14" t="s">
        <v>36</v>
      </c>
      <c r="AX212" s="14" t="s">
        <v>80</v>
      </c>
      <c r="AY212" s="259" t="s">
        <v>138</v>
      </c>
    </row>
    <row r="213" s="13" customFormat="1">
      <c r="A213" s="13"/>
      <c r="B213" s="239"/>
      <c r="C213" s="240"/>
      <c r="D213" s="234" t="s">
        <v>148</v>
      </c>
      <c r="E213" s="241" t="s">
        <v>1</v>
      </c>
      <c r="F213" s="242" t="s">
        <v>217</v>
      </c>
      <c r="G213" s="240"/>
      <c r="H213" s="241" t="s">
        <v>1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148</v>
      </c>
      <c r="AU213" s="248" t="s">
        <v>90</v>
      </c>
      <c r="AV213" s="13" t="s">
        <v>88</v>
      </c>
      <c r="AW213" s="13" t="s">
        <v>36</v>
      </c>
      <c r="AX213" s="13" t="s">
        <v>80</v>
      </c>
      <c r="AY213" s="248" t="s">
        <v>138</v>
      </c>
    </row>
    <row r="214" s="14" customFormat="1">
      <c r="A214" s="14"/>
      <c r="B214" s="249"/>
      <c r="C214" s="250"/>
      <c r="D214" s="234" t="s">
        <v>148</v>
      </c>
      <c r="E214" s="251" t="s">
        <v>1</v>
      </c>
      <c r="F214" s="252" t="s">
        <v>209</v>
      </c>
      <c r="G214" s="250"/>
      <c r="H214" s="253">
        <v>9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148</v>
      </c>
      <c r="AU214" s="259" t="s">
        <v>90</v>
      </c>
      <c r="AV214" s="14" t="s">
        <v>90</v>
      </c>
      <c r="AW214" s="14" t="s">
        <v>36</v>
      </c>
      <c r="AX214" s="14" t="s">
        <v>80</v>
      </c>
      <c r="AY214" s="259" t="s">
        <v>138</v>
      </c>
    </row>
    <row r="215" s="13" customFormat="1">
      <c r="A215" s="13"/>
      <c r="B215" s="239"/>
      <c r="C215" s="240"/>
      <c r="D215" s="234" t="s">
        <v>148</v>
      </c>
      <c r="E215" s="241" t="s">
        <v>1</v>
      </c>
      <c r="F215" s="242" t="s">
        <v>219</v>
      </c>
      <c r="G215" s="240"/>
      <c r="H215" s="241" t="s">
        <v>1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148</v>
      </c>
      <c r="AU215" s="248" t="s">
        <v>90</v>
      </c>
      <c r="AV215" s="13" t="s">
        <v>88</v>
      </c>
      <c r="AW215" s="13" t="s">
        <v>36</v>
      </c>
      <c r="AX215" s="13" t="s">
        <v>80</v>
      </c>
      <c r="AY215" s="248" t="s">
        <v>138</v>
      </c>
    </row>
    <row r="216" s="13" customFormat="1">
      <c r="A216" s="13"/>
      <c r="B216" s="239"/>
      <c r="C216" s="240"/>
      <c r="D216" s="234" t="s">
        <v>148</v>
      </c>
      <c r="E216" s="241" t="s">
        <v>1</v>
      </c>
      <c r="F216" s="242" t="s">
        <v>220</v>
      </c>
      <c r="G216" s="240"/>
      <c r="H216" s="241" t="s">
        <v>1</v>
      </c>
      <c r="I216" s="243"/>
      <c r="J216" s="240"/>
      <c r="K216" s="240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148</v>
      </c>
      <c r="AU216" s="248" t="s">
        <v>90</v>
      </c>
      <c r="AV216" s="13" t="s">
        <v>88</v>
      </c>
      <c r="AW216" s="13" t="s">
        <v>36</v>
      </c>
      <c r="AX216" s="13" t="s">
        <v>80</v>
      </c>
      <c r="AY216" s="248" t="s">
        <v>138</v>
      </c>
    </row>
    <row r="217" s="14" customFormat="1">
      <c r="A217" s="14"/>
      <c r="B217" s="249"/>
      <c r="C217" s="250"/>
      <c r="D217" s="234" t="s">
        <v>148</v>
      </c>
      <c r="E217" s="251" t="s">
        <v>1</v>
      </c>
      <c r="F217" s="252" t="s">
        <v>80</v>
      </c>
      <c r="G217" s="250"/>
      <c r="H217" s="253">
        <v>0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148</v>
      </c>
      <c r="AU217" s="259" t="s">
        <v>90</v>
      </c>
      <c r="AV217" s="14" t="s">
        <v>90</v>
      </c>
      <c r="AW217" s="14" t="s">
        <v>36</v>
      </c>
      <c r="AX217" s="14" t="s">
        <v>80</v>
      </c>
      <c r="AY217" s="259" t="s">
        <v>138</v>
      </c>
    </row>
    <row r="218" s="13" customFormat="1">
      <c r="A218" s="13"/>
      <c r="B218" s="239"/>
      <c r="C218" s="240"/>
      <c r="D218" s="234" t="s">
        <v>148</v>
      </c>
      <c r="E218" s="241" t="s">
        <v>1</v>
      </c>
      <c r="F218" s="242" t="s">
        <v>221</v>
      </c>
      <c r="G218" s="240"/>
      <c r="H218" s="241" t="s">
        <v>1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148</v>
      </c>
      <c r="AU218" s="248" t="s">
        <v>90</v>
      </c>
      <c r="AV218" s="13" t="s">
        <v>88</v>
      </c>
      <c r="AW218" s="13" t="s">
        <v>36</v>
      </c>
      <c r="AX218" s="13" t="s">
        <v>80</v>
      </c>
      <c r="AY218" s="248" t="s">
        <v>138</v>
      </c>
    </row>
    <row r="219" s="14" customFormat="1">
      <c r="A219" s="14"/>
      <c r="B219" s="249"/>
      <c r="C219" s="250"/>
      <c r="D219" s="234" t="s">
        <v>148</v>
      </c>
      <c r="E219" s="251" t="s">
        <v>1</v>
      </c>
      <c r="F219" s="252" t="s">
        <v>80</v>
      </c>
      <c r="G219" s="250"/>
      <c r="H219" s="253">
        <v>0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148</v>
      </c>
      <c r="AU219" s="259" t="s">
        <v>90</v>
      </c>
      <c r="AV219" s="14" t="s">
        <v>90</v>
      </c>
      <c r="AW219" s="14" t="s">
        <v>36</v>
      </c>
      <c r="AX219" s="14" t="s">
        <v>80</v>
      </c>
      <c r="AY219" s="259" t="s">
        <v>138</v>
      </c>
    </row>
    <row r="220" s="15" customFormat="1">
      <c r="A220" s="15"/>
      <c r="B220" s="260"/>
      <c r="C220" s="261"/>
      <c r="D220" s="234" t="s">
        <v>148</v>
      </c>
      <c r="E220" s="262" t="s">
        <v>1</v>
      </c>
      <c r="F220" s="263" t="s">
        <v>154</v>
      </c>
      <c r="G220" s="261"/>
      <c r="H220" s="264">
        <v>23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0" t="s">
        <v>148</v>
      </c>
      <c r="AU220" s="270" t="s">
        <v>90</v>
      </c>
      <c r="AV220" s="15" t="s">
        <v>144</v>
      </c>
      <c r="AW220" s="15" t="s">
        <v>36</v>
      </c>
      <c r="AX220" s="15" t="s">
        <v>88</v>
      </c>
      <c r="AY220" s="270" t="s">
        <v>138</v>
      </c>
    </row>
    <row r="221" s="2" customFormat="1" ht="24.15" customHeight="1">
      <c r="A221" s="39"/>
      <c r="B221" s="40"/>
      <c r="C221" s="220" t="s">
        <v>244</v>
      </c>
      <c r="D221" s="220" t="s">
        <v>140</v>
      </c>
      <c r="E221" s="221" t="s">
        <v>245</v>
      </c>
      <c r="F221" s="222" t="s">
        <v>246</v>
      </c>
      <c r="G221" s="223" t="s">
        <v>212</v>
      </c>
      <c r="H221" s="224">
        <v>23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45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144</v>
      </c>
      <c r="AT221" s="232" t="s">
        <v>140</v>
      </c>
      <c r="AU221" s="232" t="s">
        <v>90</v>
      </c>
      <c r="AY221" s="18" t="s">
        <v>138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88</v>
      </c>
      <c r="BK221" s="233">
        <f>ROUND(I221*H221,2)</f>
        <v>0</v>
      </c>
      <c r="BL221" s="18" t="s">
        <v>144</v>
      </c>
      <c r="BM221" s="232" t="s">
        <v>247</v>
      </c>
    </row>
    <row r="222" s="2" customFormat="1">
      <c r="A222" s="39"/>
      <c r="B222" s="40"/>
      <c r="C222" s="41"/>
      <c r="D222" s="234" t="s">
        <v>146</v>
      </c>
      <c r="E222" s="41"/>
      <c r="F222" s="235" t="s">
        <v>248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146</v>
      </c>
      <c r="AU222" s="18" t="s">
        <v>90</v>
      </c>
    </row>
    <row r="223" s="2" customFormat="1" ht="21.75" customHeight="1">
      <c r="A223" s="39"/>
      <c r="B223" s="40"/>
      <c r="C223" s="220" t="s">
        <v>8</v>
      </c>
      <c r="D223" s="220" t="s">
        <v>140</v>
      </c>
      <c r="E223" s="221" t="s">
        <v>249</v>
      </c>
      <c r="F223" s="222" t="s">
        <v>250</v>
      </c>
      <c r="G223" s="223" t="s">
        <v>212</v>
      </c>
      <c r="H223" s="224">
        <v>10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45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144</v>
      </c>
      <c r="AT223" s="232" t="s">
        <v>140</v>
      </c>
      <c r="AU223" s="232" t="s">
        <v>90</v>
      </c>
      <c r="AY223" s="18" t="s">
        <v>138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88</v>
      </c>
      <c r="BK223" s="233">
        <f>ROUND(I223*H223,2)</f>
        <v>0</v>
      </c>
      <c r="BL223" s="18" t="s">
        <v>144</v>
      </c>
      <c r="BM223" s="232" t="s">
        <v>251</v>
      </c>
    </row>
    <row r="224" s="2" customFormat="1">
      <c r="A224" s="39"/>
      <c r="B224" s="40"/>
      <c r="C224" s="41"/>
      <c r="D224" s="234" t="s">
        <v>146</v>
      </c>
      <c r="E224" s="41"/>
      <c r="F224" s="235" t="s">
        <v>252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146</v>
      </c>
      <c r="AU224" s="18" t="s">
        <v>90</v>
      </c>
    </row>
    <row r="225" s="13" customFormat="1">
      <c r="A225" s="13"/>
      <c r="B225" s="239"/>
      <c r="C225" s="240"/>
      <c r="D225" s="234" t="s">
        <v>148</v>
      </c>
      <c r="E225" s="241" t="s">
        <v>1</v>
      </c>
      <c r="F225" s="242" t="s">
        <v>215</v>
      </c>
      <c r="G225" s="240"/>
      <c r="H225" s="241" t="s">
        <v>1</v>
      </c>
      <c r="I225" s="243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148</v>
      </c>
      <c r="AU225" s="248" t="s">
        <v>90</v>
      </c>
      <c r="AV225" s="13" t="s">
        <v>88</v>
      </c>
      <c r="AW225" s="13" t="s">
        <v>36</v>
      </c>
      <c r="AX225" s="13" t="s">
        <v>80</v>
      </c>
      <c r="AY225" s="248" t="s">
        <v>138</v>
      </c>
    </row>
    <row r="226" s="14" customFormat="1">
      <c r="A226" s="14"/>
      <c r="B226" s="249"/>
      <c r="C226" s="250"/>
      <c r="D226" s="234" t="s">
        <v>148</v>
      </c>
      <c r="E226" s="251" t="s">
        <v>1</v>
      </c>
      <c r="F226" s="252" t="s">
        <v>198</v>
      </c>
      <c r="G226" s="250"/>
      <c r="H226" s="253">
        <v>7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148</v>
      </c>
      <c r="AU226" s="259" t="s">
        <v>90</v>
      </c>
      <c r="AV226" s="14" t="s">
        <v>90</v>
      </c>
      <c r="AW226" s="14" t="s">
        <v>36</v>
      </c>
      <c r="AX226" s="14" t="s">
        <v>80</v>
      </c>
      <c r="AY226" s="259" t="s">
        <v>138</v>
      </c>
    </row>
    <row r="227" s="13" customFormat="1">
      <c r="A227" s="13"/>
      <c r="B227" s="239"/>
      <c r="C227" s="240"/>
      <c r="D227" s="234" t="s">
        <v>148</v>
      </c>
      <c r="E227" s="241" t="s">
        <v>1</v>
      </c>
      <c r="F227" s="242" t="s">
        <v>217</v>
      </c>
      <c r="G227" s="240"/>
      <c r="H227" s="241" t="s">
        <v>1</v>
      </c>
      <c r="I227" s="243"/>
      <c r="J227" s="240"/>
      <c r="K227" s="240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148</v>
      </c>
      <c r="AU227" s="248" t="s">
        <v>90</v>
      </c>
      <c r="AV227" s="13" t="s">
        <v>88</v>
      </c>
      <c r="AW227" s="13" t="s">
        <v>36</v>
      </c>
      <c r="AX227" s="13" t="s">
        <v>80</v>
      </c>
      <c r="AY227" s="248" t="s">
        <v>138</v>
      </c>
    </row>
    <row r="228" s="14" customFormat="1">
      <c r="A228" s="14"/>
      <c r="B228" s="249"/>
      <c r="C228" s="250"/>
      <c r="D228" s="234" t="s">
        <v>148</v>
      </c>
      <c r="E228" s="251" t="s">
        <v>1</v>
      </c>
      <c r="F228" s="252" t="s">
        <v>88</v>
      </c>
      <c r="G228" s="250"/>
      <c r="H228" s="253">
        <v>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148</v>
      </c>
      <c r="AU228" s="259" t="s">
        <v>90</v>
      </c>
      <c r="AV228" s="14" t="s">
        <v>90</v>
      </c>
      <c r="AW228" s="14" t="s">
        <v>36</v>
      </c>
      <c r="AX228" s="14" t="s">
        <v>80</v>
      </c>
      <c r="AY228" s="259" t="s">
        <v>138</v>
      </c>
    </row>
    <row r="229" s="13" customFormat="1">
      <c r="A229" s="13"/>
      <c r="B229" s="239"/>
      <c r="C229" s="240"/>
      <c r="D229" s="234" t="s">
        <v>148</v>
      </c>
      <c r="E229" s="241" t="s">
        <v>1</v>
      </c>
      <c r="F229" s="242" t="s">
        <v>219</v>
      </c>
      <c r="G229" s="240"/>
      <c r="H229" s="241" t="s">
        <v>1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148</v>
      </c>
      <c r="AU229" s="248" t="s">
        <v>90</v>
      </c>
      <c r="AV229" s="13" t="s">
        <v>88</v>
      </c>
      <c r="AW229" s="13" t="s">
        <v>36</v>
      </c>
      <c r="AX229" s="13" t="s">
        <v>80</v>
      </c>
      <c r="AY229" s="248" t="s">
        <v>138</v>
      </c>
    </row>
    <row r="230" s="13" customFormat="1">
      <c r="A230" s="13"/>
      <c r="B230" s="239"/>
      <c r="C230" s="240"/>
      <c r="D230" s="234" t="s">
        <v>148</v>
      </c>
      <c r="E230" s="241" t="s">
        <v>1</v>
      </c>
      <c r="F230" s="242" t="s">
        <v>220</v>
      </c>
      <c r="G230" s="240"/>
      <c r="H230" s="241" t="s">
        <v>1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148</v>
      </c>
      <c r="AU230" s="248" t="s">
        <v>90</v>
      </c>
      <c r="AV230" s="13" t="s">
        <v>88</v>
      </c>
      <c r="AW230" s="13" t="s">
        <v>36</v>
      </c>
      <c r="AX230" s="13" t="s">
        <v>80</v>
      </c>
      <c r="AY230" s="248" t="s">
        <v>138</v>
      </c>
    </row>
    <row r="231" s="14" customFormat="1">
      <c r="A231" s="14"/>
      <c r="B231" s="249"/>
      <c r="C231" s="250"/>
      <c r="D231" s="234" t="s">
        <v>148</v>
      </c>
      <c r="E231" s="251" t="s">
        <v>1</v>
      </c>
      <c r="F231" s="252" t="s">
        <v>90</v>
      </c>
      <c r="G231" s="250"/>
      <c r="H231" s="253">
        <v>2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148</v>
      </c>
      <c r="AU231" s="259" t="s">
        <v>90</v>
      </c>
      <c r="AV231" s="14" t="s">
        <v>90</v>
      </c>
      <c r="AW231" s="14" t="s">
        <v>36</v>
      </c>
      <c r="AX231" s="14" t="s">
        <v>80</v>
      </c>
      <c r="AY231" s="259" t="s">
        <v>138</v>
      </c>
    </row>
    <row r="232" s="13" customFormat="1">
      <c r="A232" s="13"/>
      <c r="B232" s="239"/>
      <c r="C232" s="240"/>
      <c r="D232" s="234" t="s">
        <v>148</v>
      </c>
      <c r="E232" s="241" t="s">
        <v>1</v>
      </c>
      <c r="F232" s="242" t="s">
        <v>221</v>
      </c>
      <c r="G232" s="240"/>
      <c r="H232" s="241" t="s">
        <v>1</v>
      </c>
      <c r="I232" s="243"/>
      <c r="J232" s="240"/>
      <c r="K232" s="240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148</v>
      </c>
      <c r="AU232" s="248" t="s">
        <v>90</v>
      </c>
      <c r="AV232" s="13" t="s">
        <v>88</v>
      </c>
      <c r="AW232" s="13" t="s">
        <v>36</v>
      </c>
      <c r="AX232" s="13" t="s">
        <v>80</v>
      </c>
      <c r="AY232" s="248" t="s">
        <v>138</v>
      </c>
    </row>
    <row r="233" s="14" customFormat="1">
      <c r="A233" s="14"/>
      <c r="B233" s="249"/>
      <c r="C233" s="250"/>
      <c r="D233" s="234" t="s">
        <v>148</v>
      </c>
      <c r="E233" s="251" t="s">
        <v>1</v>
      </c>
      <c r="F233" s="252" t="s">
        <v>80</v>
      </c>
      <c r="G233" s="250"/>
      <c r="H233" s="253">
        <v>0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148</v>
      </c>
      <c r="AU233" s="259" t="s">
        <v>90</v>
      </c>
      <c r="AV233" s="14" t="s">
        <v>90</v>
      </c>
      <c r="AW233" s="14" t="s">
        <v>36</v>
      </c>
      <c r="AX233" s="14" t="s">
        <v>80</v>
      </c>
      <c r="AY233" s="259" t="s">
        <v>138</v>
      </c>
    </row>
    <row r="234" s="15" customFormat="1">
      <c r="A234" s="15"/>
      <c r="B234" s="260"/>
      <c r="C234" s="261"/>
      <c r="D234" s="234" t="s">
        <v>148</v>
      </c>
      <c r="E234" s="262" t="s">
        <v>1</v>
      </c>
      <c r="F234" s="263" t="s">
        <v>154</v>
      </c>
      <c r="G234" s="261"/>
      <c r="H234" s="264">
        <v>10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0" t="s">
        <v>148</v>
      </c>
      <c r="AU234" s="270" t="s">
        <v>90</v>
      </c>
      <c r="AV234" s="15" t="s">
        <v>144</v>
      </c>
      <c r="AW234" s="15" t="s">
        <v>36</v>
      </c>
      <c r="AX234" s="15" t="s">
        <v>88</v>
      </c>
      <c r="AY234" s="270" t="s">
        <v>138</v>
      </c>
    </row>
    <row r="235" s="2" customFormat="1" ht="24.15" customHeight="1">
      <c r="A235" s="39"/>
      <c r="B235" s="40"/>
      <c r="C235" s="220" t="s">
        <v>253</v>
      </c>
      <c r="D235" s="220" t="s">
        <v>140</v>
      </c>
      <c r="E235" s="221" t="s">
        <v>254</v>
      </c>
      <c r="F235" s="222" t="s">
        <v>255</v>
      </c>
      <c r="G235" s="223" t="s">
        <v>212</v>
      </c>
      <c r="H235" s="224">
        <v>10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45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144</v>
      </c>
      <c r="AT235" s="232" t="s">
        <v>140</v>
      </c>
      <c r="AU235" s="232" t="s">
        <v>90</v>
      </c>
      <c r="AY235" s="18" t="s">
        <v>138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88</v>
      </c>
      <c r="BK235" s="233">
        <f>ROUND(I235*H235,2)</f>
        <v>0</v>
      </c>
      <c r="BL235" s="18" t="s">
        <v>144</v>
      </c>
      <c r="BM235" s="232" t="s">
        <v>256</v>
      </c>
    </row>
    <row r="236" s="2" customFormat="1">
      <c r="A236" s="39"/>
      <c r="B236" s="40"/>
      <c r="C236" s="41"/>
      <c r="D236" s="234" t="s">
        <v>146</v>
      </c>
      <c r="E236" s="41"/>
      <c r="F236" s="235" t="s">
        <v>257</v>
      </c>
      <c r="G236" s="41"/>
      <c r="H236" s="41"/>
      <c r="I236" s="236"/>
      <c r="J236" s="41"/>
      <c r="K236" s="41"/>
      <c r="L236" s="45"/>
      <c r="M236" s="237"/>
      <c r="N236" s="23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146</v>
      </c>
      <c r="AU236" s="18" t="s">
        <v>90</v>
      </c>
    </row>
    <row r="237" s="2" customFormat="1" ht="21.75" customHeight="1">
      <c r="A237" s="39"/>
      <c r="B237" s="40"/>
      <c r="C237" s="220" t="s">
        <v>258</v>
      </c>
      <c r="D237" s="220" t="s">
        <v>140</v>
      </c>
      <c r="E237" s="221" t="s">
        <v>259</v>
      </c>
      <c r="F237" s="222" t="s">
        <v>260</v>
      </c>
      <c r="G237" s="223" t="s">
        <v>212</v>
      </c>
      <c r="H237" s="224">
        <v>6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45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144</v>
      </c>
      <c r="AT237" s="232" t="s">
        <v>140</v>
      </c>
      <c r="AU237" s="232" t="s">
        <v>90</v>
      </c>
      <c r="AY237" s="18" t="s">
        <v>138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88</v>
      </c>
      <c r="BK237" s="233">
        <f>ROUND(I237*H237,2)</f>
        <v>0</v>
      </c>
      <c r="BL237" s="18" t="s">
        <v>144</v>
      </c>
      <c r="BM237" s="232" t="s">
        <v>261</v>
      </c>
    </row>
    <row r="238" s="2" customFormat="1">
      <c r="A238" s="39"/>
      <c r="B238" s="40"/>
      <c r="C238" s="41"/>
      <c r="D238" s="234" t="s">
        <v>146</v>
      </c>
      <c r="E238" s="41"/>
      <c r="F238" s="235" t="s">
        <v>262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146</v>
      </c>
      <c r="AU238" s="18" t="s">
        <v>90</v>
      </c>
    </row>
    <row r="239" s="13" customFormat="1">
      <c r="A239" s="13"/>
      <c r="B239" s="239"/>
      <c r="C239" s="240"/>
      <c r="D239" s="234" t="s">
        <v>148</v>
      </c>
      <c r="E239" s="241" t="s">
        <v>1</v>
      </c>
      <c r="F239" s="242" t="s">
        <v>215</v>
      </c>
      <c r="G239" s="240"/>
      <c r="H239" s="241" t="s">
        <v>1</v>
      </c>
      <c r="I239" s="243"/>
      <c r="J239" s="240"/>
      <c r="K239" s="240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148</v>
      </c>
      <c r="AU239" s="248" t="s">
        <v>90</v>
      </c>
      <c r="AV239" s="13" t="s">
        <v>88</v>
      </c>
      <c r="AW239" s="13" t="s">
        <v>36</v>
      </c>
      <c r="AX239" s="13" t="s">
        <v>80</v>
      </c>
      <c r="AY239" s="248" t="s">
        <v>138</v>
      </c>
    </row>
    <row r="240" s="14" customFormat="1">
      <c r="A240" s="14"/>
      <c r="B240" s="249"/>
      <c r="C240" s="250"/>
      <c r="D240" s="234" t="s">
        <v>148</v>
      </c>
      <c r="E240" s="251" t="s">
        <v>1</v>
      </c>
      <c r="F240" s="252" t="s">
        <v>166</v>
      </c>
      <c r="G240" s="250"/>
      <c r="H240" s="253">
        <v>3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148</v>
      </c>
      <c r="AU240" s="259" t="s">
        <v>90</v>
      </c>
      <c r="AV240" s="14" t="s">
        <v>90</v>
      </c>
      <c r="AW240" s="14" t="s">
        <v>36</v>
      </c>
      <c r="AX240" s="14" t="s">
        <v>80</v>
      </c>
      <c r="AY240" s="259" t="s">
        <v>138</v>
      </c>
    </row>
    <row r="241" s="13" customFormat="1">
      <c r="A241" s="13"/>
      <c r="B241" s="239"/>
      <c r="C241" s="240"/>
      <c r="D241" s="234" t="s">
        <v>148</v>
      </c>
      <c r="E241" s="241" t="s">
        <v>1</v>
      </c>
      <c r="F241" s="242" t="s">
        <v>217</v>
      </c>
      <c r="G241" s="240"/>
      <c r="H241" s="241" t="s">
        <v>1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148</v>
      </c>
      <c r="AU241" s="248" t="s">
        <v>90</v>
      </c>
      <c r="AV241" s="13" t="s">
        <v>88</v>
      </c>
      <c r="AW241" s="13" t="s">
        <v>36</v>
      </c>
      <c r="AX241" s="13" t="s">
        <v>80</v>
      </c>
      <c r="AY241" s="248" t="s">
        <v>138</v>
      </c>
    </row>
    <row r="242" s="14" customFormat="1">
      <c r="A242" s="14"/>
      <c r="B242" s="249"/>
      <c r="C242" s="250"/>
      <c r="D242" s="234" t="s">
        <v>148</v>
      </c>
      <c r="E242" s="251" t="s">
        <v>1</v>
      </c>
      <c r="F242" s="252" t="s">
        <v>263</v>
      </c>
      <c r="G242" s="250"/>
      <c r="H242" s="253">
        <v>2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148</v>
      </c>
      <c r="AU242" s="259" t="s">
        <v>90</v>
      </c>
      <c r="AV242" s="14" t="s">
        <v>90</v>
      </c>
      <c r="AW242" s="14" t="s">
        <v>36</v>
      </c>
      <c r="AX242" s="14" t="s">
        <v>80</v>
      </c>
      <c r="AY242" s="259" t="s">
        <v>138</v>
      </c>
    </row>
    <row r="243" s="13" customFormat="1">
      <c r="A243" s="13"/>
      <c r="B243" s="239"/>
      <c r="C243" s="240"/>
      <c r="D243" s="234" t="s">
        <v>148</v>
      </c>
      <c r="E243" s="241" t="s">
        <v>1</v>
      </c>
      <c r="F243" s="242" t="s">
        <v>219</v>
      </c>
      <c r="G243" s="240"/>
      <c r="H243" s="241" t="s">
        <v>1</v>
      </c>
      <c r="I243" s="243"/>
      <c r="J243" s="240"/>
      <c r="K243" s="240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148</v>
      </c>
      <c r="AU243" s="248" t="s">
        <v>90</v>
      </c>
      <c r="AV243" s="13" t="s">
        <v>88</v>
      </c>
      <c r="AW243" s="13" t="s">
        <v>36</v>
      </c>
      <c r="AX243" s="13" t="s">
        <v>80</v>
      </c>
      <c r="AY243" s="248" t="s">
        <v>138</v>
      </c>
    </row>
    <row r="244" s="13" customFormat="1">
      <c r="A244" s="13"/>
      <c r="B244" s="239"/>
      <c r="C244" s="240"/>
      <c r="D244" s="234" t="s">
        <v>148</v>
      </c>
      <c r="E244" s="241" t="s">
        <v>1</v>
      </c>
      <c r="F244" s="242" t="s">
        <v>220</v>
      </c>
      <c r="G244" s="240"/>
      <c r="H244" s="241" t="s">
        <v>1</v>
      </c>
      <c r="I244" s="243"/>
      <c r="J244" s="240"/>
      <c r="K244" s="240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148</v>
      </c>
      <c r="AU244" s="248" t="s">
        <v>90</v>
      </c>
      <c r="AV244" s="13" t="s">
        <v>88</v>
      </c>
      <c r="AW244" s="13" t="s">
        <v>36</v>
      </c>
      <c r="AX244" s="13" t="s">
        <v>80</v>
      </c>
      <c r="AY244" s="248" t="s">
        <v>138</v>
      </c>
    </row>
    <row r="245" s="14" customFormat="1">
      <c r="A245" s="14"/>
      <c r="B245" s="249"/>
      <c r="C245" s="250"/>
      <c r="D245" s="234" t="s">
        <v>148</v>
      </c>
      <c r="E245" s="251" t="s">
        <v>1</v>
      </c>
      <c r="F245" s="252" t="s">
        <v>80</v>
      </c>
      <c r="G245" s="250"/>
      <c r="H245" s="253">
        <v>0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148</v>
      </c>
      <c r="AU245" s="259" t="s">
        <v>90</v>
      </c>
      <c r="AV245" s="14" t="s">
        <v>90</v>
      </c>
      <c r="AW245" s="14" t="s">
        <v>36</v>
      </c>
      <c r="AX245" s="14" t="s">
        <v>80</v>
      </c>
      <c r="AY245" s="259" t="s">
        <v>138</v>
      </c>
    </row>
    <row r="246" s="13" customFormat="1">
      <c r="A246" s="13"/>
      <c r="B246" s="239"/>
      <c r="C246" s="240"/>
      <c r="D246" s="234" t="s">
        <v>148</v>
      </c>
      <c r="E246" s="241" t="s">
        <v>1</v>
      </c>
      <c r="F246" s="242" t="s">
        <v>221</v>
      </c>
      <c r="G246" s="240"/>
      <c r="H246" s="241" t="s">
        <v>1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148</v>
      </c>
      <c r="AU246" s="248" t="s">
        <v>90</v>
      </c>
      <c r="AV246" s="13" t="s">
        <v>88</v>
      </c>
      <c r="AW246" s="13" t="s">
        <v>36</v>
      </c>
      <c r="AX246" s="13" t="s">
        <v>80</v>
      </c>
      <c r="AY246" s="248" t="s">
        <v>138</v>
      </c>
    </row>
    <row r="247" s="14" customFormat="1">
      <c r="A247" s="14"/>
      <c r="B247" s="249"/>
      <c r="C247" s="250"/>
      <c r="D247" s="234" t="s">
        <v>148</v>
      </c>
      <c r="E247" s="251" t="s">
        <v>1</v>
      </c>
      <c r="F247" s="252" t="s">
        <v>88</v>
      </c>
      <c r="G247" s="250"/>
      <c r="H247" s="253">
        <v>1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9" t="s">
        <v>148</v>
      </c>
      <c r="AU247" s="259" t="s">
        <v>90</v>
      </c>
      <c r="AV247" s="14" t="s">
        <v>90</v>
      </c>
      <c r="AW247" s="14" t="s">
        <v>36</v>
      </c>
      <c r="AX247" s="14" t="s">
        <v>80</v>
      </c>
      <c r="AY247" s="259" t="s">
        <v>138</v>
      </c>
    </row>
    <row r="248" s="15" customFormat="1">
      <c r="A248" s="15"/>
      <c r="B248" s="260"/>
      <c r="C248" s="261"/>
      <c r="D248" s="234" t="s">
        <v>148</v>
      </c>
      <c r="E248" s="262" t="s">
        <v>1</v>
      </c>
      <c r="F248" s="263" t="s">
        <v>154</v>
      </c>
      <c r="G248" s="261"/>
      <c r="H248" s="264">
        <v>6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0" t="s">
        <v>148</v>
      </c>
      <c r="AU248" s="270" t="s">
        <v>90</v>
      </c>
      <c r="AV248" s="15" t="s">
        <v>144</v>
      </c>
      <c r="AW248" s="15" t="s">
        <v>36</v>
      </c>
      <c r="AX248" s="15" t="s">
        <v>88</v>
      </c>
      <c r="AY248" s="270" t="s">
        <v>138</v>
      </c>
    </row>
    <row r="249" s="2" customFormat="1" ht="24.15" customHeight="1">
      <c r="A249" s="39"/>
      <c r="B249" s="40"/>
      <c r="C249" s="220" t="s">
        <v>264</v>
      </c>
      <c r="D249" s="220" t="s">
        <v>140</v>
      </c>
      <c r="E249" s="221" t="s">
        <v>265</v>
      </c>
      <c r="F249" s="222" t="s">
        <v>266</v>
      </c>
      <c r="G249" s="223" t="s">
        <v>212</v>
      </c>
      <c r="H249" s="224">
        <v>6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45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144</v>
      </c>
      <c r="AT249" s="232" t="s">
        <v>140</v>
      </c>
      <c r="AU249" s="232" t="s">
        <v>90</v>
      </c>
      <c r="AY249" s="18" t="s">
        <v>138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88</v>
      </c>
      <c r="BK249" s="233">
        <f>ROUND(I249*H249,2)</f>
        <v>0</v>
      </c>
      <c r="BL249" s="18" t="s">
        <v>144</v>
      </c>
      <c r="BM249" s="232" t="s">
        <v>267</v>
      </c>
    </row>
    <row r="250" s="2" customFormat="1">
      <c r="A250" s="39"/>
      <c r="B250" s="40"/>
      <c r="C250" s="41"/>
      <c r="D250" s="234" t="s">
        <v>146</v>
      </c>
      <c r="E250" s="41"/>
      <c r="F250" s="235" t="s">
        <v>268</v>
      </c>
      <c r="G250" s="41"/>
      <c r="H250" s="41"/>
      <c r="I250" s="236"/>
      <c r="J250" s="41"/>
      <c r="K250" s="41"/>
      <c r="L250" s="45"/>
      <c r="M250" s="237"/>
      <c r="N250" s="23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146</v>
      </c>
      <c r="AU250" s="18" t="s">
        <v>90</v>
      </c>
    </row>
    <row r="251" s="2" customFormat="1" ht="21.75" customHeight="1">
      <c r="A251" s="39"/>
      <c r="B251" s="40"/>
      <c r="C251" s="220" t="s">
        <v>269</v>
      </c>
      <c r="D251" s="220" t="s">
        <v>140</v>
      </c>
      <c r="E251" s="221" t="s">
        <v>270</v>
      </c>
      <c r="F251" s="222" t="s">
        <v>271</v>
      </c>
      <c r="G251" s="223" t="s">
        <v>212</v>
      </c>
      <c r="H251" s="224">
        <v>7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45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144</v>
      </c>
      <c r="AT251" s="232" t="s">
        <v>140</v>
      </c>
      <c r="AU251" s="232" t="s">
        <v>90</v>
      </c>
      <c r="AY251" s="18" t="s">
        <v>138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88</v>
      </c>
      <c r="BK251" s="233">
        <f>ROUND(I251*H251,2)</f>
        <v>0</v>
      </c>
      <c r="BL251" s="18" t="s">
        <v>144</v>
      </c>
      <c r="BM251" s="232" t="s">
        <v>272</v>
      </c>
    </row>
    <row r="252" s="2" customFormat="1">
      <c r="A252" s="39"/>
      <c r="B252" s="40"/>
      <c r="C252" s="41"/>
      <c r="D252" s="234" t="s">
        <v>146</v>
      </c>
      <c r="E252" s="41"/>
      <c r="F252" s="235" t="s">
        <v>273</v>
      </c>
      <c r="G252" s="41"/>
      <c r="H252" s="41"/>
      <c r="I252" s="236"/>
      <c r="J252" s="41"/>
      <c r="K252" s="41"/>
      <c r="L252" s="45"/>
      <c r="M252" s="237"/>
      <c r="N252" s="23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146</v>
      </c>
      <c r="AU252" s="18" t="s">
        <v>90</v>
      </c>
    </row>
    <row r="253" s="13" customFormat="1">
      <c r="A253" s="13"/>
      <c r="B253" s="239"/>
      <c r="C253" s="240"/>
      <c r="D253" s="234" t="s">
        <v>148</v>
      </c>
      <c r="E253" s="241" t="s">
        <v>1</v>
      </c>
      <c r="F253" s="242" t="s">
        <v>215</v>
      </c>
      <c r="G253" s="240"/>
      <c r="H253" s="241" t="s">
        <v>1</v>
      </c>
      <c r="I253" s="243"/>
      <c r="J253" s="240"/>
      <c r="K253" s="240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148</v>
      </c>
      <c r="AU253" s="248" t="s">
        <v>90</v>
      </c>
      <c r="AV253" s="13" t="s">
        <v>88</v>
      </c>
      <c r="AW253" s="13" t="s">
        <v>36</v>
      </c>
      <c r="AX253" s="13" t="s">
        <v>80</v>
      </c>
      <c r="AY253" s="248" t="s">
        <v>138</v>
      </c>
    </row>
    <row r="254" s="14" customFormat="1">
      <c r="A254" s="14"/>
      <c r="B254" s="249"/>
      <c r="C254" s="250"/>
      <c r="D254" s="234" t="s">
        <v>148</v>
      </c>
      <c r="E254" s="251" t="s">
        <v>1</v>
      </c>
      <c r="F254" s="252" t="s">
        <v>189</v>
      </c>
      <c r="G254" s="250"/>
      <c r="H254" s="253">
        <v>6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9" t="s">
        <v>148</v>
      </c>
      <c r="AU254" s="259" t="s">
        <v>90</v>
      </c>
      <c r="AV254" s="14" t="s">
        <v>90</v>
      </c>
      <c r="AW254" s="14" t="s">
        <v>36</v>
      </c>
      <c r="AX254" s="14" t="s">
        <v>80</v>
      </c>
      <c r="AY254" s="259" t="s">
        <v>138</v>
      </c>
    </row>
    <row r="255" s="13" customFormat="1">
      <c r="A255" s="13"/>
      <c r="B255" s="239"/>
      <c r="C255" s="240"/>
      <c r="D255" s="234" t="s">
        <v>148</v>
      </c>
      <c r="E255" s="241" t="s">
        <v>1</v>
      </c>
      <c r="F255" s="242" t="s">
        <v>217</v>
      </c>
      <c r="G255" s="240"/>
      <c r="H255" s="241" t="s">
        <v>1</v>
      </c>
      <c r="I255" s="243"/>
      <c r="J255" s="240"/>
      <c r="K255" s="240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148</v>
      </c>
      <c r="AU255" s="248" t="s">
        <v>90</v>
      </c>
      <c r="AV255" s="13" t="s">
        <v>88</v>
      </c>
      <c r="AW255" s="13" t="s">
        <v>36</v>
      </c>
      <c r="AX255" s="13" t="s">
        <v>80</v>
      </c>
      <c r="AY255" s="248" t="s">
        <v>138</v>
      </c>
    </row>
    <row r="256" s="14" customFormat="1">
      <c r="A256" s="14"/>
      <c r="B256" s="249"/>
      <c r="C256" s="250"/>
      <c r="D256" s="234" t="s">
        <v>148</v>
      </c>
      <c r="E256" s="251" t="s">
        <v>1</v>
      </c>
      <c r="F256" s="252" t="s">
        <v>88</v>
      </c>
      <c r="G256" s="250"/>
      <c r="H256" s="253">
        <v>1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9" t="s">
        <v>148</v>
      </c>
      <c r="AU256" s="259" t="s">
        <v>90</v>
      </c>
      <c r="AV256" s="14" t="s">
        <v>90</v>
      </c>
      <c r="AW256" s="14" t="s">
        <v>36</v>
      </c>
      <c r="AX256" s="14" t="s">
        <v>80</v>
      </c>
      <c r="AY256" s="259" t="s">
        <v>138</v>
      </c>
    </row>
    <row r="257" s="13" customFormat="1">
      <c r="A257" s="13"/>
      <c r="B257" s="239"/>
      <c r="C257" s="240"/>
      <c r="D257" s="234" t="s">
        <v>148</v>
      </c>
      <c r="E257" s="241" t="s">
        <v>1</v>
      </c>
      <c r="F257" s="242" t="s">
        <v>219</v>
      </c>
      <c r="G257" s="240"/>
      <c r="H257" s="241" t="s">
        <v>1</v>
      </c>
      <c r="I257" s="243"/>
      <c r="J257" s="240"/>
      <c r="K257" s="240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148</v>
      </c>
      <c r="AU257" s="248" t="s">
        <v>90</v>
      </c>
      <c r="AV257" s="13" t="s">
        <v>88</v>
      </c>
      <c r="AW257" s="13" t="s">
        <v>36</v>
      </c>
      <c r="AX257" s="13" t="s">
        <v>80</v>
      </c>
      <c r="AY257" s="248" t="s">
        <v>138</v>
      </c>
    </row>
    <row r="258" s="13" customFormat="1">
      <c r="A258" s="13"/>
      <c r="B258" s="239"/>
      <c r="C258" s="240"/>
      <c r="D258" s="234" t="s">
        <v>148</v>
      </c>
      <c r="E258" s="241" t="s">
        <v>1</v>
      </c>
      <c r="F258" s="242" t="s">
        <v>220</v>
      </c>
      <c r="G258" s="240"/>
      <c r="H258" s="241" t="s">
        <v>1</v>
      </c>
      <c r="I258" s="243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148</v>
      </c>
      <c r="AU258" s="248" t="s">
        <v>90</v>
      </c>
      <c r="AV258" s="13" t="s">
        <v>88</v>
      </c>
      <c r="AW258" s="13" t="s">
        <v>36</v>
      </c>
      <c r="AX258" s="13" t="s">
        <v>80</v>
      </c>
      <c r="AY258" s="248" t="s">
        <v>138</v>
      </c>
    </row>
    <row r="259" s="14" customFormat="1">
      <c r="A259" s="14"/>
      <c r="B259" s="249"/>
      <c r="C259" s="250"/>
      <c r="D259" s="234" t="s">
        <v>148</v>
      </c>
      <c r="E259" s="251" t="s">
        <v>1</v>
      </c>
      <c r="F259" s="252" t="s">
        <v>80</v>
      </c>
      <c r="G259" s="250"/>
      <c r="H259" s="253">
        <v>0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148</v>
      </c>
      <c r="AU259" s="259" t="s">
        <v>90</v>
      </c>
      <c r="AV259" s="14" t="s">
        <v>90</v>
      </c>
      <c r="AW259" s="14" t="s">
        <v>36</v>
      </c>
      <c r="AX259" s="14" t="s">
        <v>80</v>
      </c>
      <c r="AY259" s="259" t="s">
        <v>138</v>
      </c>
    </row>
    <row r="260" s="13" customFormat="1">
      <c r="A260" s="13"/>
      <c r="B260" s="239"/>
      <c r="C260" s="240"/>
      <c r="D260" s="234" t="s">
        <v>148</v>
      </c>
      <c r="E260" s="241" t="s">
        <v>1</v>
      </c>
      <c r="F260" s="242" t="s">
        <v>221</v>
      </c>
      <c r="G260" s="240"/>
      <c r="H260" s="241" t="s">
        <v>1</v>
      </c>
      <c r="I260" s="243"/>
      <c r="J260" s="240"/>
      <c r="K260" s="240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148</v>
      </c>
      <c r="AU260" s="248" t="s">
        <v>90</v>
      </c>
      <c r="AV260" s="13" t="s">
        <v>88</v>
      </c>
      <c r="AW260" s="13" t="s">
        <v>36</v>
      </c>
      <c r="AX260" s="13" t="s">
        <v>80</v>
      </c>
      <c r="AY260" s="248" t="s">
        <v>138</v>
      </c>
    </row>
    <row r="261" s="14" customFormat="1">
      <c r="A261" s="14"/>
      <c r="B261" s="249"/>
      <c r="C261" s="250"/>
      <c r="D261" s="234" t="s">
        <v>148</v>
      </c>
      <c r="E261" s="251" t="s">
        <v>1</v>
      </c>
      <c r="F261" s="252" t="s">
        <v>80</v>
      </c>
      <c r="G261" s="250"/>
      <c r="H261" s="253">
        <v>0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148</v>
      </c>
      <c r="AU261" s="259" t="s">
        <v>90</v>
      </c>
      <c r="AV261" s="14" t="s">
        <v>90</v>
      </c>
      <c r="AW261" s="14" t="s">
        <v>36</v>
      </c>
      <c r="AX261" s="14" t="s">
        <v>80</v>
      </c>
      <c r="AY261" s="259" t="s">
        <v>138</v>
      </c>
    </row>
    <row r="262" s="15" customFormat="1">
      <c r="A262" s="15"/>
      <c r="B262" s="260"/>
      <c r="C262" s="261"/>
      <c r="D262" s="234" t="s">
        <v>148</v>
      </c>
      <c r="E262" s="262" t="s">
        <v>1</v>
      </c>
      <c r="F262" s="263" t="s">
        <v>154</v>
      </c>
      <c r="G262" s="261"/>
      <c r="H262" s="264">
        <v>7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148</v>
      </c>
      <c r="AU262" s="270" t="s">
        <v>90</v>
      </c>
      <c r="AV262" s="15" t="s">
        <v>144</v>
      </c>
      <c r="AW262" s="15" t="s">
        <v>36</v>
      </c>
      <c r="AX262" s="15" t="s">
        <v>88</v>
      </c>
      <c r="AY262" s="270" t="s">
        <v>138</v>
      </c>
    </row>
    <row r="263" s="2" customFormat="1" ht="24.15" customHeight="1">
      <c r="A263" s="39"/>
      <c r="B263" s="40"/>
      <c r="C263" s="220" t="s">
        <v>274</v>
      </c>
      <c r="D263" s="220" t="s">
        <v>140</v>
      </c>
      <c r="E263" s="221" t="s">
        <v>275</v>
      </c>
      <c r="F263" s="222" t="s">
        <v>276</v>
      </c>
      <c r="G263" s="223" t="s">
        <v>212</v>
      </c>
      <c r="H263" s="224">
        <v>7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45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144</v>
      </c>
      <c r="AT263" s="232" t="s">
        <v>140</v>
      </c>
      <c r="AU263" s="232" t="s">
        <v>90</v>
      </c>
      <c r="AY263" s="18" t="s">
        <v>138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88</v>
      </c>
      <c r="BK263" s="233">
        <f>ROUND(I263*H263,2)</f>
        <v>0</v>
      </c>
      <c r="BL263" s="18" t="s">
        <v>144</v>
      </c>
      <c r="BM263" s="232" t="s">
        <v>277</v>
      </c>
    </row>
    <row r="264" s="2" customFormat="1">
      <c r="A264" s="39"/>
      <c r="B264" s="40"/>
      <c r="C264" s="41"/>
      <c r="D264" s="234" t="s">
        <v>146</v>
      </c>
      <c r="E264" s="41"/>
      <c r="F264" s="235" t="s">
        <v>278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146</v>
      </c>
      <c r="AU264" s="18" t="s">
        <v>90</v>
      </c>
    </row>
    <row r="265" s="2" customFormat="1" ht="37.8" customHeight="1">
      <c r="A265" s="39"/>
      <c r="B265" s="40"/>
      <c r="C265" s="220" t="s">
        <v>7</v>
      </c>
      <c r="D265" s="220" t="s">
        <v>140</v>
      </c>
      <c r="E265" s="221" t="s">
        <v>279</v>
      </c>
      <c r="F265" s="222" t="s">
        <v>280</v>
      </c>
      <c r="G265" s="223" t="s">
        <v>281</v>
      </c>
      <c r="H265" s="224">
        <v>224.87000000000001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45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144</v>
      </c>
      <c r="AT265" s="232" t="s">
        <v>140</v>
      </c>
      <c r="AU265" s="232" t="s">
        <v>90</v>
      </c>
      <c r="AY265" s="18" t="s">
        <v>138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88</v>
      </c>
      <c r="BK265" s="233">
        <f>ROUND(I265*H265,2)</f>
        <v>0</v>
      </c>
      <c r="BL265" s="18" t="s">
        <v>144</v>
      </c>
      <c r="BM265" s="232" t="s">
        <v>282</v>
      </c>
    </row>
    <row r="266" s="2" customFormat="1">
      <c r="A266" s="39"/>
      <c r="B266" s="40"/>
      <c r="C266" s="41"/>
      <c r="D266" s="234" t="s">
        <v>146</v>
      </c>
      <c r="E266" s="41"/>
      <c r="F266" s="235" t="s">
        <v>283</v>
      </c>
      <c r="G266" s="41"/>
      <c r="H266" s="41"/>
      <c r="I266" s="236"/>
      <c r="J266" s="41"/>
      <c r="K266" s="41"/>
      <c r="L266" s="45"/>
      <c r="M266" s="237"/>
      <c r="N266" s="238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146</v>
      </c>
      <c r="AU266" s="18" t="s">
        <v>90</v>
      </c>
    </row>
    <row r="267" s="13" customFormat="1">
      <c r="A267" s="13"/>
      <c r="B267" s="239"/>
      <c r="C267" s="240"/>
      <c r="D267" s="234" t="s">
        <v>148</v>
      </c>
      <c r="E267" s="241" t="s">
        <v>1</v>
      </c>
      <c r="F267" s="242" t="s">
        <v>284</v>
      </c>
      <c r="G267" s="240"/>
      <c r="H267" s="241" t="s">
        <v>1</v>
      </c>
      <c r="I267" s="243"/>
      <c r="J267" s="240"/>
      <c r="K267" s="240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148</v>
      </c>
      <c r="AU267" s="248" t="s">
        <v>90</v>
      </c>
      <c r="AV267" s="13" t="s">
        <v>88</v>
      </c>
      <c r="AW267" s="13" t="s">
        <v>36</v>
      </c>
      <c r="AX267" s="13" t="s">
        <v>80</v>
      </c>
      <c r="AY267" s="248" t="s">
        <v>138</v>
      </c>
    </row>
    <row r="268" s="13" customFormat="1">
      <c r="A268" s="13"/>
      <c r="B268" s="239"/>
      <c r="C268" s="240"/>
      <c r="D268" s="234" t="s">
        <v>148</v>
      </c>
      <c r="E268" s="241" t="s">
        <v>1</v>
      </c>
      <c r="F268" s="242" t="s">
        <v>285</v>
      </c>
      <c r="G268" s="240"/>
      <c r="H268" s="241" t="s">
        <v>1</v>
      </c>
      <c r="I268" s="243"/>
      <c r="J268" s="240"/>
      <c r="K268" s="240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148</v>
      </c>
      <c r="AU268" s="248" t="s">
        <v>90</v>
      </c>
      <c r="AV268" s="13" t="s">
        <v>88</v>
      </c>
      <c r="AW268" s="13" t="s">
        <v>36</v>
      </c>
      <c r="AX268" s="13" t="s">
        <v>80</v>
      </c>
      <c r="AY268" s="248" t="s">
        <v>138</v>
      </c>
    </row>
    <row r="269" s="14" customFormat="1">
      <c r="A269" s="14"/>
      <c r="B269" s="249"/>
      <c r="C269" s="250"/>
      <c r="D269" s="234" t="s">
        <v>148</v>
      </c>
      <c r="E269" s="251" t="s">
        <v>1</v>
      </c>
      <c r="F269" s="252" t="s">
        <v>286</v>
      </c>
      <c r="G269" s="250"/>
      <c r="H269" s="253">
        <v>666.87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148</v>
      </c>
      <c r="AU269" s="259" t="s">
        <v>90</v>
      </c>
      <c r="AV269" s="14" t="s">
        <v>90</v>
      </c>
      <c r="AW269" s="14" t="s">
        <v>36</v>
      </c>
      <c r="AX269" s="14" t="s">
        <v>80</v>
      </c>
      <c r="AY269" s="259" t="s">
        <v>138</v>
      </c>
    </row>
    <row r="270" s="13" customFormat="1">
      <c r="A270" s="13"/>
      <c r="B270" s="239"/>
      <c r="C270" s="240"/>
      <c r="D270" s="234" t="s">
        <v>148</v>
      </c>
      <c r="E270" s="241" t="s">
        <v>1</v>
      </c>
      <c r="F270" s="242" t="s">
        <v>287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148</v>
      </c>
      <c r="AU270" s="248" t="s">
        <v>90</v>
      </c>
      <c r="AV270" s="13" t="s">
        <v>88</v>
      </c>
      <c r="AW270" s="13" t="s">
        <v>36</v>
      </c>
      <c r="AX270" s="13" t="s">
        <v>80</v>
      </c>
      <c r="AY270" s="248" t="s">
        <v>138</v>
      </c>
    </row>
    <row r="271" s="14" customFormat="1">
      <c r="A271" s="14"/>
      <c r="B271" s="249"/>
      <c r="C271" s="250"/>
      <c r="D271" s="234" t="s">
        <v>148</v>
      </c>
      <c r="E271" s="251" t="s">
        <v>1</v>
      </c>
      <c r="F271" s="252" t="s">
        <v>288</v>
      </c>
      <c r="G271" s="250"/>
      <c r="H271" s="253">
        <v>-442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148</v>
      </c>
      <c r="AU271" s="259" t="s">
        <v>90</v>
      </c>
      <c r="AV271" s="14" t="s">
        <v>90</v>
      </c>
      <c r="AW271" s="14" t="s">
        <v>36</v>
      </c>
      <c r="AX271" s="14" t="s">
        <v>80</v>
      </c>
      <c r="AY271" s="259" t="s">
        <v>138</v>
      </c>
    </row>
    <row r="272" s="15" customFormat="1">
      <c r="A272" s="15"/>
      <c r="B272" s="260"/>
      <c r="C272" s="261"/>
      <c r="D272" s="234" t="s">
        <v>148</v>
      </c>
      <c r="E272" s="262" t="s">
        <v>1</v>
      </c>
      <c r="F272" s="263" t="s">
        <v>154</v>
      </c>
      <c r="G272" s="261"/>
      <c r="H272" s="264">
        <v>224.87000000000001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0" t="s">
        <v>148</v>
      </c>
      <c r="AU272" s="270" t="s">
        <v>90</v>
      </c>
      <c r="AV272" s="15" t="s">
        <v>144</v>
      </c>
      <c r="AW272" s="15" t="s">
        <v>36</v>
      </c>
      <c r="AX272" s="15" t="s">
        <v>88</v>
      </c>
      <c r="AY272" s="270" t="s">
        <v>138</v>
      </c>
    </row>
    <row r="273" s="2" customFormat="1" ht="21.75" customHeight="1">
      <c r="A273" s="39"/>
      <c r="B273" s="40"/>
      <c r="C273" s="220" t="s">
        <v>289</v>
      </c>
      <c r="D273" s="220" t="s">
        <v>140</v>
      </c>
      <c r="E273" s="221" t="s">
        <v>290</v>
      </c>
      <c r="F273" s="222" t="s">
        <v>291</v>
      </c>
      <c r="G273" s="223" t="s">
        <v>212</v>
      </c>
      <c r="H273" s="224">
        <v>2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45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144</v>
      </c>
      <c r="AT273" s="232" t="s">
        <v>140</v>
      </c>
      <c r="AU273" s="232" t="s">
        <v>90</v>
      </c>
      <c r="AY273" s="18" t="s">
        <v>138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88</v>
      </c>
      <c r="BK273" s="233">
        <f>ROUND(I273*H273,2)</f>
        <v>0</v>
      </c>
      <c r="BL273" s="18" t="s">
        <v>144</v>
      </c>
      <c r="BM273" s="232" t="s">
        <v>292</v>
      </c>
    </row>
    <row r="274" s="2" customFormat="1">
      <c r="A274" s="39"/>
      <c r="B274" s="40"/>
      <c r="C274" s="41"/>
      <c r="D274" s="234" t="s">
        <v>146</v>
      </c>
      <c r="E274" s="41"/>
      <c r="F274" s="235" t="s">
        <v>293</v>
      </c>
      <c r="G274" s="41"/>
      <c r="H274" s="41"/>
      <c r="I274" s="236"/>
      <c r="J274" s="41"/>
      <c r="K274" s="41"/>
      <c r="L274" s="45"/>
      <c r="M274" s="237"/>
      <c r="N274" s="23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146</v>
      </c>
      <c r="AU274" s="18" t="s">
        <v>90</v>
      </c>
    </row>
    <row r="275" s="13" customFormat="1">
      <c r="A275" s="13"/>
      <c r="B275" s="239"/>
      <c r="C275" s="240"/>
      <c r="D275" s="234" t="s">
        <v>148</v>
      </c>
      <c r="E275" s="241" t="s">
        <v>1</v>
      </c>
      <c r="F275" s="242" t="s">
        <v>215</v>
      </c>
      <c r="G275" s="240"/>
      <c r="H275" s="241" t="s">
        <v>1</v>
      </c>
      <c r="I275" s="243"/>
      <c r="J275" s="240"/>
      <c r="K275" s="240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148</v>
      </c>
      <c r="AU275" s="248" t="s">
        <v>90</v>
      </c>
      <c r="AV275" s="13" t="s">
        <v>88</v>
      </c>
      <c r="AW275" s="13" t="s">
        <v>36</v>
      </c>
      <c r="AX275" s="13" t="s">
        <v>80</v>
      </c>
      <c r="AY275" s="248" t="s">
        <v>138</v>
      </c>
    </row>
    <row r="276" s="14" customFormat="1">
      <c r="A276" s="14"/>
      <c r="B276" s="249"/>
      <c r="C276" s="250"/>
      <c r="D276" s="234" t="s">
        <v>148</v>
      </c>
      <c r="E276" s="251" t="s">
        <v>1</v>
      </c>
      <c r="F276" s="252" t="s">
        <v>88</v>
      </c>
      <c r="G276" s="250"/>
      <c r="H276" s="253">
        <v>1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9" t="s">
        <v>148</v>
      </c>
      <c r="AU276" s="259" t="s">
        <v>90</v>
      </c>
      <c r="AV276" s="14" t="s">
        <v>90</v>
      </c>
      <c r="AW276" s="14" t="s">
        <v>36</v>
      </c>
      <c r="AX276" s="14" t="s">
        <v>80</v>
      </c>
      <c r="AY276" s="259" t="s">
        <v>138</v>
      </c>
    </row>
    <row r="277" s="13" customFormat="1">
      <c r="A277" s="13"/>
      <c r="B277" s="239"/>
      <c r="C277" s="240"/>
      <c r="D277" s="234" t="s">
        <v>148</v>
      </c>
      <c r="E277" s="241" t="s">
        <v>1</v>
      </c>
      <c r="F277" s="242" t="s">
        <v>294</v>
      </c>
      <c r="G277" s="240"/>
      <c r="H277" s="241" t="s">
        <v>1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148</v>
      </c>
      <c r="AU277" s="248" t="s">
        <v>90</v>
      </c>
      <c r="AV277" s="13" t="s">
        <v>88</v>
      </c>
      <c r="AW277" s="13" t="s">
        <v>36</v>
      </c>
      <c r="AX277" s="13" t="s">
        <v>80</v>
      </c>
      <c r="AY277" s="248" t="s">
        <v>138</v>
      </c>
    </row>
    <row r="278" s="14" customFormat="1">
      <c r="A278" s="14"/>
      <c r="B278" s="249"/>
      <c r="C278" s="250"/>
      <c r="D278" s="234" t="s">
        <v>148</v>
      </c>
      <c r="E278" s="251" t="s">
        <v>1</v>
      </c>
      <c r="F278" s="252" t="s">
        <v>88</v>
      </c>
      <c r="G278" s="250"/>
      <c r="H278" s="253">
        <v>1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148</v>
      </c>
      <c r="AU278" s="259" t="s">
        <v>90</v>
      </c>
      <c r="AV278" s="14" t="s">
        <v>90</v>
      </c>
      <c r="AW278" s="14" t="s">
        <v>36</v>
      </c>
      <c r="AX278" s="14" t="s">
        <v>80</v>
      </c>
      <c r="AY278" s="259" t="s">
        <v>138</v>
      </c>
    </row>
    <row r="279" s="15" customFormat="1">
      <c r="A279" s="15"/>
      <c r="B279" s="260"/>
      <c r="C279" s="261"/>
      <c r="D279" s="234" t="s">
        <v>148</v>
      </c>
      <c r="E279" s="262" t="s">
        <v>1</v>
      </c>
      <c r="F279" s="263" t="s">
        <v>154</v>
      </c>
      <c r="G279" s="261"/>
      <c r="H279" s="264">
        <v>2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0" t="s">
        <v>148</v>
      </c>
      <c r="AU279" s="270" t="s">
        <v>90</v>
      </c>
      <c r="AV279" s="15" t="s">
        <v>144</v>
      </c>
      <c r="AW279" s="15" t="s">
        <v>36</v>
      </c>
      <c r="AX279" s="15" t="s">
        <v>88</v>
      </c>
      <c r="AY279" s="270" t="s">
        <v>138</v>
      </c>
    </row>
    <row r="280" s="2" customFormat="1" ht="24.15" customHeight="1">
      <c r="A280" s="39"/>
      <c r="B280" s="40"/>
      <c r="C280" s="220" t="s">
        <v>295</v>
      </c>
      <c r="D280" s="220" t="s">
        <v>140</v>
      </c>
      <c r="E280" s="221" t="s">
        <v>296</v>
      </c>
      <c r="F280" s="222" t="s">
        <v>297</v>
      </c>
      <c r="G280" s="223" t="s">
        <v>212</v>
      </c>
      <c r="H280" s="224">
        <v>2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45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144</v>
      </c>
      <c r="AT280" s="232" t="s">
        <v>140</v>
      </c>
      <c r="AU280" s="232" t="s">
        <v>90</v>
      </c>
      <c r="AY280" s="18" t="s">
        <v>138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88</v>
      </c>
      <c r="BK280" s="233">
        <f>ROUND(I280*H280,2)</f>
        <v>0</v>
      </c>
      <c r="BL280" s="18" t="s">
        <v>144</v>
      </c>
      <c r="BM280" s="232" t="s">
        <v>298</v>
      </c>
    </row>
    <row r="281" s="2" customFormat="1">
      <c r="A281" s="39"/>
      <c r="B281" s="40"/>
      <c r="C281" s="41"/>
      <c r="D281" s="234" t="s">
        <v>146</v>
      </c>
      <c r="E281" s="41"/>
      <c r="F281" s="235" t="s">
        <v>299</v>
      </c>
      <c r="G281" s="41"/>
      <c r="H281" s="41"/>
      <c r="I281" s="236"/>
      <c r="J281" s="41"/>
      <c r="K281" s="41"/>
      <c r="L281" s="45"/>
      <c r="M281" s="237"/>
      <c r="N281" s="23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146</v>
      </c>
      <c r="AU281" s="18" t="s">
        <v>90</v>
      </c>
    </row>
    <row r="282" s="2" customFormat="1" ht="24.15" customHeight="1">
      <c r="A282" s="39"/>
      <c r="B282" s="40"/>
      <c r="C282" s="220" t="s">
        <v>300</v>
      </c>
      <c r="D282" s="220" t="s">
        <v>140</v>
      </c>
      <c r="E282" s="221" t="s">
        <v>301</v>
      </c>
      <c r="F282" s="222" t="s">
        <v>302</v>
      </c>
      <c r="G282" s="223" t="s">
        <v>212</v>
      </c>
      <c r="H282" s="224">
        <v>33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45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144</v>
      </c>
      <c r="AT282" s="232" t="s">
        <v>140</v>
      </c>
      <c r="AU282" s="232" t="s">
        <v>90</v>
      </c>
      <c r="AY282" s="18" t="s">
        <v>138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88</v>
      </c>
      <c r="BK282" s="233">
        <f>ROUND(I282*H282,2)</f>
        <v>0</v>
      </c>
      <c r="BL282" s="18" t="s">
        <v>144</v>
      </c>
      <c r="BM282" s="232" t="s">
        <v>303</v>
      </c>
    </row>
    <row r="283" s="2" customFormat="1">
      <c r="A283" s="39"/>
      <c r="B283" s="40"/>
      <c r="C283" s="41"/>
      <c r="D283" s="234" t="s">
        <v>146</v>
      </c>
      <c r="E283" s="41"/>
      <c r="F283" s="235" t="s">
        <v>302</v>
      </c>
      <c r="G283" s="41"/>
      <c r="H283" s="41"/>
      <c r="I283" s="236"/>
      <c r="J283" s="41"/>
      <c r="K283" s="41"/>
      <c r="L283" s="45"/>
      <c r="M283" s="237"/>
      <c r="N283" s="23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146</v>
      </c>
      <c r="AU283" s="18" t="s">
        <v>90</v>
      </c>
    </row>
    <row r="284" s="2" customFormat="1">
      <c r="A284" s="39"/>
      <c r="B284" s="40"/>
      <c r="C284" s="41"/>
      <c r="D284" s="234" t="s">
        <v>159</v>
      </c>
      <c r="E284" s="41"/>
      <c r="F284" s="271" t="s">
        <v>304</v>
      </c>
      <c r="G284" s="41"/>
      <c r="H284" s="41"/>
      <c r="I284" s="236"/>
      <c r="J284" s="41"/>
      <c r="K284" s="41"/>
      <c r="L284" s="45"/>
      <c r="M284" s="237"/>
      <c r="N284" s="23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159</v>
      </c>
      <c r="AU284" s="18" t="s">
        <v>90</v>
      </c>
    </row>
    <row r="285" s="13" customFormat="1">
      <c r="A285" s="13"/>
      <c r="B285" s="239"/>
      <c r="C285" s="240"/>
      <c r="D285" s="234" t="s">
        <v>148</v>
      </c>
      <c r="E285" s="241" t="s">
        <v>1</v>
      </c>
      <c r="F285" s="242" t="s">
        <v>305</v>
      </c>
      <c r="G285" s="240"/>
      <c r="H285" s="241" t="s">
        <v>1</v>
      </c>
      <c r="I285" s="243"/>
      <c r="J285" s="240"/>
      <c r="K285" s="240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148</v>
      </c>
      <c r="AU285" s="248" t="s">
        <v>90</v>
      </c>
      <c r="AV285" s="13" t="s">
        <v>88</v>
      </c>
      <c r="AW285" s="13" t="s">
        <v>36</v>
      </c>
      <c r="AX285" s="13" t="s">
        <v>80</v>
      </c>
      <c r="AY285" s="248" t="s">
        <v>138</v>
      </c>
    </row>
    <row r="286" s="14" customFormat="1">
      <c r="A286" s="14"/>
      <c r="B286" s="249"/>
      <c r="C286" s="250"/>
      <c r="D286" s="234" t="s">
        <v>148</v>
      </c>
      <c r="E286" s="251" t="s">
        <v>1</v>
      </c>
      <c r="F286" s="252" t="s">
        <v>306</v>
      </c>
      <c r="G286" s="250"/>
      <c r="H286" s="253">
        <v>33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148</v>
      </c>
      <c r="AU286" s="259" t="s">
        <v>90</v>
      </c>
      <c r="AV286" s="14" t="s">
        <v>90</v>
      </c>
      <c r="AW286" s="14" t="s">
        <v>36</v>
      </c>
      <c r="AX286" s="14" t="s">
        <v>88</v>
      </c>
      <c r="AY286" s="259" t="s">
        <v>138</v>
      </c>
    </row>
    <row r="287" s="2" customFormat="1" ht="24.15" customHeight="1">
      <c r="A287" s="39"/>
      <c r="B287" s="40"/>
      <c r="C287" s="220" t="s">
        <v>307</v>
      </c>
      <c r="D287" s="220" t="s">
        <v>140</v>
      </c>
      <c r="E287" s="221" t="s">
        <v>308</v>
      </c>
      <c r="F287" s="222" t="s">
        <v>309</v>
      </c>
      <c r="G287" s="223" t="s">
        <v>212</v>
      </c>
      <c r="H287" s="224">
        <v>119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45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144</v>
      </c>
      <c r="AT287" s="232" t="s">
        <v>140</v>
      </c>
      <c r="AU287" s="232" t="s">
        <v>90</v>
      </c>
      <c r="AY287" s="18" t="s">
        <v>138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88</v>
      </c>
      <c r="BK287" s="233">
        <f>ROUND(I287*H287,2)</f>
        <v>0</v>
      </c>
      <c r="BL287" s="18" t="s">
        <v>144</v>
      </c>
      <c r="BM287" s="232" t="s">
        <v>310</v>
      </c>
    </row>
    <row r="288" s="2" customFormat="1">
      <c r="A288" s="39"/>
      <c r="B288" s="40"/>
      <c r="C288" s="41"/>
      <c r="D288" s="234" t="s">
        <v>146</v>
      </c>
      <c r="E288" s="41"/>
      <c r="F288" s="235" t="s">
        <v>309</v>
      </c>
      <c r="G288" s="41"/>
      <c r="H288" s="41"/>
      <c r="I288" s="236"/>
      <c r="J288" s="41"/>
      <c r="K288" s="41"/>
      <c r="L288" s="45"/>
      <c r="M288" s="237"/>
      <c r="N288" s="238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146</v>
      </c>
      <c r="AU288" s="18" t="s">
        <v>90</v>
      </c>
    </row>
    <row r="289" s="13" customFormat="1">
      <c r="A289" s="13"/>
      <c r="B289" s="239"/>
      <c r="C289" s="240"/>
      <c r="D289" s="234" t="s">
        <v>148</v>
      </c>
      <c r="E289" s="241" t="s">
        <v>1</v>
      </c>
      <c r="F289" s="242" t="s">
        <v>311</v>
      </c>
      <c r="G289" s="240"/>
      <c r="H289" s="241" t="s">
        <v>1</v>
      </c>
      <c r="I289" s="243"/>
      <c r="J289" s="240"/>
      <c r="K289" s="240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148</v>
      </c>
      <c r="AU289" s="248" t="s">
        <v>90</v>
      </c>
      <c r="AV289" s="13" t="s">
        <v>88</v>
      </c>
      <c r="AW289" s="13" t="s">
        <v>36</v>
      </c>
      <c r="AX289" s="13" t="s">
        <v>80</v>
      </c>
      <c r="AY289" s="248" t="s">
        <v>138</v>
      </c>
    </row>
    <row r="290" s="14" customFormat="1">
      <c r="A290" s="14"/>
      <c r="B290" s="249"/>
      <c r="C290" s="250"/>
      <c r="D290" s="234" t="s">
        <v>148</v>
      </c>
      <c r="E290" s="251" t="s">
        <v>1</v>
      </c>
      <c r="F290" s="252" t="s">
        <v>312</v>
      </c>
      <c r="G290" s="250"/>
      <c r="H290" s="253">
        <v>119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9" t="s">
        <v>148</v>
      </c>
      <c r="AU290" s="259" t="s">
        <v>90</v>
      </c>
      <c r="AV290" s="14" t="s">
        <v>90</v>
      </c>
      <c r="AW290" s="14" t="s">
        <v>36</v>
      </c>
      <c r="AX290" s="14" t="s">
        <v>88</v>
      </c>
      <c r="AY290" s="259" t="s">
        <v>138</v>
      </c>
    </row>
    <row r="291" s="2" customFormat="1" ht="24.15" customHeight="1">
      <c r="A291" s="39"/>
      <c r="B291" s="40"/>
      <c r="C291" s="220" t="s">
        <v>313</v>
      </c>
      <c r="D291" s="220" t="s">
        <v>140</v>
      </c>
      <c r="E291" s="221" t="s">
        <v>314</v>
      </c>
      <c r="F291" s="222" t="s">
        <v>315</v>
      </c>
      <c r="G291" s="223" t="s">
        <v>212</v>
      </c>
      <c r="H291" s="224">
        <v>63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45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144</v>
      </c>
      <c r="AT291" s="232" t="s">
        <v>140</v>
      </c>
      <c r="AU291" s="232" t="s">
        <v>90</v>
      </c>
      <c r="AY291" s="18" t="s">
        <v>138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88</v>
      </c>
      <c r="BK291" s="233">
        <f>ROUND(I291*H291,2)</f>
        <v>0</v>
      </c>
      <c r="BL291" s="18" t="s">
        <v>144</v>
      </c>
      <c r="BM291" s="232" t="s">
        <v>316</v>
      </c>
    </row>
    <row r="292" s="2" customFormat="1">
      <c r="A292" s="39"/>
      <c r="B292" s="40"/>
      <c r="C292" s="41"/>
      <c r="D292" s="234" t="s">
        <v>146</v>
      </c>
      <c r="E292" s="41"/>
      <c r="F292" s="235" t="s">
        <v>317</v>
      </c>
      <c r="G292" s="41"/>
      <c r="H292" s="41"/>
      <c r="I292" s="236"/>
      <c r="J292" s="41"/>
      <c r="K292" s="41"/>
      <c r="L292" s="45"/>
      <c r="M292" s="237"/>
      <c r="N292" s="23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146</v>
      </c>
      <c r="AU292" s="18" t="s">
        <v>90</v>
      </c>
    </row>
    <row r="293" s="2" customFormat="1">
      <c r="A293" s="39"/>
      <c r="B293" s="40"/>
      <c r="C293" s="41"/>
      <c r="D293" s="234" t="s">
        <v>159</v>
      </c>
      <c r="E293" s="41"/>
      <c r="F293" s="271" t="s">
        <v>160</v>
      </c>
      <c r="G293" s="41"/>
      <c r="H293" s="41"/>
      <c r="I293" s="236"/>
      <c r="J293" s="41"/>
      <c r="K293" s="41"/>
      <c r="L293" s="45"/>
      <c r="M293" s="237"/>
      <c r="N293" s="23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159</v>
      </c>
      <c r="AU293" s="18" t="s">
        <v>90</v>
      </c>
    </row>
    <row r="294" s="13" customFormat="1">
      <c r="A294" s="13"/>
      <c r="B294" s="239"/>
      <c r="C294" s="240"/>
      <c r="D294" s="234" t="s">
        <v>148</v>
      </c>
      <c r="E294" s="241" t="s">
        <v>1</v>
      </c>
      <c r="F294" s="242" t="s">
        <v>215</v>
      </c>
      <c r="G294" s="240"/>
      <c r="H294" s="241" t="s">
        <v>1</v>
      </c>
      <c r="I294" s="243"/>
      <c r="J294" s="240"/>
      <c r="K294" s="240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148</v>
      </c>
      <c r="AU294" s="248" t="s">
        <v>90</v>
      </c>
      <c r="AV294" s="13" t="s">
        <v>88</v>
      </c>
      <c r="AW294" s="13" t="s">
        <v>36</v>
      </c>
      <c r="AX294" s="13" t="s">
        <v>80</v>
      </c>
      <c r="AY294" s="248" t="s">
        <v>138</v>
      </c>
    </row>
    <row r="295" s="14" customFormat="1">
      <c r="A295" s="14"/>
      <c r="B295" s="249"/>
      <c r="C295" s="250"/>
      <c r="D295" s="234" t="s">
        <v>148</v>
      </c>
      <c r="E295" s="251" t="s">
        <v>1</v>
      </c>
      <c r="F295" s="252" t="s">
        <v>318</v>
      </c>
      <c r="G295" s="250"/>
      <c r="H295" s="253">
        <v>42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9" t="s">
        <v>148</v>
      </c>
      <c r="AU295" s="259" t="s">
        <v>90</v>
      </c>
      <c r="AV295" s="14" t="s">
        <v>90</v>
      </c>
      <c r="AW295" s="14" t="s">
        <v>36</v>
      </c>
      <c r="AX295" s="14" t="s">
        <v>80</v>
      </c>
      <c r="AY295" s="259" t="s">
        <v>138</v>
      </c>
    </row>
    <row r="296" s="13" customFormat="1">
      <c r="A296" s="13"/>
      <c r="B296" s="239"/>
      <c r="C296" s="240"/>
      <c r="D296" s="234" t="s">
        <v>148</v>
      </c>
      <c r="E296" s="241" t="s">
        <v>1</v>
      </c>
      <c r="F296" s="242" t="s">
        <v>217</v>
      </c>
      <c r="G296" s="240"/>
      <c r="H296" s="241" t="s">
        <v>1</v>
      </c>
      <c r="I296" s="243"/>
      <c r="J296" s="240"/>
      <c r="K296" s="240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148</v>
      </c>
      <c r="AU296" s="248" t="s">
        <v>90</v>
      </c>
      <c r="AV296" s="13" t="s">
        <v>88</v>
      </c>
      <c r="AW296" s="13" t="s">
        <v>36</v>
      </c>
      <c r="AX296" s="13" t="s">
        <v>80</v>
      </c>
      <c r="AY296" s="248" t="s">
        <v>138</v>
      </c>
    </row>
    <row r="297" s="14" customFormat="1">
      <c r="A297" s="14"/>
      <c r="B297" s="249"/>
      <c r="C297" s="250"/>
      <c r="D297" s="234" t="s">
        <v>148</v>
      </c>
      <c r="E297" s="251" t="s">
        <v>1</v>
      </c>
      <c r="F297" s="252" t="s">
        <v>144</v>
      </c>
      <c r="G297" s="250"/>
      <c r="H297" s="253">
        <v>4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148</v>
      </c>
      <c r="AU297" s="259" t="s">
        <v>90</v>
      </c>
      <c r="AV297" s="14" t="s">
        <v>90</v>
      </c>
      <c r="AW297" s="14" t="s">
        <v>36</v>
      </c>
      <c r="AX297" s="14" t="s">
        <v>80</v>
      </c>
      <c r="AY297" s="259" t="s">
        <v>138</v>
      </c>
    </row>
    <row r="298" s="13" customFormat="1">
      <c r="A298" s="13"/>
      <c r="B298" s="239"/>
      <c r="C298" s="240"/>
      <c r="D298" s="234" t="s">
        <v>148</v>
      </c>
      <c r="E298" s="241" t="s">
        <v>1</v>
      </c>
      <c r="F298" s="242" t="s">
        <v>219</v>
      </c>
      <c r="G298" s="240"/>
      <c r="H298" s="241" t="s">
        <v>1</v>
      </c>
      <c r="I298" s="243"/>
      <c r="J298" s="240"/>
      <c r="K298" s="240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148</v>
      </c>
      <c r="AU298" s="248" t="s">
        <v>90</v>
      </c>
      <c r="AV298" s="13" t="s">
        <v>88</v>
      </c>
      <c r="AW298" s="13" t="s">
        <v>36</v>
      </c>
      <c r="AX298" s="13" t="s">
        <v>80</v>
      </c>
      <c r="AY298" s="248" t="s">
        <v>138</v>
      </c>
    </row>
    <row r="299" s="13" customFormat="1">
      <c r="A299" s="13"/>
      <c r="B299" s="239"/>
      <c r="C299" s="240"/>
      <c r="D299" s="234" t="s">
        <v>148</v>
      </c>
      <c r="E299" s="241" t="s">
        <v>1</v>
      </c>
      <c r="F299" s="242" t="s">
        <v>220</v>
      </c>
      <c r="G299" s="240"/>
      <c r="H299" s="241" t="s">
        <v>1</v>
      </c>
      <c r="I299" s="243"/>
      <c r="J299" s="240"/>
      <c r="K299" s="240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148</v>
      </c>
      <c r="AU299" s="248" t="s">
        <v>90</v>
      </c>
      <c r="AV299" s="13" t="s">
        <v>88</v>
      </c>
      <c r="AW299" s="13" t="s">
        <v>36</v>
      </c>
      <c r="AX299" s="13" t="s">
        <v>80</v>
      </c>
      <c r="AY299" s="248" t="s">
        <v>138</v>
      </c>
    </row>
    <row r="300" s="14" customFormat="1">
      <c r="A300" s="14"/>
      <c r="B300" s="249"/>
      <c r="C300" s="250"/>
      <c r="D300" s="234" t="s">
        <v>148</v>
      </c>
      <c r="E300" s="251" t="s">
        <v>1</v>
      </c>
      <c r="F300" s="252" t="s">
        <v>181</v>
      </c>
      <c r="G300" s="250"/>
      <c r="H300" s="253">
        <v>5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148</v>
      </c>
      <c r="AU300" s="259" t="s">
        <v>90</v>
      </c>
      <c r="AV300" s="14" t="s">
        <v>90</v>
      </c>
      <c r="AW300" s="14" t="s">
        <v>36</v>
      </c>
      <c r="AX300" s="14" t="s">
        <v>80</v>
      </c>
      <c r="AY300" s="259" t="s">
        <v>138</v>
      </c>
    </row>
    <row r="301" s="13" customFormat="1">
      <c r="A301" s="13"/>
      <c r="B301" s="239"/>
      <c r="C301" s="240"/>
      <c r="D301" s="234" t="s">
        <v>148</v>
      </c>
      <c r="E301" s="241" t="s">
        <v>1</v>
      </c>
      <c r="F301" s="242" t="s">
        <v>221</v>
      </c>
      <c r="G301" s="240"/>
      <c r="H301" s="241" t="s">
        <v>1</v>
      </c>
      <c r="I301" s="243"/>
      <c r="J301" s="240"/>
      <c r="K301" s="240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148</v>
      </c>
      <c r="AU301" s="248" t="s">
        <v>90</v>
      </c>
      <c r="AV301" s="13" t="s">
        <v>88</v>
      </c>
      <c r="AW301" s="13" t="s">
        <v>36</v>
      </c>
      <c r="AX301" s="13" t="s">
        <v>80</v>
      </c>
      <c r="AY301" s="248" t="s">
        <v>138</v>
      </c>
    </row>
    <row r="302" s="14" customFormat="1">
      <c r="A302" s="14"/>
      <c r="B302" s="249"/>
      <c r="C302" s="250"/>
      <c r="D302" s="234" t="s">
        <v>148</v>
      </c>
      <c r="E302" s="251" t="s">
        <v>1</v>
      </c>
      <c r="F302" s="252" t="s">
        <v>234</v>
      </c>
      <c r="G302" s="250"/>
      <c r="H302" s="253">
        <v>12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148</v>
      </c>
      <c r="AU302" s="259" t="s">
        <v>90</v>
      </c>
      <c r="AV302" s="14" t="s">
        <v>90</v>
      </c>
      <c r="AW302" s="14" t="s">
        <v>36</v>
      </c>
      <c r="AX302" s="14" t="s">
        <v>80</v>
      </c>
      <c r="AY302" s="259" t="s">
        <v>138</v>
      </c>
    </row>
    <row r="303" s="15" customFormat="1">
      <c r="A303" s="15"/>
      <c r="B303" s="260"/>
      <c r="C303" s="261"/>
      <c r="D303" s="234" t="s">
        <v>148</v>
      </c>
      <c r="E303" s="262" t="s">
        <v>1</v>
      </c>
      <c r="F303" s="263" t="s">
        <v>154</v>
      </c>
      <c r="G303" s="261"/>
      <c r="H303" s="264">
        <v>63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0" t="s">
        <v>148</v>
      </c>
      <c r="AU303" s="270" t="s">
        <v>90</v>
      </c>
      <c r="AV303" s="15" t="s">
        <v>144</v>
      </c>
      <c r="AW303" s="15" t="s">
        <v>36</v>
      </c>
      <c r="AX303" s="15" t="s">
        <v>88</v>
      </c>
      <c r="AY303" s="270" t="s">
        <v>138</v>
      </c>
    </row>
    <row r="304" s="2" customFormat="1" ht="33" customHeight="1">
      <c r="A304" s="39"/>
      <c r="B304" s="40"/>
      <c r="C304" s="220" t="s">
        <v>232</v>
      </c>
      <c r="D304" s="220" t="s">
        <v>140</v>
      </c>
      <c r="E304" s="221" t="s">
        <v>319</v>
      </c>
      <c r="F304" s="222" t="s">
        <v>320</v>
      </c>
      <c r="G304" s="223" t="s">
        <v>212</v>
      </c>
      <c r="H304" s="224">
        <v>49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45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144</v>
      </c>
      <c r="AT304" s="232" t="s">
        <v>140</v>
      </c>
      <c r="AU304" s="232" t="s">
        <v>90</v>
      </c>
      <c r="AY304" s="18" t="s">
        <v>138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88</v>
      </c>
      <c r="BK304" s="233">
        <f>ROUND(I304*H304,2)</f>
        <v>0</v>
      </c>
      <c r="BL304" s="18" t="s">
        <v>144</v>
      </c>
      <c r="BM304" s="232" t="s">
        <v>321</v>
      </c>
    </row>
    <row r="305" s="2" customFormat="1">
      <c r="A305" s="39"/>
      <c r="B305" s="40"/>
      <c r="C305" s="41"/>
      <c r="D305" s="234" t="s">
        <v>146</v>
      </c>
      <c r="E305" s="41"/>
      <c r="F305" s="235" t="s">
        <v>322</v>
      </c>
      <c r="G305" s="41"/>
      <c r="H305" s="41"/>
      <c r="I305" s="236"/>
      <c r="J305" s="41"/>
      <c r="K305" s="41"/>
      <c r="L305" s="45"/>
      <c r="M305" s="237"/>
      <c r="N305" s="23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146</v>
      </c>
      <c r="AU305" s="18" t="s">
        <v>90</v>
      </c>
    </row>
    <row r="306" s="2" customFormat="1">
      <c r="A306" s="39"/>
      <c r="B306" s="40"/>
      <c r="C306" s="41"/>
      <c r="D306" s="234" t="s">
        <v>159</v>
      </c>
      <c r="E306" s="41"/>
      <c r="F306" s="271" t="s">
        <v>160</v>
      </c>
      <c r="G306" s="41"/>
      <c r="H306" s="41"/>
      <c r="I306" s="236"/>
      <c r="J306" s="41"/>
      <c r="K306" s="41"/>
      <c r="L306" s="45"/>
      <c r="M306" s="237"/>
      <c r="N306" s="238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159</v>
      </c>
      <c r="AU306" s="18" t="s">
        <v>90</v>
      </c>
    </row>
    <row r="307" s="13" customFormat="1">
      <c r="A307" s="13"/>
      <c r="B307" s="239"/>
      <c r="C307" s="240"/>
      <c r="D307" s="234" t="s">
        <v>148</v>
      </c>
      <c r="E307" s="241" t="s">
        <v>1</v>
      </c>
      <c r="F307" s="242" t="s">
        <v>215</v>
      </c>
      <c r="G307" s="240"/>
      <c r="H307" s="241" t="s">
        <v>1</v>
      </c>
      <c r="I307" s="243"/>
      <c r="J307" s="240"/>
      <c r="K307" s="240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148</v>
      </c>
      <c r="AU307" s="248" t="s">
        <v>90</v>
      </c>
      <c r="AV307" s="13" t="s">
        <v>88</v>
      </c>
      <c r="AW307" s="13" t="s">
        <v>36</v>
      </c>
      <c r="AX307" s="13" t="s">
        <v>80</v>
      </c>
      <c r="AY307" s="248" t="s">
        <v>138</v>
      </c>
    </row>
    <row r="308" s="14" customFormat="1">
      <c r="A308" s="14"/>
      <c r="B308" s="249"/>
      <c r="C308" s="250"/>
      <c r="D308" s="234" t="s">
        <v>148</v>
      </c>
      <c r="E308" s="251" t="s">
        <v>1</v>
      </c>
      <c r="F308" s="252" t="s">
        <v>300</v>
      </c>
      <c r="G308" s="250"/>
      <c r="H308" s="253">
        <v>24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148</v>
      </c>
      <c r="AU308" s="259" t="s">
        <v>90</v>
      </c>
      <c r="AV308" s="14" t="s">
        <v>90</v>
      </c>
      <c r="AW308" s="14" t="s">
        <v>36</v>
      </c>
      <c r="AX308" s="14" t="s">
        <v>80</v>
      </c>
      <c r="AY308" s="259" t="s">
        <v>138</v>
      </c>
    </row>
    <row r="309" s="13" customFormat="1">
      <c r="A309" s="13"/>
      <c r="B309" s="239"/>
      <c r="C309" s="240"/>
      <c r="D309" s="234" t="s">
        <v>148</v>
      </c>
      <c r="E309" s="241" t="s">
        <v>1</v>
      </c>
      <c r="F309" s="242" t="s">
        <v>217</v>
      </c>
      <c r="G309" s="240"/>
      <c r="H309" s="241" t="s">
        <v>1</v>
      </c>
      <c r="I309" s="243"/>
      <c r="J309" s="240"/>
      <c r="K309" s="240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148</v>
      </c>
      <c r="AU309" s="248" t="s">
        <v>90</v>
      </c>
      <c r="AV309" s="13" t="s">
        <v>88</v>
      </c>
      <c r="AW309" s="13" t="s">
        <v>36</v>
      </c>
      <c r="AX309" s="13" t="s">
        <v>80</v>
      </c>
      <c r="AY309" s="248" t="s">
        <v>138</v>
      </c>
    </row>
    <row r="310" s="14" customFormat="1">
      <c r="A310" s="14"/>
      <c r="B310" s="249"/>
      <c r="C310" s="250"/>
      <c r="D310" s="234" t="s">
        <v>148</v>
      </c>
      <c r="E310" s="251" t="s">
        <v>1</v>
      </c>
      <c r="F310" s="252" t="s">
        <v>227</v>
      </c>
      <c r="G310" s="250"/>
      <c r="H310" s="253">
        <v>11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148</v>
      </c>
      <c r="AU310" s="259" t="s">
        <v>90</v>
      </c>
      <c r="AV310" s="14" t="s">
        <v>90</v>
      </c>
      <c r="AW310" s="14" t="s">
        <v>36</v>
      </c>
      <c r="AX310" s="14" t="s">
        <v>80</v>
      </c>
      <c r="AY310" s="259" t="s">
        <v>138</v>
      </c>
    </row>
    <row r="311" s="13" customFormat="1">
      <c r="A311" s="13"/>
      <c r="B311" s="239"/>
      <c r="C311" s="240"/>
      <c r="D311" s="234" t="s">
        <v>148</v>
      </c>
      <c r="E311" s="241" t="s">
        <v>1</v>
      </c>
      <c r="F311" s="242" t="s">
        <v>219</v>
      </c>
      <c r="G311" s="240"/>
      <c r="H311" s="241" t="s">
        <v>1</v>
      </c>
      <c r="I311" s="243"/>
      <c r="J311" s="240"/>
      <c r="K311" s="240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148</v>
      </c>
      <c r="AU311" s="248" t="s">
        <v>90</v>
      </c>
      <c r="AV311" s="13" t="s">
        <v>88</v>
      </c>
      <c r="AW311" s="13" t="s">
        <v>36</v>
      </c>
      <c r="AX311" s="13" t="s">
        <v>80</v>
      </c>
      <c r="AY311" s="248" t="s">
        <v>138</v>
      </c>
    </row>
    <row r="312" s="13" customFormat="1">
      <c r="A312" s="13"/>
      <c r="B312" s="239"/>
      <c r="C312" s="240"/>
      <c r="D312" s="234" t="s">
        <v>148</v>
      </c>
      <c r="E312" s="241" t="s">
        <v>1</v>
      </c>
      <c r="F312" s="242" t="s">
        <v>220</v>
      </c>
      <c r="G312" s="240"/>
      <c r="H312" s="241" t="s">
        <v>1</v>
      </c>
      <c r="I312" s="243"/>
      <c r="J312" s="240"/>
      <c r="K312" s="240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148</v>
      </c>
      <c r="AU312" s="248" t="s">
        <v>90</v>
      </c>
      <c r="AV312" s="13" t="s">
        <v>88</v>
      </c>
      <c r="AW312" s="13" t="s">
        <v>36</v>
      </c>
      <c r="AX312" s="13" t="s">
        <v>80</v>
      </c>
      <c r="AY312" s="248" t="s">
        <v>138</v>
      </c>
    </row>
    <row r="313" s="14" customFormat="1">
      <c r="A313" s="14"/>
      <c r="B313" s="249"/>
      <c r="C313" s="250"/>
      <c r="D313" s="234" t="s">
        <v>148</v>
      </c>
      <c r="E313" s="251" t="s">
        <v>1</v>
      </c>
      <c r="F313" s="252" t="s">
        <v>222</v>
      </c>
      <c r="G313" s="250"/>
      <c r="H313" s="253">
        <v>10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9" t="s">
        <v>148</v>
      </c>
      <c r="AU313" s="259" t="s">
        <v>90</v>
      </c>
      <c r="AV313" s="14" t="s">
        <v>90</v>
      </c>
      <c r="AW313" s="14" t="s">
        <v>36</v>
      </c>
      <c r="AX313" s="14" t="s">
        <v>80</v>
      </c>
      <c r="AY313" s="259" t="s">
        <v>138</v>
      </c>
    </row>
    <row r="314" s="13" customFormat="1">
      <c r="A314" s="13"/>
      <c r="B314" s="239"/>
      <c r="C314" s="240"/>
      <c r="D314" s="234" t="s">
        <v>148</v>
      </c>
      <c r="E314" s="241" t="s">
        <v>1</v>
      </c>
      <c r="F314" s="242" t="s">
        <v>221</v>
      </c>
      <c r="G314" s="240"/>
      <c r="H314" s="241" t="s">
        <v>1</v>
      </c>
      <c r="I314" s="243"/>
      <c r="J314" s="240"/>
      <c r="K314" s="240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148</v>
      </c>
      <c r="AU314" s="248" t="s">
        <v>90</v>
      </c>
      <c r="AV314" s="13" t="s">
        <v>88</v>
      </c>
      <c r="AW314" s="13" t="s">
        <v>36</v>
      </c>
      <c r="AX314" s="13" t="s">
        <v>80</v>
      </c>
      <c r="AY314" s="248" t="s">
        <v>138</v>
      </c>
    </row>
    <row r="315" s="14" customFormat="1">
      <c r="A315" s="14"/>
      <c r="B315" s="249"/>
      <c r="C315" s="250"/>
      <c r="D315" s="234" t="s">
        <v>148</v>
      </c>
      <c r="E315" s="251" t="s">
        <v>1</v>
      </c>
      <c r="F315" s="252" t="s">
        <v>144</v>
      </c>
      <c r="G315" s="250"/>
      <c r="H315" s="253">
        <v>4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148</v>
      </c>
      <c r="AU315" s="259" t="s">
        <v>90</v>
      </c>
      <c r="AV315" s="14" t="s">
        <v>90</v>
      </c>
      <c r="AW315" s="14" t="s">
        <v>36</v>
      </c>
      <c r="AX315" s="14" t="s">
        <v>80</v>
      </c>
      <c r="AY315" s="259" t="s">
        <v>138</v>
      </c>
    </row>
    <row r="316" s="15" customFormat="1">
      <c r="A316" s="15"/>
      <c r="B316" s="260"/>
      <c r="C316" s="261"/>
      <c r="D316" s="234" t="s">
        <v>148</v>
      </c>
      <c r="E316" s="262" t="s">
        <v>1</v>
      </c>
      <c r="F316" s="263" t="s">
        <v>154</v>
      </c>
      <c r="G316" s="261"/>
      <c r="H316" s="264">
        <v>49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0" t="s">
        <v>148</v>
      </c>
      <c r="AU316" s="270" t="s">
        <v>90</v>
      </c>
      <c r="AV316" s="15" t="s">
        <v>144</v>
      </c>
      <c r="AW316" s="15" t="s">
        <v>36</v>
      </c>
      <c r="AX316" s="15" t="s">
        <v>88</v>
      </c>
      <c r="AY316" s="270" t="s">
        <v>138</v>
      </c>
    </row>
    <row r="317" s="2" customFormat="1" ht="33" customHeight="1">
      <c r="A317" s="39"/>
      <c r="B317" s="40"/>
      <c r="C317" s="220" t="s">
        <v>323</v>
      </c>
      <c r="D317" s="220" t="s">
        <v>140</v>
      </c>
      <c r="E317" s="221" t="s">
        <v>324</v>
      </c>
      <c r="F317" s="222" t="s">
        <v>325</v>
      </c>
      <c r="G317" s="223" t="s">
        <v>212</v>
      </c>
      <c r="H317" s="224">
        <v>19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45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144</v>
      </c>
      <c r="AT317" s="232" t="s">
        <v>140</v>
      </c>
      <c r="AU317" s="232" t="s">
        <v>90</v>
      </c>
      <c r="AY317" s="18" t="s">
        <v>138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88</v>
      </c>
      <c r="BK317" s="233">
        <f>ROUND(I317*H317,2)</f>
        <v>0</v>
      </c>
      <c r="BL317" s="18" t="s">
        <v>144</v>
      </c>
      <c r="BM317" s="232" t="s">
        <v>326</v>
      </c>
    </row>
    <row r="318" s="2" customFormat="1">
      <c r="A318" s="39"/>
      <c r="B318" s="40"/>
      <c r="C318" s="41"/>
      <c r="D318" s="234" t="s">
        <v>146</v>
      </c>
      <c r="E318" s="41"/>
      <c r="F318" s="235" t="s">
        <v>327</v>
      </c>
      <c r="G318" s="41"/>
      <c r="H318" s="41"/>
      <c r="I318" s="236"/>
      <c r="J318" s="41"/>
      <c r="K318" s="41"/>
      <c r="L318" s="45"/>
      <c r="M318" s="237"/>
      <c r="N318" s="238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146</v>
      </c>
      <c r="AU318" s="18" t="s">
        <v>90</v>
      </c>
    </row>
    <row r="319" s="2" customFormat="1">
      <c r="A319" s="39"/>
      <c r="B319" s="40"/>
      <c r="C319" s="41"/>
      <c r="D319" s="234" t="s">
        <v>159</v>
      </c>
      <c r="E319" s="41"/>
      <c r="F319" s="271" t="s">
        <v>160</v>
      </c>
      <c r="G319" s="41"/>
      <c r="H319" s="41"/>
      <c r="I319" s="236"/>
      <c r="J319" s="41"/>
      <c r="K319" s="41"/>
      <c r="L319" s="45"/>
      <c r="M319" s="237"/>
      <c r="N319" s="238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159</v>
      </c>
      <c r="AU319" s="18" t="s">
        <v>90</v>
      </c>
    </row>
    <row r="320" s="13" customFormat="1">
      <c r="A320" s="13"/>
      <c r="B320" s="239"/>
      <c r="C320" s="240"/>
      <c r="D320" s="234" t="s">
        <v>148</v>
      </c>
      <c r="E320" s="241" t="s">
        <v>1</v>
      </c>
      <c r="F320" s="242" t="s">
        <v>215</v>
      </c>
      <c r="G320" s="240"/>
      <c r="H320" s="241" t="s">
        <v>1</v>
      </c>
      <c r="I320" s="243"/>
      <c r="J320" s="240"/>
      <c r="K320" s="240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148</v>
      </c>
      <c r="AU320" s="248" t="s">
        <v>90</v>
      </c>
      <c r="AV320" s="13" t="s">
        <v>88</v>
      </c>
      <c r="AW320" s="13" t="s">
        <v>36</v>
      </c>
      <c r="AX320" s="13" t="s">
        <v>80</v>
      </c>
      <c r="AY320" s="248" t="s">
        <v>138</v>
      </c>
    </row>
    <row r="321" s="14" customFormat="1">
      <c r="A321" s="14"/>
      <c r="B321" s="249"/>
      <c r="C321" s="250"/>
      <c r="D321" s="234" t="s">
        <v>148</v>
      </c>
      <c r="E321" s="251" t="s">
        <v>1</v>
      </c>
      <c r="F321" s="252" t="s">
        <v>244</v>
      </c>
      <c r="G321" s="250"/>
      <c r="H321" s="253">
        <v>14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148</v>
      </c>
      <c r="AU321" s="259" t="s">
        <v>90</v>
      </c>
      <c r="AV321" s="14" t="s">
        <v>90</v>
      </c>
      <c r="AW321" s="14" t="s">
        <v>36</v>
      </c>
      <c r="AX321" s="14" t="s">
        <v>80</v>
      </c>
      <c r="AY321" s="259" t="s">
        <v>138</v>
      </c>
    </row>
    <row r="322" s="13" customFormat="1">
      <c r="A322" s="13"/>
      <c r="B322" s="239"/>
      <c r="C322" s="240"/>
      <c r="D322" s="234" t="s">
        <v>148</v>
      </c>
      <c r="E322" s="241" t="s">
        <v>1</v>
      </c>
      <c r="F322" s="242" t="s">
        <v>217</v>
      </c>
      <c r="G322" s="240"/>
      <c r="H322" s="241" t="s">
        <v>1</v>
      </c>
      <c r="I322" s="243"/>
      <c r="J322" s="240"/>
      <c r="K322" s="240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148</v>
      </c>
      <c r="AU322" s="248" t="s">
        <v>90</v>
      </c>
      <c r="AV322" s="13" t="s">
        <v>88</v>
      </c>
      <c r="AW322" s="13" t="s">
        <v>36</v>
      </c>
      <c r="AX322" s="13" t="s">
        <v>80</v>
      </c>
      <c r="AY322" s="248" t="s">
        <v>138</v>
      </c>
    </row>
    <row r="323" s="14" customFormat="1">
      <c r="A323" s="14"/>
      <c r="B323" s="249"/>
      <c r="C323" s="250"/>
      <c r="D323" s="234" t="s">
        <v>148</v>
      </c>
      <c r="E323" s="251" t="s">
        <v>1</v>
      </c>
      <c r="F323" s="252" t="s">
        <v>181</v>
      </c>
      <c r="G323" s="250"/>
      <c r="H323" s="253">
        <v>5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148</v>
      </c>
      <c r="AU323" s="259" t="s">
        <v>90</v>
      </c>
      <c r="AV323" s="14" t="s">
        <v>90</v>
      </c>
      <c r="AW323" s="14" t="s">
        <v>36</v>
      </c>
      <c r="AX323" s="14" t="s">
        <v>80</v>
      </c>
      <c r="AY323" s="259" t="s">
        <v>138</v>
      </c>
    </row>
    <row r="324" s="13" customFormat="1">
      <c r="A324" s="13"/>
      <c r="B324" s="239"/>
      <c r="C324" s="240"/>
      <c r="D324" s="234" t="s">
        <v>148</v>
      </c>
      <c r="E324" s="241" t="s">
        <v>1</v>
      </c>
      <c r="F324" s="242" t="s">
        <v>219</v>
      </c>
      <c r="G324" s="240"/>
      <c r="H324" s="241" t="s">
        <v>1</v>
      </c>
      <c r="I324" s="243"/>
      <c r="J324" s="240"/>
      <c r="K324" s="240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148</v>
      </c>
      <c r="AU324" s="248" t="s">
        <v>90</v>
      </c>
      <c r="AV324" s="13" t="s">
        <v>88</v>
      </c>
      <c r="AW324" s="13" t="s">
        <v>36</v>
      </c>
      <c r="AX324" s="13" t="s">
        <v>80</v>
      </c>
      <c r="AY324" s="248" t="s">
        <v>138</v>
      </c>
    </row>
    <row r="325" s="13" customFormat="1">
      <c r="A325" s="13"/>
      <c r="B325" s="239"/>
      <c r="C325" s="240"/>
      <c r="D325" s="234" t="s">
        <v>148</v>
      </c>
      <c r="E325" s="241" t="s">
        <v>1</v>
      </c>
      <c r="F325" s="242" t="s">
        <v>220</v>
      </c>
      <c r="G325" s="240"/>
      <c r="H325" s="241" t="s">
        <v>1</v>
      </c>
      <c r="I325" s="243"/>
      <c r="J325" s="240"/>
      <c r="K325" s="240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148</v>
      </c>
      <c r="AU325" s="248" t="s">
        <v>90</v>
      </c>
      <c r="AV325" s="13" t="s">
        <v>88</v>
      </c>
      <c r="AW325" s="13" t="s">
        <v>36</v>
      </c>
      <c r="AX325" s="13" t="s">
        <v>80</v>
      </c>
      <c r="AY325" s="248" t="s">
        <v>138</v>
      </c>
    </row>
    <row r="326" s="14" customFormat="1">
      <c r="A326" s="14"/>
      <c r="B326" s="249"/>
      <c r="C326" s="250"/>
      <c r="D326" s="234" t="s">
        <v>148</v>
      </c>
      <c r="E326" s="251" t="s">
        <v>1</v>
      </c>
      <c r="F326" s="252" t="s">
        <v>80</v>
      </c>
      <c r="G326" s="250"/>
      <c r="H326" s="253">
        <v>0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9" t="s">
        <v>148</v>
      </c>
      <c r="AU326" s="259" t="s">
        <v>90</v>
      </c>
      <c r="AV326" s="14" t="s">
        <v>90</v>
      </c>
      <c r="AW326" s="14" t="s">
        <v>36</v>
      </c>
      <c r="AX326" s="14" t="s">
        <v>80</v>
      </c>
      <c r="AY326" s="259" t="s">
        <v>138</v>
      </c>
    </row>
    <row r="327" s="13" customFormat="1">
      <c r="A327" s="13"/>
      <c r="B327" s="239"/>
      <c r="C327" s="240"/>
      <c r="D327" s="234" t="s">
        <v>148</v>
      </c>
      <c r="E327" s="241" t="s">
        <v>1</v>
      </c>
      <c r="F327" s="242" t="s">
        <v>221</v>
      </c>
      <c r="G327" s="240"/>
      <c r="H327" s="241" t="s">
        <v>1</v>
      </c>
      <c r="I327" s="243"/>
      <c r="J327" s="240"/>
      <c r="K327" s="240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148</v>
      </c>
      <c r="AU327" s="248" t="s">
        <v>90</v>
      </c>
      <c r="AV327" s="13" t="s">
        <v>88</v>
      </c>
      <c r="AW327" s="13" t="s">
        <v>36</v>
      </c>
      <c r="AX327" s="13" t="s">
        <v>80</v>
      </c>
      <c r="AY327" s="248" t="s">
        <v>138</v>
      </c>
    </row>
    <row r="328" s="14" customFormat="1">
      <c r="A328" s="14"/>
      <c r="B328" s="249"/>
      <c r="C328" s="250"/>
      <c r="D328" s="234" t="s">
        <v>148</v>
      </c>
      <c r="E328" s="251" t="s">
        <v>1</v>
      </c>
      <c r="F328" s="252" t="s">
        <v>80</v>
      </c>
      <c r="G328" s="250"/>
      <c r="H328" s="253">
        <v>0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9" t="s">
        <v>148</v>
      </c>
      <c r="AU328" s="259" t="s">
        <v>90</v>
      </c>
      <c r="AV328" s="14" t="s">
        <v>90</v>
      </c>
      <c r="AW328" s="14" t="s">
        <v>36</v>
      </c>
      <c r="AX328" s="14" t="s">
        <v>80</v>
      </c>
      <c r="AY328" s="259" t="s">
        <v>138</v>
      </c>
    </row>
    <row r="329" s="15" customFormat="1">
      <c r="A329" s="15"/>
      <c r="B329" s="260"/>
      <c r="C329" s="261"/>
      <c r="D329" s="234" t="s">
        <v>148</v>
      </c>
      <c r="E329" s="262" t="s">
        <v>1</v>
      </c>
      <c r="F329" s="263" t="s">
        <v>154</v>
      </c>
      <c r="G329" s="261"/>
      <c r="H329" s="264">
        <v>19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0" t="s">
        <v>148</v>
      </c>
      <c r="AU329" s="270" t="s">
        <v>90</v>
      </c>
      <c r="AV329" s="15" t="s">
        <v>144</v>
      </c>
      <c r="AW329" s="15" t="s">
        <v>36</v>
      </c>
      <c r="AX329" s="15" t="s">
        <v>88</v>
      </c>
      <c r="AY329" s="270" t="s">
        <v>138</v>
      </c>
    </row>
    <row r="330" s="2" customFormat="1" ht="33" customHeight="1">
      <c r="A330" s="39"/>
      <c r="B330" s="40"/>
      <c r="C330" s="220" t="s">
        <v>328</v>
      </c>
      <c r="D330" s="220" t="s">
        <v>140</v>
      </c>
      <c r="E330" s="221" t="s">
        <v>329</v>
      </c>
      <c r="F330" s="222" t="s">
        <v>330</v>
      </c>
      <c r="G330" s="223" t="s">
        <v>212</v>
      </c>
      <c r="H330" s="224">
        <v>11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45</v>
      </c>
      <c r="O330" s="92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144</v>
      </c>
      <c r="AT330" s="232" t="s">
        <v>140</v>
      </c>
      <c r="AU330" s="232" t="s">
        <v>90</v>
      </c>
      <c r="AY330" s="18" t="s">
        <v>138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88</v>
      </c>
      <c r="BK330" s="233">
        <f>ROUND(I330*H330,2)</f>
        <v>0</v>
      </c>
      <c r="BL330" s="18" t="s">
        <v>144</v>
      </c>
      <c r="BM330" s="232" t="s">
        <v>331</v>
      </c>
    </row>
    <row r="331" s="2" customFormat="1">
      <c r="A331" s="39"/>
      <c r="B331" s="40"/>
      <c r="C331" s="41"/>
      <c r="D331" s="234" t="s">
        <v>146</v>
      </c>
      <c r="E331" s="41"/>
      <c r="F331" s="235" t="s">
        <v>332</v>
      </c>
      <c r="G331" s="41"/>
      <c r="H331" s="41"/>
      <c r="I331" s="236"/>
      <c r="J331" s="41"/>
      <c r="K331" s="41"/>
      <c r="L331" s="45"/>
      <c r="M331" s="237"/>
      <c r="N331" s="23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146</v>
      </c>
      <c r="AU331" s="18" t="s">
        <v>90</v>
      </c>
    </row>
    <row r="332" s="2" customFormat="1">
      <c r="A332" s="39"/>
      <c r="B332" s="40"/>
      <c r="C332" s="41"/>
      <c r="D332" s="234" t="s">
        <v>159</v>
      </c>
      <c r="E332" s="41"/>
      <c r="F332" s="271" t="s">
        <v>160</v>
      </c>
      <c r="G332" s="41"/>
      <c r="H332" s="41"/>
      <c r="I332" s="236"/>
      <c r="J332" s="41"/>
      <c r="K332" s="41"/>
      <c r="L332" s="45"/>
      <c r="M332" s="237"/>
      <c r="N332" s="238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159</v>
      </c>
      <c r="AU332" s="18" t="s">
        <v>90</v>
      </c>
    </row>
    <row r="333" s="13" customFormat="1">
      <c r="A333" s="13"/>
      <c r="B333" s="239"/>
      <c r="C333" s="240"/>
      <c r="D333" s="234" t="s">
        <v>148</v>
      </c>
      <c r="E333" s="241" t="s">
        <v>1</v>
      </c>
      <c r="F333" s="242" t="s">
        <v>215</v>
      </c>
      <c r="G333" s="240"/>
      <c r="H333" s="241" t="s">
        <v>1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148</v>
      </c>
      <c r="AU333" s="248" t="s">
        <v>90</v>
      </c>
      <c r="AV333" s="13" t="s">
        <v>88</v>
      </c>
      <c r="AW333" s="13" t="s">
        <v>36</v>
      </c>
      <c r="AX333" s="13" t="s">
        <v>80</v>
      </c>
      <c r="AY333" s="248" t="s">
        <v>138</v>
      </c>
    </row>
    <row r="334" s="14" customFormat="1">
      <c r="A334" s="14"/>
      <c r="B334" s="249"/>
      <c r="C334" s="250"/>
      <c r="D334" s="234" t="s">
        <v>148</v>
      </c>
      <c r="E334" s="251" t="s">
        <v>1</v>
      </c>
      <c r="F334" s="252" t="s">
        <v>198</v>
      </c>
      <c r="G334" s="250"/>
      <c r="H334" s="253">
        <v>7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9" t="s">
        <v>148</v>
      </c>
      <c r="AU334" s="259" t="s">
        <v>90</v>
      </c>
      <c r="AV334" s="14" t="s">
        <v>90</v>
      </c>
      <c r="AW334" s="14" t="s">
        <v>36</v>
      </c>
      <c r="AX334" s="14" t="s">
        <v>80</v>
      </c>
      <c r="AY334" s="259" t="s">
        <v>138</v>
      </c>
    </row>
    <row r="335" s="13" customFormat="1">
      <c r="A335" s="13"/>
      <c r="B335" s="239"/>
      <c r="C335" s="240"/>
      <c r="D335" s="234" t="s">
        <v>148</v>
      </c>
      <c r="E335" s="241" t="s">
        <v>1</v>
      </c>
      <c r="F335" s="242" t="s">
        <v>217</v>
      </c>
      <c r="G335" s="240"/>
      <c r="H335" s="241" t="s">
        <v>1</v>
      </c>
      <c r="I335" s="243"/>
      <c r="J335" s="240"/>
      <c r="K335" s="240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148</v>
      </c>
      <c r="AU335" s="248" t="s">
        <v>90</v>
      </c>
      <c r="AV335" s="13" t="s">
        <v>88</v>
      </c>
      <c r="AW335" s="13" t="s">
        <v>36</v>
      </c>
      <c r="AX335" s="13" t="s">
        <v>80</v>
      </c>
      <c r="AY335" s="248" t="s">
        <v>138</v>
      </c>
    </row>
    <row r="336" s="14" customFormat="1">
      <c r="A336" s="14"/>
      <c r="B336" s="249"/>
      <c r="C336" s="250"/>
      <c r="D336" s="234" t="s">
        <v>148</v>
      </c>
      <c r="E336" s="251" t="s">
        <v>1</v>
      </c>
      <c r="F336" s="252" t="s">
        <v>88</v>
      </c>
      <c r="G336" s="250"/>
      <c r="H336" s="253">
        <v>1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148</v>
      </c>
      <c r="AU336" s="259" t="s">
        <v>90</v>
      </c>
      <c r="AV336" s="14" t="s">
        <v>90</v>
      </c>
      <c r="AW336" s="14" t="s">
        <v>36</v>
      </c>
      <c r="AX336" s="14" t="s">
        <v>80</v>
      </c>
      <c r="AY336" s="259" t="s">
        <v>138</v>
      </c>
    </row>
    <row r="337" s="13" customFormat="1">
      <c r="A337" s="13"/>
      <c r="B337" s="239"/>
      <c r="C337" s="240"/>
      <c r="D337" s="234" t="s">
        <v>148</v>
      </c>
      <c r="E337" s="241" t="s">
        <v>1</v>
      </c>
      <c r="F337" s="242" t="s">
        <v>219</v>
      </c>
      <c r="G337" s="240"/>
      <c r="H337" s="241" t="s">
        <v>1</v>
      </c>
      <c r="I337" s="243"/>
      <c r="J337" s="240"/>
      <c r="K337" s="240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148</v>
      </c>
      <c r="AU337" s="248" t="s">
        <v>90</v>
      </c>
      <c r="AV337" s="13" t="s">
        <v>88</v>
      </c>
      <c r="AW337" s="13" t="s">
        <v>36</v>
      </c>
      <c r="AX337" s="13" t="s">
        <v>80</v>
      </c>
      <c r="AY337" s="248" t="s">
        <v>138</v>
      </c>
    </row>
    <row r="338" s="13" customFormat="1">
      <c r="A338" s="13"/>
      <c r="B338" s="239"/>
      <c r="C338" s="240"/>
      <c r="D338" s="234" t="s">
        <v>148</v>
      </c>
      <c r="E338" s="241" t="s">
        <v>1</v>
      </c>
      <c r="F338" s="242" t="s">
        <v>220</v>
      </c>
      <c r="G338" s="240"/>
      <c r="H338" s="241" t="s">
        <v>1</v>
      </c>
      <c r="I338" s="243"/>
      <c r="J338" s="240"/>
      <c r="K338" s="240"/>
      <c r="L338" s="244"/>
      <c r="M338" s="245"/>
      <c r="N338" s="246"/>
      <c r="O338" s="246"/>
      <c r="P338" s="246"/>
      <c r="Q338" s="246"/>
      <c r="R338" s="246"/>
      <c r="S338" s="246"/>
      <c r="T338" s="24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8" t="s">
        <v>148</v>
      </c>
      <c r="AU338" s="248" t="s">
        <v>90</v>
      </c>
      <c r="AV338" s="13" t="s">
        <v>88</v>
      </c>
      <c r="AW338" s="13" t="s">
        <v>36</v>
      </c>
      <c r="AX338" s="13" t="s">
        <v>80</v>
      </c>
      <c r="AY338" s="248" t="s">
        <v>138</v>
      </c>
    </row>
    <row r="339" s="14" customFormat="1">
      <c r="A339" s="14"/>
      <c r="B339" s="249"/>
      <c r="C339" s="250"/>
      <c r="D339" s="234" t="s">
        <v>148</v>
      </c>
      <c r="E339" s="251" t="s">
        <v>1</v>
      </c>
      <c r="F339" s="252" t="s">
        <v>90</v>
      </c>
      <c r="G339" s="250"/>
      <c r="H339" s="253">
        <v>2</v>
      </c>
      <c r="I339" s="254"/>
      <c r="J339" s="250"/>
      <c r="K339" s="250"/>
      <c r="L339" s="255"/>
      <c r="M339" s="256"/>
      <c r="N339" s="257"/>
      <c r="O339" s="257"/>
      <c r="P339" s="257"/>
      <c r="Q339" s="257"/>
      <c r="R339" s="257"/>
      <c r="S339" s="257"/>
      <c r="T339" s="25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9" t="s">
        <v>148</v>
      </c>
      <c r="AU339" s="259" t="s">
        <v>90</v>
      </c>
      <c r="AV339" s="14" t="s">
        <v>90</v>
      </c>
      <c r="AW339" s="14" t="s">
        <v>36</v>
      </c>
      <c r="AX339" s="14" t="s">
        <v>80</v>
      </c>
      <c r="AY339" s="259" t="s">
        <v>138</v>
      </c>
    </row>
    <row r="340" s="13" customFormat="1">
      <c r="A340" s="13"/>
      <c r="B340" s="239"/>
      <c r="C340" s="240"/>
      <c r="D340" s="234" t="s">
        <v>148</v>
      </c>
      <c r="E340" s="241" t="s">
        <v>1</v>
      </c>
      <c r="F340" s="242" t="s">
        <v>221</v>
      </c>
      <c r="G340" s="240"/>
      <c r="H340" s="241" t="s">
        <v>1</v>
      </c>
      <c r="I340" s="243"/>
      <c r="J340" s="240"/>
      <c r="K340" s="240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148</v>
      </c>
      <c r="AU340" s="248" t="s">
        <v>90</v>
      </c>
      <c r="AV340" s="13" t="s">
        <v>88</v>
      </c>
      <c r="AW340" s="13" t="s">
        <v>36</v>
      </c>
      <c r="AX340" s="13" t="s">
        <v>80</v>
      </c>
      <c r="AY340" s="248" t="s">
        <v>138</v>
      </c>
    </row>
    <row r="341" s="14" customFormat="1">
      <c r="A341" s="14"/>
      <c r="B341" s="249"/>
      <c r="C341" s="250"/>
      <c r="D341" s="234" t="s">
        <v>148</v>
      </c>
      <c r="E341" s="251" t="s">
        <v>1</v>
      </c>
      <c r="F341" s="252" t="s">
        <v>88</v>
      </c>
      <c r="G341" s="250"/>
      <c r="H341" s="253">
        <v>1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148</v>
      </c>
      <c r="AU341" s="259" t="s">
        <v>90</v>
      </c>
      <c r="AV341" s="14" t="s">
        <v>90</v>
      </c>
      <c r="AW341" s="14" t="s">
        <v>36</v>
      </c>
      <c r="AX341" s="14" t="s">
        <v>80</v>
      </c>
      <c r="AY341" s="259" t="s">
        <v>138</v>
      </c>
    </row>
    <row r="342" s="15" customFormat="1">
      <c r="A342" s="15"/>
      <c r="B342" s="260"/>
      <c r="C342" s="261"/>
      <c r="D342" s="234" t="s">
        <v>148</v>
      </c>
      <c r="E342" s="262" t="s">
        <v>1</v>
      </c>
      <c r="F342" s="263" t="s">
        <v>154</v>
      </c>
      <c r="G342" s="261"/>
      <c r="H342" s="264">
        <v>11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0" t="s">
        <v>148</v>
      </c>
      <c r="AU342" s="270" t="s">
        <v>90</v>
      </c>
      <c r="AV342" s="15" t="s">
        <v>144</v>
      </c>
      <c r="AW342" s="15" t="s">
        <v>36</v>
      </c>
      <c r="AX342" s="15" t="s">
        <v>88</v>
      </c>
      <c r="AY342" s="270" t="s">
        <v>138</v>
      </c>
    </row>
    <row r="343" s="2" customFormat="1" ht="33" customHeight="1">
      <c r="A343" s="39"/>
      <c r="B343" s="40"/>
      <c r="C343" s="220" t="s">
        <v>333</v>
      </c>
      <c r="D343" s="220" t="s">
        <v>140</v>
      </c>
      <c r="E343" s="221" t="s">
        <v>334</v>
      </c>
      <c r="F343" s="222" t="s">
        <v>335</v>
      </c>
      <c r="G343" s="223" t="s">
        <v>1</v>
      </c>
      <c r="H343" s="224">
        <v>6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45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144</v>
      </c>
      <c r="AT343" s="232" t="s">
        <v>140</v>
      </c>
      <c r="AU343" s="232" t="s">
        <v>90</v>
      </c>
      <c r="AY343" s="18" t="s">
        <v>138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88</v>
      </c>
      <c r="BK343" s="233">
        <f>ROUND(I343*H343,2)</f>
        <v>0</v>
      </c>
      <c r="BL343" s="18" t="s">
        <v>144</v>
      </c>
      <c r="BM343" s="232" t="s">
        <v>336</v>
      </c>
    </row>
    <row r="344" s="2" customFormat="1">
      <c r="A344" s="39"/>
      <c r="B344" s="40"/>
      <c r="C344" s="41"/>
      <c r="D344" s="234" t="s">
        <v>146</v>
      </c>
      <c r="E344" s="41"/>
      <c r="F344" s="235" t="s">
        <v>337</v>
      </c>
      <c r="G344" s="41"/>
      <c r="H344" s="41"/>
      <c r="I344" s="236"/>
      <c r="J344" s="41"/>
      <c r="K344" s="41"/>
      <c r="L344" s="45"/>
      <c r="M344" s="237"/>
      <c r="N344" s="23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146</v>
      </c>
      <c r="AU344" s="18" t="s">
        <v>90</v>
      </c>
    </row>
    <row r="345" s="2" customFormat="1">
      <c r="A345" s="39"/>
      <c r="B345" s="40"/>
      <c r="C345" s="41"/>
      <c r="D345" s="234" t="s">
        <v>159</v>
      </c>
      <c r="E345" s="41"/>
      <c r="F345" s="271" t="s">
        <v>160</v>
      </c>
      <c r="G345" s="41"/>
      <c r="H345" s="41"/>
      <c r="I345" s="236"/>
      <c r="J345" s="41"/>
      <c r="K345" s="41"/>
      <c r="L345" s="45"/>
      <c r="M345" s="237"/>
      <c r="N345" s="238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159</v>
      </c>
      <c r="AU345" s="18" t="s">
        <v>90</v>
      </c>
    </row>
    <row r="346" s="13" customFormat="1">
      <c r="A346" s="13"/>
      <c r="B346" s="239"/>
      <c r="C346" s="240"/>
      <c r="D346" s="234" t="s">
        <v>148</v>
      </c>
      <c r="E346" s="241" t="s">
        <v>1</v>
      </c>
      <c r="F346" s="242" t="s">
        <v>215</v>
      </c>
      <c r="G346" s="240"/>
      <c r="H346" s="241" t="s">
        <v>1</v>
      </c>
      <c r="I346" s="243"/>
      <c r="J346" s="240"/>
      <c r="K346" s="240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148</v>
      </c>
      <c r="AU346" s="248" t="s">
        <v>90</v>
      </c>
      <c r="AV346" s="13" t="s">
        <v>88</v>
      </c>
      <c r="AW346" s="13" t="s">
        <v>36</v>
      </c>
      <c r="AX346" s="13" t="s">
        <v>80</v>
      </c>
      <c r="AY346" s="248" t="s">
        <v>138</v>
      </c>
    </row>
    <row r="347" s="14" customFormat="1">
      <c r="A347" s="14"/>
      <c r="B347" s="249"/>
      <c r="C347" s="250"/>
      <c r="D347" s="234" t="s">
        <v>148</v>
      </c>
      <c r="E347" s="251" t="s">
        <v>1</v>
      </c>
      <c r="F347" s="252" t="s">
        <v>166</v>
      </c>
      <c r="G347" s="250"/>
      <c r="H347" s="253">
        <v>3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9" t="s">
        <v>148</v>
      </c>
      <c r="AU347" s="259" t="s">
        <v>90</v>
      </c>
      <c r="AV347" s="14" t="s">
        <v>90</v>
      </c>
      <c r="AW347" s="14" t="s">
        <v>36</v>
      </c>
      <c r="AX347" s="14" t="s">
        <v>80</v>
      </c>
      <c r="AY347" s="259" t="s">
        <v>138</v>
      </c>
    </row>
    <row r="348" s="13" customFormat="1">
      <c r="A348" s="13"/>
      <c r="B348" s="239"/>
      <c r="C348" s="240"/>
      <c r="D348" s="234" t="s">
        <v>148</v>
      </c>
      <c r="E348" s="241" t="s">
        <v>1</v>
      </c>
      <c r="F348" s="242" t="s">
        <v>217</v>
      </c>
      <c r="G348" s="240"/>
      <c r="H348" s="241" t="s">
        <v>1</v>
      </c>
      <c r="I348" s="243"/>
      <c r="J348" s="240"/>
      <c r="K348" s="240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148</v>
      </c>
      <c r="AU348" s="248" t="s">
        <v>90</v>
      </c>
      <c r="AV348" s="13" t="s">
        <v>88</v>
      </c>
      <c r="AW348" s="13" t="s">
        <v>36</v>
      </c>
      <c r="AX348" s="13" t="s">
        <v>80</v>
      </c>
      <c r="AY348" s="248" t="s">
        <v>138</v>
      </c>
    </row>
    <row r="349" s="14" customFormat="1">
      <c r="A349" s="14"/>
      <c r="B349" s="249"/>
      <c r="C349" s="250"/>
      <c r="D349" s="234" t="s">
        <v>148</v>
      </c>
      <c r="E349" s="251" t="s">
        <v>1</v>
      </c>
      <c r="F349" s="252" t="s">
        <v>338</v>
      </c>
      <c r="G349" s="250"/>
      <c r="H349" s="253">
        <v>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148</v>
      </c>
      <c r="AU349" s="259" t="s">
        <v>90</v>
      </c>
      <c r="AV349" s="14" t="s">
        <v>90</v>
      </c>
      <c r="AW349" s="14" t="s">
        <v>36</v>
      </c>
      <c r="AX349" s="14" t="s">
        <v>80</v>
      </c>
      <c r="AY349" s="259" t="s">
        <v>138</v>
      </c>
    </row>
    <row r="350" s="13" customFormat="1">
      <c r="A350" s="13"/>
      <c r="B350" s="239"/>
      <c r="C350" s="240"/>
      <c r="D350" s="234" t="s">
        <v>148</v>
      </c>
      <c r="E350" s="241" t="s">
        <v>1</v>
      </c>
      <c r="F350" s="242" t="s">
        <v>219</v>
      </c>
      <c r="G350" s="240"/>
      <c r="H350" s="241" t="s">
        <v>1</v>
      </c>
      <c r="I350" s="243"/>
      <c r="J350" s="240"/>
      <c r="K350" s="240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148</v>
      </c>
      <c r="AU350" s="248" t="s">
        <v>90</v>
      </c>
      <c r="AV350" s="13" t="s">
        <v>88</v>
      </c>
      <c r="AW350" s="13" t="s">
        <v>36</v>
      </c>
      <c r="AX350" s="13" t="s">
        <v>80</v>
      </c>
      <c r="AY350" s="248" t="s">
        <v>138</v>
      </c>
    </row>
    <row r="351" s="13" customFormat="1">
      <c r="A351" s="13"/>
      <c r="B351" s="239"/>
      <c r="C351" s="240"/>
      <c r="D351" s="234" t="s">
        <v>148</v>
      </c>
      <c r="E351" s="241" t="s">
        <v>1</v>
      </c>
      <c r="F351" s="242" t="s">
        <v>220</v>
      </c>
      <c r="G351" s="240"/>
      <c r="H351" s="241" t="s">
        <v>1</v>
      </c>
      <c r="I351" s="243"/>
      <c r="J351" s="240"/>
      <c r="K351" s="240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148</v>
      </c>
      <c r="AU351" s="248" t="s">
        <v>90</v>
      </c>
      <c r="AV351" s="13" t="s">
        <v>88</v>
      </c>
      <c r="AW351" s="13" t="s">
        <v>36</v>
      </c>
      <c r="AX351" s="13" t="s">
        <v>80</v>
      </c>
      <c r="AY351" s="248" t="s">
        <v>138</v>
      </c>
    </row>
    <row r="352" s="14" customFormat="1">
      <c r="A352" s="14"/>
      <c r="B352" s="249"/>
      <c r="C352" s="250"/>
      <c r="D352" s="234" t="s">
        <v>148</v>
      </c>
      <c r="E352" s="251" t="s">
        <v>1</v>
      </c>
      <c r="F352" s="252" t="s">
        <v>80</v>
      </c>
      <c r="G352" s="250"/>
      <c r="H352" s="253">
        <v>0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148</v>
      </c>
      <c r="AU352" s="259" t="s">
        <v>90</v>
      </c>
      <c r="AV352" s="14" t="s">
        <v>90</v>
      </c>
      <c r="AW352" s="14" t="s">
        <v>36</v>
      </c>
      <c r="AX352" s="14" t="s">
        <v>80</v>
      </c>
      <c r="AY352" s="259" t="s">
        <v>138</v>
      </c>
    </row>
    <row r="353" s="13" customFormat="1">
      <c r="A353" s="13"/>
      <c r="B353" s="239"/>
      <c r="C353" s="240"/>
      <c r="D353" s="234" t="s">
        <v>148</v>
      </c>
      <c r="E353" s="241" t="s">
        <v>1</v>
      </c>
      <c r="F353" s="242" t="s">
        <v>221</v>
      </c>
      <c r="G353" s="240"/>
      <c r="H353" s="241" t="s">
        <v>1</v>
      </c>
      <c r="I353" s="243"/>
      <c r="J353" s="240"/>
      <c r="K353" s="240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148</v>
      </c>
      <c r="AU353" s="248" t="s">
        <v>90</v>
      </c>
      <c r="AV353" s="13" t="s">
        <v>88</v>
      </c>
      <c r="AW353" s="13" t="s">
        <v>36</v>
      </c>
      <c r="AX353" s="13" t="s">
        <v>80</v>
      </c>
      <c r="AY353" s="248" t="s">
        <v>138</v>
      </c>
    </row>
    <row r="354" s="14" customFormat="1">
      <c r="A354" s="14"/>
      <c r="B354" s="249"/>
      <c r="C354" s="250"/>
      <c r="D354" s="234" t="s">
        <v>148</v>
      </c>
      <c r="E354" s="251" t="s">
        <v>1</v>
      </c>
      <c r="F354" s="252" t="s">
        <v>90</v>
      </c>
      <c r="G354" s="250"/>
      <c r="H354" s="253">
        <v>2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148</v>
      </c>
      <c r="AU354" s="259" t="s">
        <v>90</v>
      </c>
      <c r="AV354" s="14" t="s">
        <v>90</v>
      </c>
      <c r="AW354" s="14" t="s">
        <v>36</v>
      </c>
      <c r="AX354" s="14" t="s">
        <v>80</v>
      </c>
      <c r="AY354" s="259" t="s">
        <v>138</v>
      </c>
    </row>
    <row r="355" s="15" customFormat="1">
      <c r="A355" s="15"/>
      <c r="B355" s="260"/>
      <c r="C355" s="261"/>
      <c r="D355" s="234" t="s">
        <v>148</v>
      </c>
      <c r="E355" s="262" t="s">
        <v>1</v>
      </c>
      <c r="F355" s="263" t="s">
        <v>154</v>
      </c>
      <c r="G355" s="261"/>
      <c r="H355" s="264">
        <v>6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0" t="s">
        <v>148</v>
      </c>
      <c r="AU355" s="270" t="s">
        <v>90</v>
      </c>
      <c r="AV355" s="15" t="s">
        <v>144</v>
      </c>
      <c r="AW355" s="15" t="s">
        <v>36</v>
      </c>
      <c r="AX355" s="15" t="s">
        <v>88</v>
      </c>
      <c r="AY355" s="270" t="s">
        <v>138</v>
      </c>
    </row>
    <row r="356" s="2" customFormat="1" ht="33" customHeight="1">
      <c r="A356" s="39"/>
      <c r="B356" s="40"/>
      <c r="C356" s="220" t="s">
        <v>339</v>
      </c>
      <c r="D356" s="220" t="s">
        <v>140</v>
      </c>
      <c r="E356" s="221" t="s">
        <v>340</v>
      </c>
      <c r="F356" s="222" t="s">
        <v>341</v>
      </c>
      <c r="G356" s="223" t="s">
        <v>212</v>
      </c>
      <c r="H356" s="224">
        <v>3</v>
      </c>
      <c r="I356" s="225"/>
      <c r="J356" s="226">
        <f>ROUND(I356*H356,2)</f>
        <v>0</v>
      </c>
      <c r="K356" s="227"/>
      <c r="L356" s="45"/>
      <c r="M356" s="228" t="s">
        <v>1</v>
      </c>
      <c r="N356" s="229" t="s">
        <v>45</v>
      </c>
      <c r="O356" s="92"/>
      <c r="P356" s="230">
        <f>O356*H356</f>
        <v>0</v>
      </c>
      <c r="Q356" s="230">
        <v>0</v>
      </c>
      <c r="R356" s="230">
        <f>Q356*H356</f>
        <v>0</v>
      </c>
      <c r="S356" s="230">
        <v>0</v>
      </c>
      <c r="T356" s="23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2" t="s">
        <v>144</v>
      </c>
      <c r="AT356" s="232" t="s">
        <v>140</v>
      </c>
      <c r="AU356" s="232" t="s">
        <v>90</v>
      </c>
      <c r="AY356" s="18" t="s">
        <v>138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8" t="s">
        <v>88</v>
      </c>
      <c r="BK356" s="233">
        <f>ROUND(I356*H356,2)</f>
        <v>0</v>
      </c>
      <c r="BL356" s="18" t="s">
        <v>144</v>
      </c>
      <c r="BM356" s="232" t="s">
        <v>342</v>
      </c>
    </row>
    <row r="357" s="2" customFormat="1">
      <c r="A357" s="39"/>
      <c r="B357" s="40"/>
      <c r="C357" s="41"/>
      <c r="D357" s="234" t="s">
        <v>146</v>
      </c>
      <c r="E357" s="41"/>
      <c r="F357" s="235" t="s">
        <v>343</v>
      </c>
      <c r="G357" s="41"/>
      <c r="H357" s="41"/>
      <c r="I357" s="236"/>
      <c r="J357" s="41"/>
      <c r="K357" s="41"/>
      <c r="L357" s="45"/>
      <c r="M357" s="237"/>
      <c r="N357" s="238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146</v>
      </c>
      <c r="AU357" s="18" t="s">
        <v>90</v>
      </c>
    </row>
    <row r="358" s="2" customFormat="1">
      <c r="A358" s="39"/>
      <c r="B358" s="40"/>
      <c r="C358" s="41"/>
      <c r="D358" s="234" t="s">
        <v>159</v>
      </c>
      <c r="E358" s="41"/>
      <c r="F358" s="271" t="s">
        <v>160</v>
      </c>
      <c r="G358" s="41"/>
      <c r="H358" s="41"/>
      <c r="I358" s="236"/>
      <c r="J358" s="41"/>
      <c r="K358" s="41"/>
      <c r="L358" s="45"/>
      <c r="M358" s="237"/>
      <c r="N358" s="23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159</v>
      </c>
      <c r="AU358" s="18" t="s">
        <v>90</v>
      </c>
    </row>
    <row r="359" s="13" customFormat="1">
      <c r="A359" s="13"/>
      <c r="B359" s="239"/>
      <c r="C359" s="240"/>
      <c r="D359" s="234" t="s">
        <v>148</v>
      </c>
      <c r="E359" s="241" t="s">
        <v>1</v>
      </c>
      <c r="F359" s="242" t="s">
        <v>215</v>
      </c>
      <c r="G359" s="240"/>
      <c r="H359" s="241" t="s">
        <v>1</v>
      </c>
      <c r="I359" s="243"/>
      <c r="J359" s="240"/>
      <c r="K359" s="240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148</v>
      </c>
      <c r="AU359" s="248" t="s">
        <v>90</v>
      </c>
      <c r="AV359" s="13" t="s">
        <v>88</v>
      </c>
      <c r="AW359" s="13" t="s">
        <v>36</v>
      </c>
      <c r="AX359" s="13" t="s">
        <v>80</v>
      </c>
      <c r="AY359" s="248" t="s">
        <v>138</v>
      </c>
    </row>
    <row r="360" s="14" customFormat="1">
      <c r="A360" s="14"/>
      <c r="B360" s="249"/>
      <c r="C360" s="250"/>
      <c r="D360" s="234" t="s">
        <v>148</v>
      </c>
      <c r="E360" s="251" t="s">
        <v>1</v>
      </c>
      <c r="F360" s="252" t="s">
        <v>166</v>
      </c>
      <c r="G360" s="250"/>
      <c r="H360" s="253">
        <v>3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148</v>
      </c>
      <c r="AU360" s="259" t="s">
        <v>90</v>
      </c>
      <c r="AV360" s="14" t="s">
        <v>90</v>
      </c>
      <c r="AW360" s="14" t="s">
        <v>36</v>
      </c>
      <c r="AX360" s="14" t="s">
        <v>80</v>
      </c>
      <c r="AY360" s="259" t="s">
        <v>138</v>
      </c>
    </row>
    <row r="361" s="13" customFormat="1">
      <c r="A361" s="13"/>
      <c r="B361" s="239"/>
      <c r="C361" s="240"/>
      <c r="D361" s="234" t="s">
        <v>148</v>
      </c>
      <c r="E361" s="241" t="s">
        <v>1</v>
      </c>
      <c r="F361" s="242" t="s">
        <v>217</v>
      </c>
      <c r="G361" s="240"/>
      <c r="H361" s="241" t="s">
        <v>1</v>
      </c>
      <c r="I361" s="243"/>
      <c r="J361" s="240"/>
      <c r="K361" s="240"/>
      <c r="L361" s="244"/>
      <c r="M361" s="245"/>
      <c r="N361" s="246"/>
      <c r="O361" s="246"/>
      <c r="P361" s="246"/>
      <c r="Q361" s="246"/>
      <c r="R361" s="246"/>
      <c r="S361" s="246"/>
      <c r="T361" s="24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8" t="s">
        <v>148</v>
      </c>
      <c r="AU361" s="248" t="s">
        <v>90</v>
      </c>
      <c r="AV361" s="13" t="s">
        <v>88</v>
      </c>
      <c r="AW361" s="13" t="s">
        <v>36</v>
      </c>
      <c r="AX361" s="13" t="s">
        <v>80</v>
      </c>
      <c r="AY361" s="248" t="s">
        <v>138</v>
      </c>
    </row>
    <row r="362" s="14" customFormat="1">
      <c r="A362" s="14"/>
      <c r="B362" s="249"/>
      <c r="C362" s="250"/>
      <c r="D362" s="234" t="s">
        <v>148</v>
      </c>
      <c r="E362" s="251" t="s">
        <v>1</v>
      </c>
      <c r="F362" s="252" t="s">
        <v>80</v>
      </c>
      <c r="G362" s="250"/>
      <c r="H362" s="253">
        <v>0</v>
      </c>
      <c r="I362" s="254"/>
      <c r="J362" s="250"/>
      <c r="K362" s="250"/>
      <c r="L362" s="255"/>
      <c r="M362" s="256"/>
      <c r="N362" s="257"/>
      <c r="O362" s="257"/>
      <c r="P362" s="257"/>
      <c r="Q362" s="257"/>
      <c r="R362" s="257"/>
      <c r="S362" s="257"/>
      <c r="T362" s="25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9" t="s">
        <v>148</v>
      </c>
      <c r="AU362" s="259" t="s">
        <v>90</v>
      </c>
      <c r="AV362" s="14" t="s">
        <v>90</v>
      </c>
      <c r="AW362" s="14" t="s">
        <v>36</v>
      </c>
      <c r="AX362" s="14" t="s">
        <v>80</v>
      </c>
      <c r="AY362" s="259" t="s">
        <v>138</v>
      </c>
    </row>
    <row r="363" s="13" customFormat="1">
      <c r="A363" s="13"/>
      <c r="B363" s="239"/>
      <c r="C363" s="240"/>
      <c r="D363" s="234" t="s">
        <v>148</v>
      </c>
      <c r="E363" s="241" t="s">
        <v>1</v>
      </c>
      <c r="F363" s="242" t="s">
        <v>219</v>
      </c>
      <c r="G363" s="240"/>
      <c r="H363" s="241" t="s">
        <v>1</v>
      </c>
      <c r="I363" s="243"/>
      <c r="J363" s="240"/>
      <c r="K363" s="240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148</v>
      </c>
      <c r="AU363" s="248" t="s">
        <v>90</v>
      </c>
      <c r="AV363" s="13" t="s">
        <v>88</v>
      </c>
      <c r="AW363" s="13" t="s">
        <v>36</v>
      </c>
      <c r="AX363" s="13" t="s">
        <v>80</v>
      </c>
      <c r="AY363" s="248" t="s">
        <v>138</v>
      </c>
    </row>
    <row r="364" s="13" customFormat="1">
      <c r="A364" s="13"/>
      <c r="B364" s="239"/>
      <c r="C364" s="240"/>
      <c r="D364" s="234" t="s">
        <v>148</v>
      </c>
      <c r="E364" s="241" t="s">
        <v>1</v>
      </c>
      <c r="F364" s="242" t="s">
        <v>220</v>
      </c>
      <c r="G364" s="240"/>
      <c r="H364" s="241" t="s">
        <v>1</v>
      </c>
      <c r="I364" s="243"/>
      <c r="J364" s="240"/>
      <c r="K364" s="240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148</v>
      </c>
      <c r="AU364" s="248" t="s">
        <v>90</v>
      </c>
      <c r="AV364" s="13" t="s">
        <v>88</v>
      </c>
      <c r="AW364" s="13" t="s">
        <v>36</v>
      </c>
      <c r="AX364" s="13" t="s">
        <v>80</v>
      </c>
      <c r="AY364" s="248" t="s">
        <v>138</v>
      </c>
    </row>
    <row r="365" s="14" customFormat="1">
      <c r="A365" s="14"/>
      <c r="B365" s="249"/>
      <c r="C365" s="250"/>
      <c r="D365" s="234" t="s">
        <v>148</v>
      </c>
      <c r="E365" s="251" t="s">
        <v>1</v>
      </c>
      <c r="F365" s="252" t="s">
        <v>80</v>
      </c>
      <c r="G365" s="250"/>
      <c r="H365" s="253">
        <v>0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9" t="s">
        <v>148</v>
      </c>
      <c r="AU365" s="259" t="s">
        <v>90</v>
      </c>
      <c r="AV365" s="14" t="s">
        <v>90</v>
      </c>
      <c r="AW365" s="14" t="s">
        <v>36</v>
      </c>
      <c r="AX365" s="14" t="s">
        <v>80</v>
      </c>
      <c r="AY365" s="259" t="s">
        <v>138</v>
      </c>
    </row>
    <row r="366" s="13" customFormat="1">
      <c r="A366" s="13"/>
      <c r="B366" s="239"/>
      <c r="C366" s="240"/>
      <c r="D366" s="234" t="s">
        <v>148</v>
      </c>
      <c r="E366" s="241" t="s">
        <v>1</v>
      </c>
      <c r="F366" s="242" t="s">
        <v>221</v>
      </c>
      <c r="G366" s="240"/>
      <c r="H366" s="241" t="s">
        <v>1</v>
      </c>
      <c r="I366" s="243"/>
      <c r="J366" s="240"/>
      <c r="K366" s="240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148</v>
      </c>
      <c r="AU366" s="248" t="s">
        <v>90</v>
      </c>
      <c r="AV366" s="13" t="s">
        <v>88</v>
      </c>
      <c r="AW366" s="13" t="s">
        <v>36</v>
      </c>
      <c r="AX366" s="13" t="s">
        <v>80</v>
      </c>
      <c r="AY366" s="248" t="s">
        <v>138</v>
      </c>
    </row>
    <row r="367" s="14" customFormat="1">
      <c r="A367" s="14"/>
      <c r="B367" s="249"/>
      <c r="C367" s="250"/>
      <c r="D367" s="234" t="s">
        <v>148</v>
      </c>
      <c r="E367" s="251" t="s">
        <v>1</v>
      </c>
      <c r="F367" s="252" t="s">
        <v>80</v>
      </c>
      <c r="G367" s="250"/>
      <c r="H367" s="253">
        <v>0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148</v>
      </c>
      <c r="AU367" s="259" t="s">
        <v>90</v>
      </c>
      <c r="AV367" s="14" t="s">
        <v>90</v>
      </c>
      <c r="AW367" s="14" t="s">
        <v>36</v>
      </c>
      <c r="AX367" s="14" t="s">
        <v>80</v>
      </c>
      <c r="AY367" s="259" t="s">
        <v>138</v>
      </c>
    </row>
    <row r="368" s="15" customFormat="1">
      <c r="A368" s="15"/>
      <c r="B368" s="260"/>
      <c r="C368" s="261"/>
      <c r="D368" s="234" t="s">
        <v>148</v>
      </c>
      <c r="E368" s="262" t="s">
        <v>1</v>
      </c>
      <c r="F368" s="263" t="s">
        <v>154</v>
      </c>
      <c r="G368" s="261"/>
      <c r="H368" s="264">
        <v>3</v>
      </c>
      <c r="I368" s="265"/>
      <c r="J368" s="261"/>
      <c r="K368" s="261"/>
      <c r="L368" s="266"/>
      <c r="M368" s="267"/>
      <c r="N368" s="268"/>
      <c r="O368" s="268"/>
      <c r="P368" s="268"/>
      <c r="Q368" s="268"/>
      <c r="R368" s="268"/>
      <c r="S368" s="268"/>
      <c r="T368" s="269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0" t="s">
        <v>148</v>
      </c>
      <c r="AU368" s="270" t="s">
        <v>90</v>
      </c>
      <c r="AV368" s="15" t="s">
        <v>144</v>
      </c>
      <c r="AW368" s="15" t="s">
        <v>36</v>
      </c>
      <c r="AX368" s="15" t="s">
        <v>88</v>
      </c>
      <c r="AY368" s="270" t="s">
        <v>138</v>
      </c>
    </row>
    <row r="369" s="2" customFormat="1" ht="33" customHeight="1">
      <c r="A369" s="39"/>
      <c r="B369" s="40"/>
      <c r="C369" s="220" t="s">
        <v>344</v>
      </c>
      <c r="D369" s="220" t="s">
        <v>140</v>
      </c>
      <c r="E369" s="221" t="s">
        <v>345</v>
      </c>
      <c r="F369" s="222" t="s">
        <v>346</v>
      </c>
      <c r="G369" s="223" t="s">
        <v>212</v>
      </c>
      <c r="H369" s="224">
        <v>1</v>
      </c>
      <c r="I369" s="225"/>
      <c r="J369" s="226">
        <f>ROUND(I369*H369,2)</f>
        <v>0</v>
      </c>
      <c r="K369" s="227"/>
      <c r="L369" s="45"/>
      <c r="M369" s="228" t="s">
        <v>1</v>
      </c>
      <c r="N369" s="229" t="s">
        <v>45</v>
      </c>
      <c r="O369" s="92"/>
      <c r="P369" s="230">
        <f>O369*H369</f>
        <v>0</v>
      </c>
      <c r="Q369" s="230">
        <v>0</v>
      </c>
      <c r="R369" s="230">
        <f>Q369*H369</f>
        <v>0</v>
      </c>
      <c r="S369" s="230">
        <v>0</v>
      </c>
      <c r="T369" s="23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2" t="s">
        <v>144</v>
      </c>
      <c r="AT369" s="232" t="s">
        <v>140</v>
      </c>
      <c r="AU369" s="232" t="s">
        <v>90</v>
      </c>
      <c r="AY369" s="18" t="s">
        <v>138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8" t="s">
        <v>88</v>
      </c>
      <c r="BK369" s="233">
        <f>ROUND(I369*H369,2)</f>
        <v>0</v>
      </c>
      <c r="BL369" s="18" t="s">
        <v>144</v>
      </c>
      <c r="BM369" s="232" t="s">
        <v>347</v>
      </c>
    </row>
    <row r="370" s="2" customFormat="1">
      <c r="A370" s="39"/>
      <c r="B370" s="40"/>
      <c r="C370" s="41"/>
      <c r="D370" s="234" t="s">
        <v>146</v>
      </c>
      <c r="E370" s="41"/>
      <c r="F370" s="235" t="s">
        <v>348</v>
      </c>
      <c r="G370" s="41"/>
      <c r="H370" s="41"/>
      <c r="I370" s="236"/>
      <c r="J370" s="41"/>
      <c r="K370" s="41"/>
      <c r="L370" s="45"/>
      <c r="M370" s="237"/>
      <c r="N370" s="238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146</v>
      </c>
      <c r="AU370" s="18" t="s">
        <v>90</v>
      </c>
    </row>
    <row r="371" s="13" customFormat="1">
      <c r="A371" s="13"/>
      <c r="B371" s="239"/>
      <c r="C371" s="240"/>
      <c r="D371" s="234" t="s">
        <v>148</v>
      </c>
      <c r="E371" s="241" t="s">
        <v>1</v>
      </c>
      <c r="F371" s="242" t="s">
        <v>215</v>
      </c>
      <c r="G371" s="240"/>
      <c r="H371" s="241" t="s">
        <v>1</v>
      </c>
      <c r="I371" s="243"/>
      <c r="J371" s="240"/>
      <c r="K371" s="240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148</v>
      </c>
      <c r="AU371" s="248" t="s">
        <v>90</v>
      </c>
      <c r="AV371" s="13" t="s">
        <v>88</v>
      </c>
      <c r="AW371" s="13" t="s">
        <v>36</v>
      </c>
      <c r="AX371" s="13" t="s">
        <v>80</v>
      </c>
      <c r="AY371" s="248" t="s">
        <v>138</v>
      </c>
    </row>
    <row r="372" s="14" customFormat="1">
      <c r="A372" s="14"/>
      <c r="B372" s="249"/>
      <c r="C372" s="250"/>
      <c r="D372" s="234" t="s">
        <v>148</v>
      </c>
      <c r="E372" s="251" t="s">
        <v>1</v>
      </c>
      <c r="F372" s="252" t="s">
        <v>88</v>
      </c>
      <c r="G372" s="250"/>
      <c r="H372" s="253">
        <v>1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9" t="s">
        <v>148</v>
      </c>
      <c r="AU372" s="259" t="s">
        <v>90</v>
      </c>
      <c r="AV372" s="14" t="s">
        <v>90</v>
      </c>
      <c r="AW372" s="14" t="s">
        <v>36</v>
      </c>
      <c r="AX372" s="14" t="s">
        <v>88</v>
      </c>
      <c r="AY372" s="259" t="s">
        <v>138</v>
      </c>
    </row>
    <row r="373" s="2" customFormat="1" ht="16.5" customHeight="1">
      <c r="A373" s="39"/>
      <c r="B373" s="40"/>
      <c r="C373" s="220" t="s">
        <v>306</v>
      </c>
      <c r="D373" s="220" t="s">
        <v>140</v>
      </c>
      <c r="E373" s="221" t="s">
        <v>349</v>
      </c>
      <c r="F373" s="222" t="s">
        <v>350</v>
      </c>
      <c r="G373" s="223" t="s">
        <v>143</v>
      </c>
      <c r="H373" s="224">
        <v>1146</v>
      </c>
      <c r="I373" s="225"/>
      <c r="J373" s="226">
        <f>ROUND(I373*H373,2)</f>
        <v>0</v>
      </c>
      <c r="K373" s="227"/>
      <c r="L373" s="45"/>
      <c r="M373" s="228" t="s">
        <v>1</v>
      </c>
      <c r="N373" s="229" t="s">
        <v>45</v>
      </c>
      <c r="O373" s="92"/>
      <c r="P373" s="230">
        <f>O373*H373</f>
        <v>0</v>
      </c>
      <c r="Q373" s="230">
        <v>0</v>
      </c>
      <c r="R373" s="230">
        <f>Q373*H373</f>
        <v>0</v>
      </c>
      <c r="S373" s="230">
        <v>0.35499999999999998</v>
      </c>
      <c r="T373" s="231">
        <f>S373*H373</f>
        <v>406.82999999999998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144</v>
      </c>
      <c r="AT373" s="232" t="s">
        <v>140</v>
      </c>
      <c r="AU373" s="232" t="s">
        <v>90</v>
      </c>
      <c r="AY373" s="18" t="s">
        <v>138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88</v>
      </c>
      <c r="BK373" s="233">
        <f>ROUND(I373*H373,2)</f>
        <v>0</v>
      </c>
      <c r="BL373" s="18" t="s">
        <v>144</v>
      </c>
      <c r="BM373" s="232" t="s">
        <v>351</v>
      </c>
    </row>
    <row r="374" s="2" customFormat="1">
      <c r="A374" s="39"/>
      <c r="B374" s="40"/>
      <c r="C374" s="41"/>
      <c r="D374" s="234" t="s">
        <v>146</v>
      </c>
      <c r="E374" s="41"/>
      <c r="F374" s="235" t="s">
        <v>352</v>
      </c>
      <c r="G374" s="41"/>
      <c r="H374" s="41"/>
      <c r="I374" s="236"/>
      <c r="J374" s="41"/>
      <c r="K374" s="41"/>
      <c r="L374" s="45"/>
      <c r="M374" s="237"/>
      <c r="N374" s="238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146</v>
      </c>
      <c r="AU374" s="18" t="s">
        <v>90</v>
      </c>
    </row>
    <row r="375" s="13" customFormat="1">
      <c r="A375" s="13"/>
      <c r="B375" s="239"/>
      <c r="C375" s="240"/>
      <c r="D375" s="234" t="s">
        <v>148</v>
      </c>
      <c r="E375" s="241" t="s">
        <v>1</v>
      </c>
      <c r="F375" s="242" t="s">
        <v>353</v>
      </c>
      <c r="G375" s="240"/>
      <c r="H375" s="241" t="s">
        <v>1</v>
      </c>
      <c r="I375" s="243"/>
      <c r="J375" s="240"/>
      <c r="K375" s="240"/>
      <c r="L375" s="244"/>
      <c r="M375" s="245"/>
      <c r="N375" s="246"/>
      <c r="O375" s="246"/>
      <c r="P375" s="246"/>
      <c r="Q375" s="246"/>
      <c r="R375" s="246"/>
      <c r="S375" s="246"/>
      <c r="T375" s="24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8" t="s">
        <v>148</v>
      </c>
      <c r="AU375" s="248" t="s">
        <v>90</v>
      </c>
      <c r="AV375" s="13" t="s">
        <v>88</v>
      </c>
      <c r="AW375" s="13" t="s">
        <v>36</v>
      </c>
      <c r="AX375" s="13" t="s">
        <v>80</v>
      </c>
      <c r="AY375" s="248" t="s">
        <v>138</v>
      </c>
    </row>
    <row r="376" s="14" customFormat="1">
      <c r="A376" s="14"/>
      <c r="B376" s="249"/>
      <c r="C376" s="250"/>
      <c r="D376" s="234" t="s">
        <v>148</v>
      </c>
      <c r="E376" s="251" t="s">
        <v>1</v>
      </c>
      <c r="F376" s="252" t="s">
        <v>354</v>
      </c>
      <c r="G376" s="250"/>
      <c r="H376" s="253">
        <v>84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9" t="s">
        <v>148</v>
      </c>
      <c r="AU376" s="259" t="s">
        <v>90</v>
      </c>
      <c r="AV376" s="14" t="s">
        <v>90</v>
      </c>
      <c r="AW376" s="14" t="s">
        <v>36</v>
      </c>
      <c r="AX376" s="14" t="s">
        <v>80</v>
      </c>
      <c r="AY376" s="259" t="s">
        <v>138</v>
      </c>
    </row>
    <row r="377" s="13" customFormat="1">
      <c r="A377" s="13"/>
      <c r="B377" s="239"/>
      <c r="C377" s="240"/>
      <c r="D377" s="234" t="s">
        <v>148</v>
      </c>
      <c r="E377" s="241" t="s">
        <v>1</v>
      </c>
      <c r="F377" s="242" t="s">
        <v>355</v>
      </c>
      <c r="G377" s="240"/>
      <c r="H377" s="241" t="s">
        <v>1</v>
      </c>
      <c r="I377" s="243"/>
      <c r="J377" s="240"/>
      <c r="K377" s="240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148</v>
      </c>
      <c r="AU377" s="248" t="s">
        <v>90</v>
      </c>
      <c r="AV377" s="13" t="s">
        <v>88</v>
      </c>
      <c r="AW377" s="13" t="s">
        <v>36</v>
      </c>
      <c r="AX377" s="13" t="s">
        <v>80</v>
      </c>
      <c r="AY377" s="248" t="s">
        <v>138</v>
      </c>
    </row>
    <row r="378" s="14" customFormat="1">
      <c r="A378" s="14"/>
      <c r="B378" s="249"/>
      <c r="C378" s="250"/>
      <c r="D378" s="234" t="s">
        <v>148</v>
      </c>
      <c r="E378" s="251" t="s">
        <v>1</v>
      </c>
      <c r="F378" s="252" t="s">
        <v>356</v>
      </c>
      <c r="G378" s="250"/>
      <c r="H378" s="253">
        <v>75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148</v>
      </c>
      <c r="AU378" s="259" t="s">
        <v>90</v>
      </c>
      <c r="AV378" s="14" t="s">
        <v>90</v>
      </c>
      <c r="AW378" s="14" t="s">
        <v>36</v>
      </c>
      <c r="AX378" s="14" t="s">
        <v>80</v>
      </c>
      <c r="AY378" s="259" t="s">
        <v>138</v>
      </c>
    </row>
    <row r="379" s="13" customFormat="1">
      <c r="A379" s="13"/>
      <c r="B379" s="239"/>
      <c r="C379" s="240"/>
      <c r="D379" s="234" t="s">
        <v>148</v>
      </c>
      <c r="E379" s="241" t="s">
        <v>1</v>
      </c>
      <c r="F379" s="242" t="s">
        <v>357</v>
      </c>
      <c r="G379" s="240"/>
      <c r="H379" s="241" t="s">
        <v>1</v>
      </c>
      <c r="I379" s="243"/>
      <c r="J379" s="240"/>
      <c r="K379" s="240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148</v>
      </c>
      <c r="AU379" s="248" t="s">
        <v>90</v>
      </c>
      <c r="AV379" s="13" t="s">
        <v>88</v>
      </c>
      <c r="AW379" s="13" t="s">
        <v>36</v>
      </c>
      <c r="AX379" s="13" t="s">
        <v>80</v>
      </c>
      <c r="AY379" s="248" t="s">
        <v>138</v>
      </c>
    </row>
    <row r="380" s="14" customFormat="1">
      <c r="A380" s="14"/>
      <c r="B380" s="249"/>
      <c r="C380" s="250"/>
      <c r="D380" s="234" t="s">
        <v>148</v>
      </c>
      <c r="E380" s="251" t="s">
        <v>1</v>
      </c>
      <c r="F380" s="252" t="s">
        <v>358</v>
      </c>
      <c r="G380" s="250"/>
      <c r="H380" s="253">
        <v>210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9" t="s">
        <v>148</v>
      </c>
      <c r="AU380" s="259" t="s">
        <v>90</v>
      </c>
      <c r="AV380" s="14" t="s">
        <v>90</v>
      </c>
      <c r="AW380" s="14" t="s">
        <v>36</v>
      </c>
      <c r="AX380" s="14" t="s">
        <v>80</v>
      </c>
      <c r="AY380" s="259" t="s">
        <v>138</v>
      </c>
    </row>
    <row r="381" s="13" customFormat="1">
      <c r="A381" s="13"/>
      <c r="B381" s="239"/>
      <c r="C381" s="240"/>
      <c r="D381" s="234" t="s">
        <v>148</v>
      </c>
      <c r="E381" s="241" t="s">
        <v>1</v>
      </c>
      <c r="F381" s="242" t="s">
        <v>359</v>
      </c>
      <c r="G381" s="240"/>
      <c r="H381" s="241" t="s">
        <v>1</v>
      </c>
      <c r="I381" s="243"/>
      <c r="J381" s="240"/>
      <c r="K381" s="240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148</v>
      </c>
      <c r="AU381" s="248" t="s">
        <v>90</v>
      </c>
      <c r="AV381" s="13" t="s">
        <v>88</v>
      </c>
      <c r="AW381" s="13" t="s">
        <v>36</v>
      </c>
      <c r="AX381" s="13" t="s">
        <v>80</v>
      </c>
      <c r="AY381" s="248" t="s">
        <v>138</v>
      </c>
    </row>
    <row r="382" s="14" customFormat="1">
      <c r="A382" s="14"/>
      <c r="B382" s="249"/>
      <c r="C382" s="250"/>
      <c r="D382" s="234" t="s">
        <v>148</v>
      </c>
      <c r="E382" s="251" t="s">
        <v>1</v>
      </c>
      <c r="F382" s="252" t="s">
        <v>360</v>
      </c>
      <c r="G382" s="250"/>
      <c r="H382" s="253">
        <v>354</v>
      </c>
      <c r="I382" s="254"/>
      <c r="J382" s="250"/>
      <c r="K382" s="250"/>
      <c r="L382" s="255"/>
      <c r="M382" s="256"/>
      <c r="N382" s="257"/>
      <c r="O382" s="257"/>
      <c r="P382" s="257"/>
      <c r="Q382" s="257"/>
      <c r="R382" s="257"/>
      <c r="S382" s="257"/>
      <c r="T382" s="25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9" t="s">
        <v>148</v>
      </c>
      <c r="AU382" s="259" t="s">
        <v>90</v>
      </c>
      <c r="AV382" s="14" t="s">
        <v>90</v>
      </c>
      <c r="AW382" s="14" t="s">
        <v>36</v>
      </c>
      <c r="AX382" s="14" t="s">
        <v>80</v>
      </c>
      <c r="AY382" s="259" t="s">
        <v>138</v>
      </c>
    </row>
    <row r="383" s="13" customFormat="1">
      <c r="A383" s="13"/>
      <c r="B383" s="239"/>
      <c r="C383" s="240"/>
      <c r="D383" s="234" t="s">
        <v>148</v>
      </c>
      <c r="E383" s="241" t="s">
        <v>1</v>
      </c>
      <c r="F383" s="242" t="s">
        <v>361</v>
      </c>
      <c r="G383" s="240"/>
      <c r="H383" s="241" t="s">
        <v>1</v>
      </c>
      <c r="I383" s="243"/>
      <c r="J383" s="240"/>
      <c r="K383" s="240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148</v>
      </c>
      <c r="AU383" s="248" t="s">
        <v>90</v>
      </c>
      <c r="AV383" s="13" t="s">
        <v>88</v>
      </c>
      <c r="AW383" s="13" t="s">
        <v>36</v>
      </c>
      <c r="AX383" s="13" t="s">
        <v>80</v>
      </c>
      <c r="AY383" s="248" t="s">
        <v>138</v>
      </c>
    </row>
    <row r="384" s="14" customFormat="1">
      <c r="A384" s="14"/>
      <c r="B384" s="249"/>
      <c r="C384" s="250"/>
      <c r="D384" s="234" t="s">
        <v>148</v>
      </c>
      <c r="E384" s="251" t="s">
        <v>1</v>
      </c>
      <c r="F384" s="252" t="s">
        <v>362</v>
      </c>
      <c r="G384" s="250"/>
      <c r="H384" s="253">
        <v>207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9" t="s">
        <v>148</v>
      </c>
      <c r="AU384" s="259" t="s">
        <v>90</v>
      </c>
      <c r="AV384" s="14" t="s">
        <v>90</v>
      </c>
      <c r="AW384" s="14" t="s">
        <v>36</v>
      </c>
      <c r="AX384" s="14" t="s">
        <v>80</v>
      </c>
      <c r="AY384" s="259" t="s">
        <v>138</v>
      </c>
    </row>
    <row r="385" s="13" customFormat="1">
      <c r="A385" s="13"/>
      <c r="B385" s="239"/>
      <c r="C385" s="240"/>
      <c r="D385" s="234" t="s">
        <v>148</v>
      </c>
      <c r="E385" s="241" t="s">
        <v>1</v>
      </c>
      <c r="F385" s="242" t="s">
        <v>363</v>
      </c>
      <c r="G385" s="240"/>
      <c r="H385" s="241" t="s">
        <v>1</v>
      </c>
      <c r="I385" s="243"/>
      <c r="J385" s="240"/>
      <c r="K385" s="240"/>
      <c r="L385" s="244"/>
      <c r="M385" s="245"/>
      <c r="N385" s="246"/>
      <c r="O385" s="246"/>
      <c r="P385" s="246"/>
      <c r="Q385" s="246"/>
      <c r="R385" s="246"/>
      <c r="S385" s="246"/>
      <c r="T385" s="24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8" t="s">
        <v>148</v>
      </c>
      <c r="AU385" s="248" t="s">
        <v>90</v>
      </c>
      <c r="AV385" s="13" t="s">
        <v>88</v>
      </c>
      <c r="AW385" s="13" t="s">
        <v>36</v>
      </c>
      <c r="AX385" s="13" t="s">
        <v>80</v>
      </c>
      <c r="AY385" s="248" t="s">
        <v>138</v>
      </c>
    </row>
    <row r="386" s="14" customFormat="1">
      <c r="A386" s="14"/>
      <c r="B386" s="249"/>
      <c r="C386" s="250"/>
      <c r="D386" s="234" t="s">
        <v>148</v>
      </c>
      <c r="E386" s="251" t="s">
        <v>1</v>
      </c>
      <c r="F386" s="252" t="s">
        <v>364</v>
      </c>
      <c r="G386" s="250"/>
      <c r="H386" s="253">
        <v>78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9" t="s">
        <v>148</v>
      </c>
      <c r="AU386" s="259" t="s">
        <v>90</v>
      </c>
      <c r="AV386" s="14" t="s">
        <v>90</v>
      </c>
      <c r="AW386" s="14" t="s">
        <v>36</v>
      </c>
      <c r="AX386" s="14" t="s">
        <v>80</v>
      </c>
      <c r="AY386" s="259" t="s">
        <v>138</v>
      </c>
    </row>
    <row r="387" s="13" customFormat="1">
      <c r="A387" s="13"/>
      <c r="B387" s="239"/>
      <c r="C387" s="240"/>
      <c r="D387" s="234" t="s">
        <v>148</v>
      </c>
      <c r="E387" s="241" t="s">
        <v>1</v>
      </c>
      <c r="F387" s="242" t="s">
        <v>365</v>
      </c>
      <c r="G387" s="240"/>
      <c r="H387" s="241" t="s">
        <v>1</v>
      </c>
      <c r="I387" s="243"/>
      <c r="J387" s="240"/>
      <c r="K387" s="240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148</v>
      </c>
      <c r="AU387" s="248" t="s">
        <v>90</v>
      </c>
      <c r="AV387" s="13" t="s">
        <v>88</v>
      </c>
      <c r="AW387" s="13" t="s">
        <v>36</v>
      </c>
      <c r="AX387" s="13" t="s">
        <v>80</v>
      </c>
      <c r="AY387" s="248" t="s">
        <v>138</v>
      </c>
    </row>
    <row r="388" s="14" customFormat="1">
      <c r="A388" s="14"/>
      <c r="B388" s="249"/>
      <c r="C388" s="250"/>
      <c r="D388" s="234" t="s">
        <v>148</v>
      </c>
      <c r="E388" s="251" t="s">
        <v>1</v>
      </c>
      <c r="F388" s="252" t="s">
        <v>366</v>
      </c>
      <c r="G388" s="250"/>
      <c r="H388" s="253">
        <v>96</v>
      </c>
      <c r="I388" s="254"/>
      <c r="J388" s="250"/>
      <c r="K388" s="250"/>
      <c r="L388" s="255"/>
      <c r="M388" s="256"/>
      <c r="N388" s="257"/>
      <c r="O388" s="257"/>
      <c r="P388" s="257"/>
      <c r="Q388" s="257"/>
      <c r="R388" s="257"/>
      <c r="S388" s="257"/>
      <c r="T388" s="25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9" t="s">
        <v>148</v>
      </c>
      <c r="AU388" s="259" t="s">
        <v>90</v>
      </c>
      <c r="AV388" s="14" t="s">
        <v>90</v>
      </c>
      <c r="AW388" s="14" t="s">
        <v>36</v>
      </c>
      <c r="AX388" s="14" t="s">
        <v>80</v>
      </c>
      <c r="AY388" s="259" t="s">
        <v>138</v>
      </c>
    </row>
    <row r="389" s="13" customFormat="1">
      <c r="A389" s="13"/>
      <c r="B389" s="239"/>
      <c r="C389" s="240"/>
      <c r="D389" s="234" t="s">
        <v>148</v>
      </c>
      <c r="E389" s="241" t="s">
        <v>1</v>
      </c>
      <c r="F389" s="242" t="s">
        <v>367</v>
      </c>
      <c r="G389" s="240"/>
      <c r="H389" s="241" t="s">
        <v>1</v>
      </c>
      <c r="I389" s="243"/>
      <c r="J389" s="240"/>
      <c r="K389" s="240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148</v>
      </c>
      <c r="AU389" s="248" t="s">
        <v>90</v>
      </c>
      <c r="AV389" s="13" t="s">
        <v>88</v>
      </c>
      <c r="AW389" s="13" t="s">
        <v>36</v>
      </c>
      <c r="AX389" s="13" t="s">
        <v>80</v>
      </c>
      <c r="AY389" s="248" t="s">
        <v>138</v>
      </c>
    </row>
    <row r="390" s="14" customFormat="1">
      <c r="A390" s="14"/>
      <c r="B390" s="249"/>
      <c r="C390" s="250"/>
      <c r="D390" s="234" t="s">
        <v>148</v>
      </c>
      <c r="E390" s="251" t="s">
        <v>1</v>
      </c>
      <c r="F390" s="252" t="s">
        <v>368</v>
      </c>
      <c r="G390" s="250"/>
      <c r="H390" s="253">
        <v>9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9" t="s">
        <v>148</v>
      </c>
      <c r="AU390" s="259" t="s">
        <v>90</v>
      </c>
      <c r="AV390" s="14" t="s">
        <v>90</v>
      </c>
      <c r="AW390" s="14" t="s">
        <v>36</v>
      </c>
      <c r="AX390" s="14" t="s">
        <v>80</v>
      </c>
      <c r="AY390" s="259" t="s">
        <v>138</v>
      </c>
    </row>
    <row r="391" s="13" customFormat="1">
      <c r="A391" s="13"/>
      <c r="B391" s="239"/>
      <c r="C391" s="240"/>
      <c r="D391" s="234" t="s">
        <v>148</v>
      </c>
      <c r="E391" s="241" t="s">
        <v>1</v>
      </c>
      <c r="F391" s="242" t="s">
        <v>369</v>
      </c>
      <c r="G391" s="240"/>
      <c r="H391" s="241" t="s">
        <v>1</v>
      </c>
      <c r="I391" s="243"/>
      <c r="J391" s="240"/>
      <c r="K391" s="240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148</v>
      </c>
      <c r="AU391" s="248" t="s">
        <v>90</v>
      </c>
      <c r="AV391" s="13" t="s">
        <v>88</v>
      </c>
      <c r="AW391" s="13" t="s">
        <v>36</v>
      </c>
      <c r="AX391" s="13" t="s">
        <v>80</v>
      </c>
      <c r="AY391" s="248" t="s">
        <v>138</v>
      </c>
    </row>
    <row r="392" s="14" customFormat="1">
      <c r="A392" s="14"/>
      <c r="B392" s="249"/>
      <c r="C392" s="250"/>
      <c r="D392" s="234" t="s">
        <v>148</v>
      </c>
      <c r="E392" s="251" t="s">
        <v>1</v>
      </c>
      <c r="F392" s="252" t="s">
        <v>370</v>
      </c>
      <c r="G392" s="250"/>
      <c r="H392" s="253">
        <v>15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148</v>
      </c>
      <c r="AU392" s="259" t="s">
        <v>90</v>
      </c>
      <c r="AV392" s="14" t="s">
        <v>90</v>
      </c>
      <c r="AW392" s="14" t="s">
        <v>36</v>
      </c>
      <c r="AX392" s="14" t="s">
        <v>80</v>
      </c>
      <c r="AY392" s="259" t="s">
        <v>138</v>
      </c>
    </row>
    <row r="393" s="13" customFormat="1">
      <c r="A393" s="13"/>
      <c r="B393" s="239"/>
      <c r="C393" s="240"/>
      <c r="D393" s="234" t="s">
        <v>148</v>
      </c>
      <c r="E393" s="241" t="s">
        <v>1</v>
      </c>
      <c r="F393" s="242" t="s">
        <v>371</v>
      </c>
      <c r="G393" s="240"/>
      <c r="H393" s="241" t="s">
        <v>1</v>
      </c>
      <c r="I393" s="243"/>
      <c r="J393" s="240"/>
      <c r="K393" s="240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148</v>
      </c>
      <c r="AU393" s="248" t="s">
        <v>90</v>
      </c>
      <c r="AV393" s="13" t="s">
        <v>88</v>
      </c>
      <c r="AW393" s="13" t="s">
        <v>36</v>
      </c>
      <c r="AX393" s="13" t="s">
        <v>80</v>
      </c>
      <c r="AY393" s="248" t="s">
        <v>138</v>
      </c>
    </row>
    <row r="394" s="14" customFormat="1">
      <c r="A394" s="14"/>
      <c r="B394" s="249"/>
      <c r="C394" s="250"/>
      <c r="D394" s="234" t="s">
        <v>148</v>
      </c>
      <c r="E394" s="251" t="s">
        <v>1</v>
      </c>
      <c r="F394" s="252" t="s">
        <v>372</v>
      </c>
      <c r="G394" s="250"/>
      <c r="H394" s="253">
        <v>18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9" t="s">
        <v>148</v>
      </c>
      <c r="AU394" s="259" t="s">
        <v>90</v>
      </c>
      <c r="AV394" s="14" t="s">
        <v>90</v>
      </c>
      <c r="AW394" s="14" t="s">
        <v>36</v>
      </c>
      <c r="AX394" s="14" t="s">
        <v>80</v>
      </c>
      <c r="AY394" s="259" t="s">
        <v>138</v>
      </c>
    </row>
    <row r="395" s="15" customFormat="1">
      <c r="A395" s="15"/>
      <c r="B395" s="260"/>
      <c r="C395" s="261"/>
      <c r="D395" s="234" t="s">
        <v>148</v>
      </c>
      <c r="E395" s="262" t="s">
        <v>1</v>
      </c>
      <c r="F395" s="263" t="s">
        <v>154</v>
      </c>
      <c r="G395" s="261"/>
      <c r="H395" s="264">
        <v>1146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0" t="s">
        <v>148</v>
      </c>
      <c r="AU395" s="270" t="s">
        <v>90</v>
      </c>
      <c r="AV395" s="15" t="s">
        <v>144</v>
      </c>
      <c r="AW395" s="15" t="s">
        <v>36</v>
      </c>
      <c r="AX395" s="15" t="s">
        <v>88</v>
      </c>
      <c r="AY395" s="270" t="s">
        <v>138</v>
      </c>
    </row>
    <row r="396" s="2" customFormat="1" ht="16.5" customHeight="1">
      <c r="A396" s="39"/>
      <c r="B396" s="40"/>
      <c r="C396" s="220" t="s">
        <v>373</v>
      </c>
      <c r="D396" s="220" t="s">
        <v>140</v>
      </c>
      <c r="E396" s="221" t="s">
        <v>374</v>
      </c>
      <c r="F396" s="222" t="s">
        <v>375</v>
      </c>
      <c r="G396" s="223" t="s">
        <v>143</v>
      </c>
      <c r="H396" s="224">
        <v>1112.0899999999999</v>
      </c>
      <c r="I396" s="225"/>
      <c r="J396" s="226">
        <f>ROUND(I396*H396,2)</f>
        <v>0</v>
      </c>
      <c r="K396" s="227"/>
      <c r="L396" s="45"/>
      <c r="M396" s="228" t="s">
        <v>1</v>
      </c>
      <c r="N396" s="229" t="s">
        <v>45</v>
      </c>
      <c r="O396" s="92"/>
      <c r="P396" s="230">
        <f>O396*H396</f>
        <v>0</v>
      </c>
      <c r="Q396" s="230">
        <v>0</v>
      </c>
      <c r="R396" s="230">
        <f>Q396*H396</f>
        <v>0</v>
      </c>
      <c r="S396" s="230">
        <v>0.00080000000000000004</v>
      </c>
      <c r="T396" s="231">
        <f>S396*H396</f>
        <v>0.88967200000000002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2" t="s">
        <v>144</v>
      </c>
      <c r="AT396" s="232" t="s">
        <v>140</v>
      </c>
      <c r="AU396" s="232" t="s">
        <v>90</v>
      </c>
      <c r="AY396" s="18" t="s">
        <v>138</v>
      </c>
      <c r="BE396" s="233">
        <f>IF(N396="základní",J396,0)</f>
        <v>0</v>
      </c>
      <c r="BF396" s="233">
        <f>IF(N396="snížená",J396,0)</f>
        <v>0</v>
      </c>
      <c r="BG396" s="233">
        <f>IF(N396="zákl. přenesená",J396,0)</f>
        <v>0</v>
      </c>
      <c r="BH396" s="233">
        <f>IF(N396="sníž. přenesená",J396,0)</f>
        <v>0</v>
      </c>
      <c r="BI396" s="233">
        <f>IF(N396="nulová",J396,0)</f>
        <v>0</v>
      </c>
      <c r="BJ396" s="18" t="s">
        <v>88</v>
      </c>
      <c r="BK396" s="233">
        <f>ROUND(I396*H396,2)</f>
        <v>0</v>
      </c>
      <c r="BL396" s="18" t="s">
        <v>144</v>
      </c>
      <c r="BM396" s="232" t="s">
        <v>376</v>
      </c>
    </row>
    <row r="397" s="2" customFormat="1">
      <c r="A397" s="39"/>
      <c r="B397" s="40"/>
      <c r="C397" s="41"/>
      <c r="D397" s="234" t="s">
        <v>146</v>
      </c>
      <c r="E397" s="41"/>
      <c r="F397" s="235" t="s">
        <v>377</v>
      </c>
      <c r="G397" s="41"/>
      <c r="H397" s="41"/>
      <c r="I397" s="236"/>
      <c r="J397" s="41"/>
      <c r="K397" s="41"/>
      <c r="L397" s="45"/>
      <c r="M397" s="237"/>
      <c r="N397" s="238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146</v>
      </c>
      <c r="AU397" s="18" t="s">
        <v>90</v>
      </c>
    </row>
    <row r="398" s="13" customFormat="1">
      <c r="A398" s="13"/>
      <c r="B398" s="239"/>
      <c r="C398" s="240"/>
      <c r="D398" s="234" t="s">
        <v>148</v>
      </c>
      <c r="E398" s="241" t="s">
        <v>1</v>
      </c>
      <c r="F398" s="242" t="s">
        <v>378</v>
      </c>
      <c r="G398" s="240"/>
      <c r="H398" s="241" t="s">
        <v>1</v>
      </c>
      <c r="I398" s="243"/>
      <c r="J398" s="240"/>
      <c r="K398" s="240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148</v>
      </c>
      <c r="AU398" s="248" t="s">
        <v>90</v>
      </c>
      <c r="AV398" s="13" t="s">
        <v>88</v>
      </c>
      <c r="AW398" s="13" t="s">
        <v>36</v>
      </c>
      <c r="AX398" s="13" t="s">
        <v>80</v>
      </c>
      <c r="AY398" s="248" t="s">
        <v>138</v>
      </c>
    </row>
    <row r="399" s="14" customFormat="1">
      <c r="A399" s="14"/>
      <c r="B399" s="249"/>
      <c r="C399" s="250"/>
      <c r="D399" s="234" t="s">
        <v>148</v>
      </c>
      <c r="E399" s="251" t="s">
        <v>1</v>
      </c>
      <c r="F399" s="252" t="s">
        <v>379</v>
      </c>
      <c r="G399" s="250"/>
      <c r="H399" s="253">
        <v>671.09000000000003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9" t="s">
        <v>148</v>
      </c>
      <c r="AU399" s="259" t="s">
        <v>90</v>
      </c>
      <c r="AV399" s="14" t="s">
        <v>90</v>
      </c>
      <c r="AW399" s="14" t="s">
        <v>36</v>
      </c>
      <c r="AX399" s="14" t="s">
        <v>80</v>
      </c>
      <c r="AY399" s="259" t="s">
        <v>138</v>
      </c>
    </row>
    <row r="400" s="13" customFormat="1">
      <c r="A400" s="13"/>
      <c r="B400" s="239"/>
      <c r="C400" s="240"/>
      <c r="D400" s="234" t="s">
        <v>148</v>
      </c>
      <c r="E400" s="241" t="s">
        <v>1</v>
      </c>
      <c r="F400" s="242" t="s">
        <v>380</v>
      </c>
      <c r="G400" s="240"/>
      <c r="H400" s="241" t="s">
        <v>1</v>
      </c>
      <c r="I400" s="243"/>
      <c r="J400" s="240"/>
      <c r="K400" s="240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148</v>
      </c>
      <c r="AU400" s="248" t="s">
        <v>90</v>
      </c>
      <c r="AV400" s="13" t="s">
        <v>88</v>
      </c>
      <c r="AW400" s="13" t="s">
        <v>36</v>
      </c>
      <c r="AX400" s="13" t="s">
        <v>80</v>
      </c>
      <c r="AY400" s="248" t="s">
        <v>138</v>
      </c>
    </row>
    <row r="401" s="13" customFormat="1">
      <c r="A401" s="13"/>
      <c r="B401" s="239"/>
      <c r="C401" s="240"/>
      <c r="D401" s="234" t="s">
        <v>148</v>
      </c>
      <c r="E401" s="241" t="s">
        <v>1</v>
      </c>
      <c r="F401" s="242" t="s">
        <v>359</v>
      </c>
      <c r="G401" s="240"/>
      <c r="H401" s="241" t="s">
        <v>1</v>
      </c>
      <c r="I401" s="243"/>
      <c r="J401" s="240"/>
      <c r="K401" s="240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148</v>
      </c>
      <c r="AU401" s="248" t="s">
        <v>90</v>
      </c>
      <c r="AV401" s="13" t="s">
        <v>88</v>
      </c>
      <c r="AW401" s="13" t="s">
        <v>36</v>
      </c>
      <c r="AX401" s="13" t="s">
        <v>80</v>
      </c>
      <c r="AY401" s="248" t="s">
        <v>138</v>
      </c>
    </row>
    <row r="402" s="14" customFormat="1">
      <c r="A402" s="14"/>
      <c r="B402" s="249"/>
      <c r="C402" s="250"/>
      <c r="D402" s="234" t="s">
        <v>148</v>
      </c>
      <c r="E402" s="251" t="s">
        <v>1</v>
      </c>
      <c r="F402" s="252" t="s">
        <v>360</v>
      </c>
      <c r="G402" s="250"/>
      <c r="H402" s="253">
        <v>354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148</v>
      </c>
      <c r="AU402" s="259" t="s">
        <v>90</v>
      </c>
      <c r="AV402" s="14" t="s">
        <v>90</v>
      </c>
      <c r="AW402" s="14" t="s">
        <v>36</v>
      </c>
      <c r="AX402" s="14" t="s">
        <v>80</v>
      </c>
      <c r="AY402" s="259" t="s">
        <v>138</v>
      </c>
    </row>
    <row r="403" s="13" customFormat="1">
      <c r="A403" s="13"/>
      <c r="B403" s="239"/>
      <c r="C403" s="240"/>
      <c r="D403" s="234" t="s">
        <v>148</v>
      </c>
      <c r="E403" s="241" t="s">
        <v>1</v>
      </c>
      <c r="F403" s="242" t="s">
        <v>363</v>
      </c>
      <c r="G403" s="240"/>
      <c r="H403" s="241" t="s">
        <v>1</v>
      </c>
      <c r="I403" s="243"/>
      <c r="J403" s="240"/>
      <c r="K403" s="240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148</v>
      </c>
      <c r="AU403" s="248" t="s">
        <v>90</v>
      </c>
      <c r="AV403" s="13" t="s">
        <v>88</v>
      </c>
      <c r="AW403" s="13" t="s">
        <v>36</v>
      </c>
      <c r="AX403" s="13" t="s">
        <v>80</v>
      </c>
      <c r="AY403" s="248" t="s">
        <v>138</v>
      </c>
    </row>
    <row r="404" s="14" customFormat="1">
      <c r="A404" s="14"/>
      <c r="B404" s="249"/>
      <c r="C404" s="250"/>
      <c r="D404" s="234" t="s">
        <v>148</v>
      </c>
      <c r="E404" s="251" t="s">
        <v>1</v>
      </c>
      <c r="F404" s="252" t="s">
        <v>364</v>
      </c>
      <c r="G404" s="250"/>
      <c r="H404" s="253">
        <v>78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148</v>
      </c>
      <c r="AU404" s="259" t="s">
        <v>90</v>
      </c>
      <c r="AV404" s="14" t="s">
        <v>90</v>
      </c>
      <c r="AW404" s="14" t="s">
        <v>36</v>
      </c>
      <c r="AX404" s="14" t="s">
        <v>80</v>
      </c>
      <c r="AY404" s="259" t="s">
        <v>138</v>
      </c>
    </row>
    <row r="405" s="13" customFormat="1">
      <c r="A405" s="13"/>
      <c r="B405" s="239"/>
      <c r="C405" s="240"/>
      <c r="D405" s="234" t="s">
        <v>148</v>
      </c>
      <c r="E405" s="241" t="s">
        <v>1</v>
      </c>
      <c r="F405" s="242" t="s">
        <v>367</v>
      </c>
      <c r="G405" s="240"/>
      <c r="H405" s="241" t="s">
        <v>1</v>
      </c>
      <c r="I405" s="243"/>
      <c r="J405" s="240"/>
      <c r="K405" s="240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148</v>
      </c>
      <c r="AU405" s="248" t="s">
        <v>90</v>
      </c>
      <c r="AV405" s="13" t="s">
        <v>88</v>
      </c>
      <c r="AW405" s="13" t="s">
        <v>36</v>
      </c>
      <c r="AX405" s="13" t="s">
        <v>80</v>
      </c>
      <c r="AY405" s="248" t="s">
        <v>138</v>
      </c>
    </row>
    <row r="406" s="14" customFormat="1">
      <c r="A406" s="14"/>
      <c r="B406" s="249"/>
      <c r="C406" s="250"/>
      <c r="D406" s="234" t="s">
        <v>148</v>
      </c>
      <c r="E406" s="251" t="s">
        <v>1</v>
      </c>
      <c r="F406" s="252" t="s">
        <v>368</v>
      </c>
      <c r="G406" s="250"/>
      <c r="H406" s="253">
        <v>9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9" t="s">
        <v>148</v>
      </c>
      <c r="AU406" s="259" t="s">
        <v>90</v>
      </c>
      <c r="AV406" s="14" t="s">
        <v>90</v>
      </c>
      <c r="AW406" s="14" t="s">
        <v>36</v>
      </c>
      <c r="AX406" s="14" t="s">
        <v>80</v>
      </c>
      <c r="AY406" s="259" t="s">
        <v>138</v>
      </c>
    </row>
    <row r="407" s="15" customFormat="1">
      <c r="A407" s="15"/>
      <c r="B407" s="260"/>
      <c r="C407" s="261"/>
      <c r="D407" s="234" t="s">
        <v>148</v>
      </c>
      <c r="E407" s="262" t="s">
        <v>1</v>
      </c>
      <c r="F407" s="263" t="s">
        <v>154</v>
      </c>
      <c r="G407" s="261"/>
      <c r="H407" s="264">
        <v>1112.0900000000002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0" t="s">
        <v>148</v>
      </c>
      <c r="AU407" s="270" t="s">
        <v>90</v>
      </c>
      <c r="AV407" s="15" t="s">
        <v>144</v>
      </c>
      <c r="AW407" s="15" t="s">
        <v>36</v>
      </c>
      <c r="AX407" s="15" t="s">
        <v>88</v>
      </c>
      <c r="AY407" s="270" t="s">
        <v>138</v>
      </c>
    </row>
    <row r="408" s="2" customFormat="1" ht="24.15" customHeight="1">
      <c r="A408" s="39"/>
      <c r="B408" s="40"/>
      <c r="C408" s="220" t="s">
        <v>381</v>
      </c>
      <c r="D408" s="220" t="s">
        <v>140</v>
      </c>
      <c r="E408" s="221" t="s">
        <v>382</v>
      </c>
      <c r="F408" s="222" t="s">
        <v>383</v>
      </c>
      <c r="G408" s="223" t="s">
        <v>143</v>
      </c>
      <c r="H408" s="224">
        <v>87</v>
      </c>
      <c r="I408" s="225"/>
      <c r="J408" s="226">
        <f>ROUND(I408*H408,2)</f>
        <v>0</v>
      </c>
      <c r="K408" s="227"/>
      <c r="L408" s="45"/>
      <c r="M408" s="228" t="s">
        <v>1</v>
      </c>
      <c r="N408" s="229" t="s">
        <v>45</v>
      </c>
      <c r="O408" s="92"/>
      <c r="P408" s="230">
        <f>O408*H408</f>
        <v>0</v>
      </c>
      <c r="Q408" s="230">
        <v>0</v>
      </c>
      <c r="R408" s="230">
        <f>Q408*H408</f>
        <v>0</v>
      </c>
      <c r="S408" s="230">
        <v>0.17000000000000001</v>
      </c>
      <c r="T408" s="231">
        <f>S408*H408</f>
        <v>14.790000000000001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2" t="s">
        <v>144</v>
      </c>
      <c r="AT408" s="232" t="s">
        <v>140</v>
      </c>
      <c r="AU408" s="232" t="s">
        <v>90</v>
      </c>
      <c r="AY408" s="18" t="s">
        <v>138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88</v>
      </c>
      <c r="BK408" s="233">
        <f>ROUND(I408*H408,2)</f>
        <v>0</v>
      </c>
      <c r="BL408" s="18" t="s">
        <v>144</v>
      </c>
      <c r="BM408" s="232" t="s">
        <v>384</v>
      </c>
    </row>
    <row r="409" s="2" customFormat="1">
      <c r="A409" s="39"/>
      <c r="B409" s="40"/>
      <c r="C409" s="41"/>
      <c r="D409" s="234" t="s">
        <v>146</v>
      </c>
      <c r="E409" s="41"/>
      <c r="F409" s="235" t="s">
        <v>385</v>
      </c>
      <c r="G409" s="41"/>
      <c r="H409" s="41"/>
      <c r="I409" s="236"/>
      <c r="J409" s="41"/>
      <c r="K409" s="41"/>
      <c r="L409" s="45"/>
      <c r="M409" s="237"/>
      <c r="N409" s="238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146</v>
      </c>
      <c r="AU409" s="18" t="s">
        <v>90</v>
      </c>
    </row>
    <row r="410" s="13" customFormat="1">
      <c r="A410" s="13"/>
      <c r="B410" s="239"/>
      <c r="C410" s="240"/>
      <c r="D410" s="234" t="s">
        <v>148</v>
      </c>
      <c r="E410" s="241" t="s">
        <v>1</v>
      </c>
      <c r="F410" s="242" t="s">
        <v>386</v>
      </c>
      <c r="G410" s="240"/>
      <c r="H410" s="241" t="s">
        <v>1</v>
      </c>
      <c r="I410" s="243"/>
      <c r="J410" s="240"/>
      <c r="K410" s="240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148</v>
      </c>
      <c r="AU410" s="248" t="s">
        <v>90</v>
      </c>
      <c r="AV410" s="13" t="s">
        <v>88</v>
      </c>
      <c r="AW410" s="13" t="s">
        <v>36</v>
      </c>
      <c r="AX410" s="13" t="s">
        <v>80</v>
      </c>
      <c r="AY410" s="248" t="s">
        <v>138</v>
      </c>
    </row>
    <row r="411" s="13" customFormat="1">
      <c r="A411" s="13"/>
      <c r="B411" s="239"/>
      <c r="C411" s="240"/>
      <c r="D411" s="234" t="s">
        <v>148</v>
      </c>
      <c r="E411" s="241" t="s">
        <v>1</v>
      </c>
      <c r="F411" s="242" t="s">
        <v>363</v>
      </c>
      <c r="G411" s="240"/>
      <c r="H411" s="241" t="s">
        <v>1</v>
      </c>
      <c r="I411" s="243"/>
      <c r="J411" s="240"/>
      <c r="K411" s="240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148</v>
      </c>
      <c r="AU411" s="248" t="s">
        <v>90</v>
      </c>
      <c r="AV411" s="13" t="s">
        <v>88</v>
      </c>
      <c r="AW411" s="13" t="s">
        <v>36</v>
      </c>
      <c r="AX411" s="13" t="s">
        <v>80</v>
      </c>
      <c r="AY411" s="248" t="s">
        <v>138</v>
      </c>
    </row>
    <row r="412" s="14" customFormat="1">
      <c r="A412" s="14"/>
      <c r="B412" s="249"/>
      <c r="C412" s="250"/>
      <c r="D412" s="234" t="s">
        <v>148</v>
      </c>
      <c r="E412" s="251" t="s">
        <v>1</v>
      </c>
      <c r="F412" s="252" t="s">
        <v>364</v>
      </c>
      <c r="G412" s="250"/>
      <c r="H412" s="253">
        <v>78</v>
      </c>
      <c r="I412" s="254"/>
      <c r="J412" s="250"/>
      <c r="K412" s="250"/>
      <c r="L412" s="255"/>
      <c r="M412" s="256"/>
      <c r="N412" s="257"/>
      <c r="O412" s="257"/>
      <c r="P412" s="257"/>
      <c r="Q412" s="257"/>
      <c r="R412" s="257"/>
      <c r="S412" s="257"/>
      <c r="T412" s="25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9" t="s">
        <v>148</v>
      </c>
      <c r="AU412" s="259" t="s">
        <v>90</v>
      </c>
      <c r="AV412" s="14" t="s">
        <v>90</v>
      </c>
      <c r="AW412" s="14" t="s">
        <v>36</v>
      </c>
      <c r="AX412" s="14" t="s">
        <v>80</v>
      </c>
      <c r="AY412" s="259" t="s">
        <v>138</v>
      </c>
    </row>
    <row r="413" s="13" customFormat="1">
      <c r="A413" s="13"/>
      <c r="B413" s="239"/>
      <c r="C413" s="240"/>
      <c r="D413" s="234" t="s">
        <v>148</v>
      </c>
      <c r="E413" s="241" t="s">
        <v>1</v>
      </c>
      <c r="F413" s="242" t="s">
        <v>367</v>
      </c>
      <c r="G413" s="240"/>
      <c r="H413" s="241" t="s">
        <v>1</v>
      </c>
      <c r="I413" s="243"/>
      <c r="J413" s="240"/>
      <c r="K413" s="240"/>
      <c r="L413" s="244"/>
      <c r="M413" s="245"/>
      <c r="N413" s="246"/>
      <c r="O413" s="246"/>
      <c r="P413" s="246"/>
      <c r="Q413" s="246"/>
      <c r="R413" s="246"/>
      <c r="S413" s="246"/>
      <c r="T413" s="24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8" t="s">
        <v>148</v>
      </c>
      <c r="AU413" s="248" t="s">
        <v>90</v>
      </c>
      <c r="AV413" s="13" t="s">
        <v>88</v>
      </c>
      <c r="AW413" s="13" t="s">
        <v>36</v>
      </c>
      <c r="AX413" s="13" t="s">
        <v>80</v>
      </c>
      <c r="AY413" s="248" t="s">
        <v>138</v>
      </c>
    </row>
    <row r="414" s="14" customFormat="1">
      <c r="A414" s="14"/>
      <c r="B414" s="249"/>
      <c r="C414" s="250"/>
      <c r="D414" s="234" t="s">
        <v>148</v>
      </c>
      <c r="E414" s="251" t="s">
        <v>1</v>
      </c>
      <c r="F414" s="252" t="s">
        <v>368</v>
      </c>
      <c r="G414" s="250"/>
      <c r="H414" s="253">
        <v>9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9" t="s">
        <v>148</v>
      </c>
      <c r="AU414" s="259" t="s">
        <v>90</v>
      </c>
      <c r="AV414" s="14" t="s">
        <v>90</v>
      </c>
      <c r="AW414" s="14" t="s">
        <v>36</v>
      </c>
      <c r="AX414" s="14" t="s">
        <v>80</v>
      </c>
      <c r="AY414" s="259" t="s">
        <v>138</v>
      </c>
    </row>
    <row r="415" s="15" customFormat="1">
      <c r="A415" s="15"/>
      <c r="B415" s="260"/>
      <c r="C415" s="261"/>
      <c r="D415" s="234" t="s">
        <v>148</v>
      </c>
      <c r="E415" s="262" t="s">
        <v>1</v>
      </c>
      <c r="F415" s="263" t="s">
        <v>154</v>
      </c>
      <c r="G415" s="261"/>
      <c r="H415" s="264">
        <v>87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0" t="s">
        <v>148</v>
      </c>
      <c r="AU415" s="270" t="s">
        <v>90</v>
      </c>
      <c r="AV415" s="15" t="s">
        <v>144</v>
      </c>
      <c r="AW415" s="15" t="s">
        <v>36</v>
      </c>
      <c r="AX415" s="15" t="s">
        <v>88</v>
      </c>
      <c r="AY415" s="270" t="s">
        <v>138</v>
      </c>
    </row>
    <row r="416" s="2" customFormat="1" ht="24.15" customHeight="1">
      <c r="A416" s="39"/>
      <c r="B416" s="40"/>
      <c r="C416" s="220" t="s">
        <v>387</v>
      </c>
      <c r="D416" s="220" t="s">
        <v>140</v>
      </c>
      <c r="E416" s="221" t="s">
        <v>388</v>
      </c>
      <c r="F416" s="222" t="s">
        <v>389</v>
      </c>
      <c r="G416" s="223" t="s">
        <v>143</v>
      </c>
      <c r="H416" s="224">
        <v>479.351</v>
      </c>
      <c r="I416" s="225"/>
      <c r="J416" s="226">
        <f>ROUND(I416*H416,2)</f>
        <v>0</v>
      </c>
      <c r="K416" s="227"/>
      <c r="L416" s="45"/>
      <c r="M416" s="228" t="s">
        <v>1</v>
      </c>
      <c r="N416" s="229" t="s">
        <v>45</v>
      </c>
      <c r="O416" s="92"/>
      <c r="P416" s="230">
        <f>O416*H416</f>
        <v>0</v>
      </c>
      <c r="Q416" s="230">
        <v>0</v>
      </c>
      <c r="R416" s="230">
        <f>Q416*H416</f>
        <v>0</v>
      </c>
      <c r="S416" s="230">
        <v>0.44</v>
      </c>
      <c r="T416" s="231">
        <f>S416*H416</f>
        <v>210.91444000000001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144</v>
      </c>
      <c r="AT416" s="232" t="s">
        <v>140</v>
      </c>
      <c r="AU416" s="232" t="s">
        <v>90</v>
      </c>
      <c r="AY416" s="18" t="s">
        <v>138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88</v>
      </c>
      <c r="BK416" s="233">
        <f>ROUND(I416*H416,2)</f>
        <v>0</v>
      </c>
      <c r="BL416" s="18" t="s">
        <v>144</v>
      </c>
      <c r="BM416" s="232" t="s">
        <v>390</v>
      </c>
    </row>
    <row r="417" s="2" customFormat="1">
      <c r="A417" s="39"/>
      <c r="B417" s="40"/>
      <c r="C417" s="41"/>
      <c r="D417" s="234" t="s">
        <v>146</v>
      </c>
      <c r="E417" s="41"/>
      <c r="F417" s="235" t="s">
        <v>391</v>
      </c>
      <c r="G417" s="41"/>
      <c r="H417" s="41"/>
      <c r="I417" s="236"/>
      <c r="J417" s="41"/>
      <c r="K417" s="41"/>
      <c r="L417" s="45"/>
      <c r="M417" s="237"/>
      <c r="N417" s="238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146</v>
      </c>
      <c r="AU417" s="18" t="s">
        <v>90</v>
      </c>
    </row>
    <row r="418" s="13" customFormat="1">
      <c r="A418" s="13"/>
      <c r="B418" s="239"/>
      <c r="C418" s="240"/>
      <c r="D418" s="234" t="s">
        <v>148</v>
      </c>
      <c r="E418" s="241" t="s">
        <v>1</v>
      </c>
      <c r="F418" s="242" t="s">
        <v>392</v>
      </c>
      <c r="G418" s="240"/>
      <c r="H418" s="241" t="s">
        <v>1</v>
      </c>
      <c r="I418" s="243"/>
      <c r="J418" s="240"/>
      <c r="K418" s="240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148</v>
      </c>
      <c r="AU418" s="248" t="s">
        <v>90</v>
      </c>
      <c r="AV418" s="13" t="s">
        <v>88</v>
      </c>
      <c r="AW418" s="13" t="s">
        <v>36</v>
      </c>
      <c r="AX418" s="13" t="s">
        <v>80</v>
      </c>
      <c r="AY418" s="248" t="s">
        <v>138</v>
      </c>
    </row>
    <row r="419" s="14" customFormat="1">
      <c r="A419" s="14"/>
      <c r="B419" s="249"/>
      <c r="C419" s="250"/>
      <c r="D419" s="234" t="s">
        <v>148</v>
      </c>
      <c r="E419" s="251" t="s">
        <v>1</v>
      </c>
      <c r="F419" s="252" t="s">
        <v>393</v>
      </c>
      <c r="G419" s="250"/>
      <c r="H419" s="253">
        <v>479.351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9" t="s">
        <v>148</v>
      </c>
      <c r="AU419" s="259" t="s">
        <v>90</v>
      </c>
      <c r="AV419" s="14" t="s">
        <v>90</v>
      </c>
      <c r="AW419" s="14" t="s">
        <v>36</v>
      </c>
      <c r="AX419" s="14" t="s">
        <v>80</v>
      </c>
      <c r="AY419" s="259" t="s">
        <v>138</v>
      </c>
    </row>
    <row r="420" s="15" customFormat="1">
      <c r="A420" s="15"/>
      <c r="B420" s="260"/>
      <c r="C420" s="261"/>
      <c r="D420" s="234" t="s">
        <v>148</v>
      </c>
      <c r="E420" s="262" t="s">
        <v>1</v>
      </c>
      <c r="F420" s="263" t="s">
        <v>154</v>
      </c>
      <c r="G420" s="261"/>
      <c r="H420" s="264">
        <v>479.351</v>
      </c>
      <c r="I420" s="265"/>
      <c r="J420" s="261"/>
      <c r="K420" s="261"/>
      <c r="L420" s="266"/>
      <c r="M420" s="267"/>
      <c r="N420" s="268"/>
      <c r="O420" s="268"/>
      <c r="P420" s="268"/>
      <c r="Q420" s="268"/>
      <c r="R420" s="268"/>
      <c r="S420" s="268"/>
      <c r="T420" s="269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0" t="s">
        <v>148</v>
      </c>
      <c r="AU420" s="270" t="s">
        <v>90</v>
      </c>
      <c r="AV420" s="15" t="s">
        <v>144</v>
      </c>
      <c r="AW420" s="15" t="s">
        <v>36</v>
      </c>
      <c r="AX420" s="15" t="s">
        <v>88</v>
      </c>
      <c r="AY420" s="270" t="s">
        <v>138</v>
      </c>
    </row>
    <row r="421" s="2" customFormat="1" ht="24.15" customHeight="1">
      <c r="A421" s="39"/>
      <c r="B421" s="40"/>
      <c r="C421" s="220" t="s">
        <v>394</v>
      </c>
      <c r="D421" s="220" t="s">
        <v>140</v>
      </c>
      <c r="E421" s="221" t="s">
        <v>395</v>
      </c>
      <c r="F421" s="222" t="s">
        <v>396</v>
      </c>
      <c r="G421" s="223" t="s">
        <v>281</v>
      </c>
      <c r="H421" s="224">
        <v>43.648000000000003</v>
      </c>
      <c r="I421" s="225"/>
      <c r="J421" s="226">
        <f>ROUND(I421*H421,2)</f>
        <v>0</v>
      </c>
      <c r="K421" s="227"/>
      <c r="L421" s="45"/>
      <c r="M421" s="228" t="s">
        <v>1</v>
      </c>
      <c r="N421" s="229" t="s">
        <v>45</v>
      </c>
      <c r="O421" s="92"/>
      <c r="P421" s="230">
        <f>O421*H421</f>
        <v>0</v>
      </c>
      <c r="Q421" s="230">
        <v>0</v>
      </c>
      <c r="R421" s="230">
        <f>Q421*H421</f>
        <v>0</v>
      </c>
      <c r="S421" s="230">
        <v>1.8999999999999999</v>
      </c>
      <c r="T421" s="231">
        <f>S421*H421</f>
        <v>82.931200000000004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144</v>
      </c>
      <c r="AT421" s="232" t="s">
        <v>140</v>
      </c>
      <c r="AU421" s="232" t="s">
        <v>90</v>
      </c>
      <c r="AY421" s="18" t="s">
        <v>138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8" t="s">
        <v>88</v>
      </c>
      <c r="BK421" s="233">
        <f>ROUND(I421*H421,2)</f>
        <v>0</v>
      </c>
      <c r="BL421" s="18" t="s">
        <v>144</v>
      </c>
      <c r="BM421" s="232" t="s">
        <v>397</v>
      </c>
    </row>
    <row r="422" s="2" customFormat="1">
      <c r="A422" s="39"/>
      <c r="B422" s="40"/>
      <c r="C422" s="41"/>
      <c r="D422" s="234" t="s">
        <v>146</v>
      </c>
      <c r="E422" s="41"/>
      <c r="F422" s="235" t="s">
        <v>398</v>
      </c>
      <c r="G422" s="41"/>
      <c r="H422" s="41"/>
      <c r="I422" s="236"/>
      <c r="J422" s="41"/>
      <c r="K422" s="41"/>
      <c r="L422" s="45"/>
      <c r="M422" s="237"/>
      <c r="N422" s="238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146</v>
      </c>
      <c r="AU422" s="18" t="s">
        <v>90</v>
      </c>
    </row>
    <row r="423" s="13" customFormat="1">
      <c r="A423" s="13"/>
      <c r="B423" s="239"/>
      <c r="C423" s="240"/>
      <c r="D423" s="234" t="s">
        <v>148</v>
      </c>
      <c r="E423" s="241" t="s">
        <v>1</v>
      </c>
      <c r="F423" s="242" t="s">
        <v>399</v>
      </c>
      <c r="G423" s="240"/>
      <c r="H423" s="241" t="s">
        <v>1</v>
      </c>
      <c r="I423" s="243"/>
      <c r="J423" s="240"/>
      <c r="K423" s="240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148</v>
      </c>
      <c r="AU423" s="248" t="s">
        <v>90</v>
      </c>
      <c r="AV423" s="13" t="s">
        <v>88</v>
      </c>
      <c r="AW423" s="13" t="s">
        <v>36</v>
      </c>
      <c r="AX423" s="13" t="s">
        <v>80</v>
      </c>
      <c r="AY423" s="248" t="s">
        <v>138</v>
      </c>
    </row>
    <row r="424" s="14" customFormat="1">
      <c r="A424" s="14"/>
      <c r="B424" s="249"/>
      <c r="C424" s="250"/>
      <c r="D424" s="234" t="s">
        <v>148</v>
      </c>
      <c r="E424" s="251" t="s">
        <v>1</v>
      </c>
      <c r="F424" s="252" t="s">
        <v>400</v>
      </c>
      <c r="G424" s="250"/>
      <c r="H424" s="253">
        <v>43.648000000000003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9" t="s">
        <v>148</v>
      </c>
      <c r="AU424" s="259" t="s">
        <v>90</v>
      </c>
      <c r="AV424" s="14" t="s">
        <v>90</v>
      </c>
      <c r="AW424" s="14" t="s">
        <v>36</v>
      </c>
      <c r="AX424" s="14" t="s">
        <v>88</v>
      </c>
      <c r="AY424" s="259" t="s">
        <v>138</v>
      </c>
    </row>
    <row r="425" s="2" customFormat="1" ht="24.15" customHeight="1">
      <c r="A425" s="39"/>
      <c r="B425" s="40"/>
      <c r="C425" s="220" t="s">
        <v>401</v>
      </c>
      <c r="D425" s="220" t="s">
        <v>140</v>
      </c>
      <c r="E425" s="221" t="s">
        <v>402</v>
      </c>
      <c r="F425" s="222" t="s">
        <v>403</v>
      </c>
      <c r="G425" s="223" t="s">
        <v>404</v>
      </c>
      <c r="H425" s="224">
        <v>8760</v>
      </c>
      <c r="I425" s="225"/>
      <c r="J425" s="226">
        <f>ROUND(I425*H425,2)</f>
        <v>0</v>
      </c>
      <c r="K425" s="227"/>
      <c r="L425" s="45"/>
      <c r="M425" s="228" t="s">
        <v>1</v>
      </c>
      <c r="N425" s="229" t="s">
        <v>45</v>
      </c>
      <c r="O425" s="92"/>
      <c r="P425" s="230">
        <f>O425*H425</f>
        <v>0</v>
      </c>
      <c r="Q425" s="230">
        <v>6.3739199999999994E-05</v>
      </c>
      <c r="R425" s="230">
        <f>Q425*H425</f>
        <v>0.55835539199999995</v>
      </c>
      <c r="S425" s="230">
        <v>0</v>
      </c>
      <c r="T425" s="23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2" t="s">
        <v>144</v>
      </c>
      <c r="AT425" s="232" t="s">
        <v>140</v>
      </c>
      <c r="AU425" s="232" t="s">
        <v>90</v>
      </c>
      <c r="AY425" s="18" t="s">
        <v>138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88</v>
      </c>
      <c r="BK425" s="233">
        <f>ROUND(I425*H425,2)</f>
        <v>0</v>
      </c>
      <c r="BL425" s="18" t="s">
        <v>144</v>
      </c>
      <c r="BM425" s="232" t="s">
        <v>405</v>
      </c>
    </row>
    <row r="426" s="2" customFormat="1">
      <c r="A426" s="39"/>
      <c r="B426" s="40"/>
      <c r="C426" s="41"/>
      <c r="D426" s="234" t="s">
        <v>146</v>
      </c>
      <c r="E426" s="41"/>
      <c r="F426" s="235" t="s">
        <v>406</v>
      </c>
      <c r="G426" s="41"/>
      <c r="H426" s="41"/>
      <c r="I426" s="236"/>
      <c r="J426" s="41"/>
      <c r="K426" s="41"/>
      <c r="L426" s="45"/>
      <c r="M426" s="237"/>
      <c r="N426" s="238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146</v>
      </c>
      <c r="AU426" s="18" t="s">
        <v>90</v>
      </c>
    </row>
    <row r="427" s="2" customFormat="1">
      <c r="A427" s="39"/>
      <c r="B427" s="40"/>
      <c r="C427" s="41"/>
      <c r="D427" s="234" t="s">
        <v>159</v>
      </c>
      <c r="E427" s="41"/>
      <c r="F427" s="271" t="s">
        <v>407</v>
      </c>
      <c r="G427" s="41"/>
      <c r="H427" s="41"/>
      <c r="I427" s="236"/>
      <c r="J427" s="41"/>
      <c r="K427" s="41"/>
      <c r="L427" s="45"/>
      <c r="M427" s="237"/>
      <c r="N427" s="238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159</v>
      </c>
      <c r="AU427" s="18" t="s">
        <v>90</v>
      </c>
    </row>
    <row r="428" s="13" customFormat="1">
      <c r="A428" s="13"/>
      <c r="B428" s="239"/>
      <c r="C428" s="240"/>
      <c r="D428" s="234" t="s">
        <v>148</v>
      </c>
      <c r="E428" s="241" t="s">
        <v>1</v>
      </c>
      <c r="F428" s="242" t="s">
        <v>408</v>
      </c>
      <c r="G428" s="240"/>
      <c r="H428" s="241" t="s">
        <v>1</v>
      </c>
      <c r="I428" s="243"/>
      <c r="J428" s="240"/>
      <c r="K428" s="240"/>
      <c r="L428" s="244"/>
      <c r="M428" s="245"/>
      <c r="N428" s="246"/>
      <c r="O428" s="246"/>
      <c r="P428" s="246"/>
      <c r="Q428" s="246"/>
      <c r="R428" s="246"/>
      <c r="S428" s="246"/>
      <c r="T428" s="24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8" t="s">
        <v>148</v>
      </c>
      <c r="AU428" s="248" t="s">
        <v>90</v>
      </c>
      <c r="AV428" s="13" t="s">
        <v>88</v>
      </c>
      <c r="AW428" s="13" t="s">
        <v>36</v>
      </c>
      <c r="AX428" s="13" t="s">
        <v>80</v>
      </c>
      <c r="AY428" s="248" t="s">
        <v>138</v>
      </c>
    </row>
    <row r="429" s="14" customFormat="1">
      <c r="A429" s="14"/>
      <c r="B429" s="249"/>
      <c r="C429" s="250"/>
      <c r="D429" s="234" t="s">
        <v>148</v>
      </c>
      <c r="E429" s="251" t="s">
        <v>1</v>
      </c>
      <c r="F429" s="252" t="s">
        <v>409</v>
      </c>
      <c r="G429" s="250"/>
      <c r="H429" s="253">
        <v>8760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9" t="s">
        <v>148</v>
      </c>
      <c r="AU429" s="259" t="s">
        <v>90</v>
      </c>
      <c r="AV429" s="14" t="s">
        <v>90</v>
      </c>
      <c r="AW429" s="14" t="s">
        <v>36</v>
      </c>
      <c r="AX429" s="14" t="s">
        <v>88</v>
      </c>
      <c r="AY429" s="259" t="s">
        <v>138</v>
      </c>
    </row>
    <row r="430" s="2" customFormat="1" ht="24.15" customHeight="1">
      <c r="A430" s="39"/>
      <c r="B430" s="40"/>
      <c r="C430" s="220" t="s">
        <v>216</v>
      </c>
      <c r="D430" s="220" t="s">
        <v>140</v>
      </c>
      <c r="E430" s="221" t="s">
        <v>410</v>
      </c>
      <c r="F430" s="222" t="s">
        <v>411</v>
      </c>
      <c r="G430" s="223" t="s">
        <v>412</v>
      </c>
      <c r="H430" s="224">
        <v>365</v>
      </c>
      <c r="I430" s="225"/>
      <c r="J430" s="226">
        <f>ROUND(I430*H430,2)</f>
        <v>0</v>
      </c>
      <c r="K430" s="227"/>
      <c r="L430" s="45"/>
      <c r="M430" s="228" t="s">
        <v>1</v>
      </c>
      <c r="N430" s="229" t="s">
        <v>45</v>
      </c>
      <c r="O430" s="92"/>
      <c r="P430" s="230">
        <f>O430*H430</f>
        <v>0</v>
      </c>
      <c r="Q430" s="230">
        <v>0</v>
      </c>
      <c r="R430" s="230">
        <f>Q430*H430</f>
        <v>0</v>
      </c>
      <c r="S430" s="230">
        <v>0</v>
      </c>
      <c r="T430" s="23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2" t="s">
        <v>144</v>
      </c>
      <c r="AT430" s="232" t="s">
        <v>140</v>
      </c>
      <c r="AU430" s="232" t="s">
        <v>90</v>
      </c>
      <c r="AY430" s="18" t="s">
        <v>138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8" t="s">
        <v>88</v>
      </c>
      <c r="BK430" s="233">
        <f>ROUND(I430*H430,2)</f>
        <v>0</v>
      </c>
      <c r="BL430" s="18" t="s">
        <v>144</v>
      </c>
      <c r="BM430" s="232" t="s">
        <v>413</v>
      </c>
    </row>
    <row r="431" s="2" customFormat="1">
      <c r="A431" s="39"/>
      <c r="B431" s="40"/>
      <c r="C431" s="41"/>
      <c r="D431" s="234" t="s">
        <v>146</v>
      </c>
      <c r="E431" s="41"/>
      <c r="F431" s="235" t="s">
        <v>414</v>
      </c>
      <c r="G431" s="41"/>
      <c r="H431" s="41"/>
      <c r="I431" s="236"/>
      <c r="J431" s="41"/>
      <c r="K431" s="41"/>
      <c r="L431" s="45"/>
      <c r="M431" s="237"/>
      <c r="N431" s="238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146</v>
      </c>
      <c r="AU431" s="18" t="s">
        <v>90</v>
      </c>
    </row>
    <row r="432" s="13" customFormat="1">
      <c r="A432" s="13"/>
      <c r="B432" s="239"/>
      <c r="C432" s="240"/>
      <c r="D432" s="234" t="s">
        <v>148</v>
      </c>
      <c r="E432" s="241" t="s">
        <v>1</v>
      </c>
      <c r="F432" s="242" t="s">
        <v>415</v>
      </c>
      <c r="G432" s="240"/>
      <c r="H432" s="241" t="s">
        <v>1</v>
      </c>
      <c r="I432" s="243"/>
      <c r="J432" s="240"/>
      <c r="K432" s="240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148</v>
      </c>
      <c r="AU432" s="248" t="s">
        <v>90</v>
      </c>
      <c r="AV432" s="13" t="s">
        <v>88</v>
      </c>
      <c r="AW432" s="13" t="s">
        <v>36</v>
      </c>
      <c r="AX432" s="13" t="s">
        <v>80</v>
      </c>
      <c r="AY432" s="248" t="s">
        <v>138</v>
      </c>
    </row>
    <row r="433" s="14" customFormat="1">
      <c r="A433" s="14"/>
      <c r="B433" s="249"/>
      <c r="C433" s="250"/>
      <c r="D433" s="234" t="s">
        <v>148</v>
      </c>
      <c r="E433" s="251" t="s">
        <v>1</v>
      </c>
      <c r="F433" s="252" t="s">
        <v>416</v>
      </c>
      <c r="G433" s="250"/>
      <c r="H433" s="253">
        <v>365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9" t="s">
        <v>148</v>
      </c>
      <c r="AU433" s="259" t="s">
        <v>90</v>
      </c>
      <c r="AV433" s="14" t="s">
        <v>90</v>
      </c>
      <c r="AW433" s="14" t="s">
        <v>36</v>
      </c>
      <c r="AX433" s="14" t="s">
        <v>88</v>
      </c>
      <c r="AY433" s="259" t="s">
        <v>138</v>
      </c>
    </row>
    <row r="434" s="2" customFormat="1" ht="33" customHeight="1">
      <c r="A434" s="39"/>
      <c r="B434" s="40"/>
      <c r="C434" s="220" t="s">
        <v>417</v>
      </c>
      <c r="D434" s="220" t="s">
        <v>140</v>
      </c>
      <c r="E434" s="221" t="s">
        <v>418</v>
      </c>
      <c r="F434" s="222" t="s">
        <v>419</v>
      </c>
      <c r="G434" s="223" t="s">
        <v>281</v>
      </c>
      <c r="H434" s="224">
        <v>9090.8799999999992</v>
      </c>
      <c r="I434" s="225"/>
      <c r="J434" s="226">
        <f>ROUND(I434*H434,2)</f>
        <v>0</v>
      </c>
      <c r="K434" s="227"/>
      <c r="L434" s="45"/>
      <c r="M434" s="228" t="s">
        <v>1</v>
      </c>
      <c r="N434" s="229" t="s">
        <v>45</v>
      </c>
      <c r="O434" s="92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144</v>
      </c>
      <c r="AT434" s="232" t="s">
        <v>140</v>
      </c>
      <c r="AU434" s="232" t="s">
        <v>90</v>
      </c>
      <c r="AY434" s="18" t="s">
        <v>138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88</v>
      </c>
      <c r="BK434" s="233">
        <f>ROUND(I434*H434,2)</f>
        <v>0</v>
      </c>
      <c r="BL434" s="18" t="s">
        <v>144</v>
      </c>
      <c r="BM434" s="232" t="s">
        <v>420</v>
      </c>
    </row>
    <row r="435" s="2" customFormat="1">
      <c r="A435" s="39"/>
      <c r="B435" s="40"/>
      <c r="C435" s="41"/>
      <c r="D435" s="234" t="s">
        <v>146</v>
      </c>
      <c r="E435" s="41"/>
      <c r="F435" s="235" t="s">
        <v>421</v>
      </c>
      <c r="G435" s="41"/>
      <c r="H435" s="41"/>
      <c r="I435" s="236"/>
      <c r="J435" s="41"/>
      <c r="K435" s="41"/>
      <c r="L435" s="45"/>
      <c r="M435" s="237"/>
      <c r="N435" s="23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146</v>
      </c>
      <c r="AU435" s="18" t="s">
        <v>90</v>
      </c>
    </row>
    <row r="436" s="13" customFormat="1">
      <c r="A436" s="13"/>
      <c r="B436" s="239"/>
      <c r="C436" s="240"/>
      <c r="D436" s="234" t="s">
        <v>148</v>
      </c>
      <c r="E436" s="241" t="s">
        <v>1</v>
      </c>
      <c r="F436" s="242" t="s">
        <v>422</v>
      </c>
      <c r="G436" s="240"/>
      <c r="H436" s="241" t="s">
        <v>1</v>
      </c>
      <c r="I436" s="243"/>
      <c r="J436" s="240"/>
      <c r="K436" s="240"/>
      <c r="L436" s="244"/>
      <c r="M436" s="245"/>
      <c r="N436" s="246"/>
      <c r="O436" s="246"/>
      <c r="P436" s="246"/>
      <c r="Q436" s="246"/>
      <c r="R436" s="246"/>
      <c r="S436" s="246"/>
      <c r="T436" s="24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8" t="s">
        <v>148</v>
      </c>
      <c r="AU436" s="248" t="s">
        <v>90</v>
      </c>
      <c r="AV436" s="13" t="s">
        <v>88</v>
      </c>
      <c r="AW436" s="13" t="s">
        <v>36</v>
      </c>
      <c r="AX436" s="13" t="s">
        <v>80</v>
      </c>
      <c r="AY436" s="248" t="s">
        <v>138</v>
      </c>
    </row>
    <row r="437" s="14" customFormat="1">
      <c r="A437" s="14"/>
      <c r="B437" s="249"/>
      <c r="C437" s="250"/>
      <c r="D437" s="234" t="s">
        <v>148</v>
      </c>
      <c r="E437" s="251" t="s">
        <v>1</v>
      </c>
      <c r="F437" s="252" t="s">
        <v>423</v>
      </c>
      <c r="G437" s="250"/>
      <c r="H437" s="253">
        <v>9090.8799999999992</v>
      </c>
      <c r="I437" s="254"/>
      <c r="J437" s="250"/>
      <c r="K437" s="250"/>
      <c r="L437" s="255"/>
      <c r="M437" s="256"/>
      <c r="N437" s="257"/>
      <c r="O437" s="257"/>
      <c r="P437" s="257"/>
      <c r="Q437" s="257"/>
      <c r="R437" s="257"/>
      <c r="S437" s="257"/>
      <c r="T437" s="25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9" t="s">
        <v>148</v>
      </c>
      <c r="AU437" s="259" t="s">
        <v>90</v>
      </c>
      <c r="AV437" s="14" t="s">
        <v>90</v>
      </c>
      <c r="AW437" s="14" t="s">
        <v>36</v>
      </c>
      <c r="AX437" s="14" t="s">
        <v>88</v>
      </c>
      <c r="AY437" s="259" t="s">
        <v>138</v>
      </c>
    </row>
    <row r="438" s="2" customFormat="1" ht="33" customHeight="1">
      <c r="A438" s="39"/>
      <c r="B438" s="40"/>
      <c r="C438" s="220" t="s">
        <v>424</v>
      </c>
      <c r="D438" s="220" t="s">
        <v>140</v>
      </c>
      <c r="E438" s="221" t="s">
        <v>425</v>
      </c>
      <c r="F438" s="222" t="s">
        <v>426</v>
      </c>
      <c r="G438" s="223" t="s">
        <v>281</v>
      </c>
      <c r="H438" s="224">
        <v>8946.9400000000005</v>
      </c>
      <c r="I438" s="225"/>
      <c r="J438" s="226">
        <f>ROUND(I438*H438,2)</f>
        <v>0</v>
      </c>
      <c r="K438" s="227"/>
      <c r="L438" s="45"/>
      <c r="M438" s="228" t="s">
        <v>1</v>
      </c>
      <c r="N438" s="229" t="s">
        <v>45</v>
      </c>
      <c r="O438" s="92"/>
      <c r="P438" s="230">
        <f>O438*H438</f>
        <v>0</v>
      </c>
      <c r="Q438" s="230">
        <v>0</v>
      </c>
      <c r="R438" s="230">
        <f>Q438*H438</f>
        <v>0</v>
      </c>
      <c r="S438" s="230">
        <v>0</v>
      </c>
      <c r="T438" s="23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2" t="s">
        <v>144</v>
      </c>
      <c r="AT438" s="232" t="s">
        <v>140</v>
      </c>
      <c r="AU438" s="232" t="s">
        <v>90</v>
      </c>
      <c r="AY438" s="18" t="s">
        <v>138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88</v>
      </c>
      <c r="BK438" s="233">
        <f>ROUND(I438*H438,2)</f>
        <v>0</v>
      </c>
      <c r="BL438" s="18" t="s">
        <v>144</v>
      </c>
      <c r="BM438" s="232" t="s">
        <v>427</v>
      </c>
    </row>
    <row r="439" s="2" customFormat="1">
      <c r="A439" s="39"/>
      <c r="B439" s="40"/>
      <c r="C439" s="41"/>
      <c r="D439" s="234" t="s">
        <v>146</v>
      </c>
      <c r="E439" s="41"/>
      <c r="F439" s="235" t="s">
        <v>428</v>
      </c>
      <c r="G439" s="41"/>
      <c r="H439" s="41"/>
      <c r="I439" s="236"/>
      <c r="J439" s="41"/>
      <c r="K439" s="41"/>
      <c r="L439" s="45"/>
      <c r="M439" s="237"/>
      <c r="N439" s="238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146</v>
      </c>
      <c r="AU439" s="18" t="s">
        <v>90</v>
      </c>
    </row>
    <row r="440" s="13" customFormat="1">
      <c r="A440" s="13"/>
      <c r="B440" s="239"/>
      <c r="C440" s="240"/>
      <c r="D440" s="234" t="s">
        <v>148</v>
      </c>
      <c r="E440" s="241" t="s">
        <v>1</v>
      </c>
      <c r="F440" s="242" t="s">
        <v>429</v>
      </c>
      <c r="G440" s="240"/>
      <c r="H440" s="241" t="s">
        <v>1</v>
      </c>
      <c r="I440" s="243"/>
      <c r="J440" s="240"/>
      <c r="K440" s="240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148</v>
      </c>
      <c r="AU440" s="248" t="s">
        <v>90</v>
      </c>
      <c r="AV440" s="13" t="s">
        <v>88</v>
      </c>
      <c r="AW440" s="13" t="s">
        <v>36</v>
      </c>
      <c r="AX440" s="13" t="s">
        <v>80</v>
      </c>
      <c r="AY440" s="248" t="s">
        <v>138</v>
      </c>
    </row>
    <row r="441" s="14" customFormat="1">
      <c r="A441" s="14"/>
      <c r="B441" s="249"/>
      <c r="C441" s="250"/>
      <c r="D441" s="234" t="s">
        <v>148</v>
      </c>
      <c r="E441" s="251" t="s">
        <v>1</v>
      </c>
      <c r="F441" s="252" t="s">
        <v>430</v>
      </c>
      <c r="G441" s="250"/>
      <c r="H441" s="253">
        <v>8946.9400000000005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9" t="s">
        <v>148</v>
      </c>
      <c r="AU441" s="259" t="s">
        <v>90</v>
      </c>
      <c r="AV441" s="14" t="s">
        <v>90</v>
      </c>
      <c r="AW441" s="14" t="s">
        <v>36</v>
      </c>
      <c r="AX441" s="14" t="s">
        <v>88</v>
      </c>
      <c r="AY441" s="259" t="s">
        <v>138</v>
      </c>
    </row>
    <row r="442" s="2" customFormat="1" ht="24.15" customHeight="1">
      <c r="A442" s="39"/>
      <c r="B442" s="40"/>
      <c r="C442" s="220" t="s">
        <v>318</v>
      </c>
      <c r="D442" s="220" t="s">
        <v>140</v>
      </c>
      <c r="E442" s="221" t="s">
        <v>431</v>
      </c>
      <c r="F442" s="222" t="s">
        <v>432</v>
      </c>
      <c r="G442" s="223" t="s">
        <v>143</v>
      </c>
      <c r="H442" s="224">
        <v>412.31</v>
      </c>
      <c r="I442" s="225"/>
      <c r="J442" s="226">
        <f>ROUND(I442*H442,2)</f>
        <v>0</v>
      </c>
      <c r="K442" s="227"/>
      <c r="L442" s="45"/>
      <c r="M442" s="228" t="s">
        <v>1</v>
      </c>
      <c r="N442" s="229" t="s">
        <v>45</v>
      </c>
      <c r="O442" s="92"/>
      <c r="P442" s="230">
        <f>O442*H442</f>
        <v>0</v>
      </c>
      <c r="Q442" s="230">
        <v>0.00014999999999999999</v>
      </c>
      <c r="R442" s="230">
        <f>Q442*H442</f>
        <v>0.061846499999999992</v>
      </c>
      <c r="S442" s="230">
        <v>0</v>
      </c>
      <c r="T442" s="23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2" t="s">
        <v>144</v>
      </c>
      <c r="AT442" s="232" t="s">
        <v>140</v>
      </c>
      <c r="AU442" s="232" t="s">
        <v>90</v>
      </c>
      <c r="AY442" s="18" t="s">
        <v>138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8" t="s">
        <v>88</v>
      </c>
      <c r="BK442" s="233">
        <f>ROUND(I442*H442,2)</f>
        <v>0</v>
      </c>
      <c r="BL442" s="18" t="s">
        <v>144</v>
      </c>
      <c r="BM442" s="232" t="s">
        <v>433</v>
      </c>
    </row>
    <row r="443" s="2" customFormat="1">
      <c r="A443" s="39"/>
      <c r="B443" s="40"/>
      <c r="C443" s="41"/>
      <c r="D443" s="234" t="s">
        <v>146</v>
      </c>
      <c r="E443" s="41"/>
      <c r="F443" s="235" t="s">
        <v>434</v>
      </c>
      <c r="G443" s="41"/>
      <c r="H443" s="41"/>
      <c r="I443" s="236"/>
      <c r="J443" s="41"/>
      <c r="K443" s="41"/>
      <c r="L443" s="45"/>
      <c r="M443" s="237"/>
      <c r="N443" s="238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146</v>
      </c>
      <c r="AU443" s="18" t="s">
        <v>90</v>
      </c>
    </row>
    <row r="444" s="13" customFormat="1">
      <c r="A444" s="13"/>
      <c r="B444" s="239"/>
      <c r="C444" s="240"/>
      <c r="D444" s="234" t="s">
        <v>148</v>
      </c>
      <c r="E444" s="241" t="s">
        <v>1</v>
      </c>
      <c r="F444" s="242" t="s">
        <v>435</v>
      </c>
      <c r="G444" s="240"/>
      <c r="H444" s="241" t="s">
        <v>1</v>
      </c>
      <c r="I444" s="243"/>
      <c r="J444" s="240"/>
      <c r="K444" s="240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148</v>
      </c>
      <c r="AU444" s="248" t="s">
        <v>90</v>
      </c>
      <c r="AV444" s="13" t="s">
        <v>88</v>
      </c>
      <c r="AW444" s="13" t="s">
        <v>36</v>
      </c>
      <c r="AX444" s="13" t="s">
        <v>80</v>
      </c>
      <c r="AY444" s="248" t="s">
        <v>138</v>
      </c>
    </row>
    <row r="445" s="13" customFormat="1">
      <c r="A445" s="13"/>
      <c r="B445" s="239"/>
      <c r="C445" s="240"/>
      <c r="D445" s="234" t="s">
        <v>148</v>
      </c>
      <c r="E445" s="241" t="s">
        <v>1</v>
      </c>
      <c r="F445" s="242" t="s">
        <v>436</v>
      </c>
      <c r="G445" s="240"/>
      <c r="H445" s="241" t="s">
        <v>1</v>
      </c>
      <c r="I445" s="243"/>
      <c r="J445" s="240"/>
      <c r="K445" s="240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148</v>
      </c>
      <c r="AU445" s="248" t="s">
        <v>90</v>
      </c>
      <c r="AV445" s="13" t="s">
        <v>88</v>
      </c>
      <c r="AW445" s="13" t="s">
        <v>36</v>
      </c>
      <c r="AX445" s="13" t="s">
        <v>80</v>
      </c>
      <c r="AY445" s="248" t="s">
        <v>138</v>
      </c>
    </row>
    <row r="446" s="14" customFormat="1">
      <c r="A446" s="14"/>
      <c r="B446" s="249"/>
      <c r="C446" s="250"/>
      <c r="D446" s="234" t="s">
        <v>148</v>
      </c>
      <c r="E446" s="251" t="s">
        <v>1</v>
      </c>
      <c r="F446" s="252" t="s">
        <v>437</v>
      </c>
      <c r="G446" s="250"/>
      <c r="H446" s="253">
        <v>114.2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148</v>
      </c>
      <c r="AU446" s="259" t="s">
        <v>90</v>
      </c>
      <c r="AV446" s="14" t="s">
        <v>90</v>
      </c>
      <c r="AW446" s="14" t="s">
        <v>36</v>
      </c>
      <c r="AX446" s="14" t="s">
        <v>80</v>
      </c>
      <c r="AY446" s="259" t="s">
        <v>138</v>
      </c>
    </row>
    <row r="447" s="13" customFormat="1">
      <c r="A447" s="13"/>
      <c r="B447" s="239"/>
      <c r="C447" s="240"/>
      <c r="D447" s="234" t="s">
        <v>148</v>
      </c>
      <c r="E447" s="241" t="s">
        <v>1</v>
      </c>
      <c r="F447" s="242" t="s">
        <v>438</v>
      </c>
      <c r="G447" s="240"/>
      <c r="H447" s="241" t="s">
        <v>1</v>
      </c>
      <c r="I447" s="243"/>
      <c r="J447" s="240"/>
      <c r="K447" s="240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148</v>
      </c>
      <c r="AU447" s="248" t="s">
        <v>90</v>
      </c>
      <c r="AV447" s="13" t="s">
        <v>88</v>
      </c>
      <c r="AW447" s="13" t="s">
        <v>36</v>
      </c>
      <c r="AX447" s="13" t="s">
        <v>80</v>
      </c>
      <c r="AY447" s="248" t="s">
        <v>138</v>
      </c>
    </row>
    <row r="448" s="14" customFormat="1">
      <c r="A448" s="14"/>
      <c r="B448" s="249"/>
      <c r="C448" s="250"/>
      <c r="D448" s="234" t="s">
        <v>148</v>
      </c>
      <c r="E448" s="251" t="s">
        <v>1</v>
      </c>
      <c r="F448" s="252" t="s">
        <v>439</v>
      </c>
      <c r="G448" s="250"/>
      <c r="H448" s="253">
        <v>153.90000000000001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9" t="s">
        <v>148</v>
      </c>
      <c r="AU448" s="259" t="s">
        <v>90</v>
      </c>
      <c r="AV448" s="14" t="s">
        <v>90</v>
      </c>
      <c r="AW448" s="14" t="s">
        <v>36</v>
      </c>
      <c r="AX448" s="14" t="s">
        <v>80</v>
      </c>
      <c r="AY448" s="259" t="s">
        <v>138</v>
      </c>
    </row>
    <row r="449" s="13" customFormat="1">
      <c r="A449" s="13"/>
      <c r="B449" s="239"/>
      <c r="C449" s="240"/>
      <c r="D449" s="234" t="s">
        <v>148</v>
      </c>
      <c r="E449" s="241" t="s">
        <v>1</v>
      </c>
      <c r="F449" s="242" t="s">
        <v>440</v>
      </c>
      <c r="G449" s="240"/>
      <c r="H449" s="241" t="s">
        <v>1</v>
      </c>
      <c r="I449" s="243"/>
      <c r="J449" s="240"/>
      <c r="K449" s="240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148</v>
      </c>
      <c r="AU449" s="248" t="s">
        <v>90</v>
      </c>
      <c r="AV449" s="13" t="s">
        <v>88</v>
      </c>
      <c r="AW449" s="13" t="s">
        <v>36</v>
      </c>
      <c r="AX449" s="13" t="s">
        <v>80</v>
      </c>
      <c r="AY449" s="248" t="s">
        <v>138</v>
      </c>
    </row>
    <row r="450" s="14" customFormat="1">
      <c r="A450" s="14"/>
      <c r="B450" s="249"/>
      <c r="C450" s="250"/>
      <c r="D450" s="234" t="s">
        <v>148</v>
      </c>
      <c r="E450" s="251" t="s">
        <v>1</v>
      </c>
      <c r="F450" s="252" t="s">
        <v>441</v>
      </c>
      <c r="G450" s="250"/>
      <c r="H450" s="253">
        <v>144.21000000000001</v>
      </c>
      <c r="I450" s="254"/>
      <c r="J450" s="250"/>
      <c r="K450" s="250"/>
      <c r="L450" s="255"/>
      <c r="M450" s="256"/>
      <c r="N450" s="257"/>
      <c r="O450" s="257"/>
      <c r="P450" s="257"/>
      <c r="Q450" s="257"/>
      <c r="R450" s="257"/>
      <c r="S450" s="257"/>
      <c r="T450" s="25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9" t="s">
        <v>148</v>
      </c>
      <c r="AU450" s="259" t="s">
        <v>90</v>
      </c>
      <c r="AV450" s="14" t="s">
        <v>90</v>
      </c>
      <c r="AW450" s="14" t="s">
        <v>36</v>
      </c>
      <c r="AX450" s="14" t="s">
        <v>80</v>
      </c>
      <c r="AY450" s="259" t="s">
        <v>138</v>
      </c>
    </row>
    <row r="451" s="15" customFormat="1">
      <c r="A451" s="15"/>
      <c r="B451" s="260"/>
      <c r="C451" s="261"/>
      <c r="D451" s="234" t="s">
        <v>148</v>
      </c>
      <c r="E451" s="262" t="s">
        <v>1</v>
      </c>
      <c r="F451" s="263" t="s">
        <v>154</v>
      </c>
      <c r="G451" s="261"/>
      <c r="H451" s="264">
        <v>412.31000000000006</v>
      </c>
      <c r="I451" s="265"/>
      <c r="J451" s="261"/>
      <c r="K451" s="261"/>
      <c r="L451" s="266"/>
      <c r="M451" s="267"/>
      <c r="N451" s="268"/>
      <c r="O451" s="268"/>
      <c r="P451" s="268"/>
      <c r="Q451" s="268"/>
      <c r="R451" s="268"/>
      <c r="S451" s="268"/>
      <c r="T451" s="269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0" t="s">
        <v>148</v>
      </c>
      <c r="AU451" s="270" t="s">
        <v>90</v>
      </c>
      <c r="AV451" s="15" t="s">
        <v>144</v>
      </c>
      <c r="AW451" s="15" t="s">
        <v>36</v>
      </c>
      <c r="AX451" s="15" t="s">
        <v>88</v>
      </c>
      <c r="AY451" s="270" t="s">
        <v>138</v>
      </c>
    </row>
    <row r="452" s="2" customFormat="1" ht="24.15" customHeight="1">
      <c r="A452" s="39"/>
      <c r="B452" s="40"/>
      <c r="C452" s="220" t="s">
        <v>442</v>
      </c>
      <c r="D452" s="220" t="s">
        <v>140</v>
      </c>
      <c r="E452" s="221" t="s">
        <v>443</v>
      </c>
      <c r="F452" s="222" t="s">
        <v>444</v>
      </c>
      <c r="G452" s="223" t="s">
        <v>143</v>
      </c>
      <c r="H452" s="224">
        <v>153.90000000000001</v>
      </c>
      <c r="I452" s="225"/>
      <c r="J452" s="226">
        <f>ROUND(I452*H452,2)</f>
        <v>0</v>
      </c>
      <c r="K452" s="227"/>
      <c r="L452" s="45"/>
      <c r="M452" s="228" t="s">
        <v>1</v>
      </c>
      <c r="N452" s="229" t="s">
        <v>45</v>
      </c>
      <c r="O452" s="92"/>
      <c r="P452" s="230">
        <f>O452*H452</f>
        <v>0</v>
      </c>
      <c r="Q452" s="230">
        <v>0</v>
      </c>
      <c r="R452" s="230">
        <f>Q452*H452</f>
        <v>0</v>
      </c>
      <c r="S452" s="230">
        <v>0</v>
      </c>
      <c r="T452" s="231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2" t="s">
        <v>144</v>
      </c>
      <c r="AT452" s="232" t="s">
        <v>140</v>
      </c>
      <c r="AU452" s="232" t="s">
        <v>90</v>
      </c>
      <c r="AY452" s="18" t="s">
        <v>138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8" t="s">
        <v>88</v>
      </c>
      <c r="BK452" s="233">
        <f>ROUND(I452*H452,2)</f>
        <v>0</v>
      </c>
      <c r="BL452" s="18" t="s">
        <v>144</v>
      </c>
      <c r="BM452" s="232" t="s">
        <v>445</v>
      </c>
    </row>
    <row r="453" s="2" customFormat="1">
      <c r="A453" s="39"/>
      <c r="B453" s="40"/>
      <c r="C453" s="41"/>
      <c r="D453" s="234" t="s">
        <v>146</v>
      </c>
      <c r="E453" s="41"/>
      <c r="F453" s="235" t="s">
        <v>446</v>
      </c>
      <c r="G453" s="41"/>
      <c r="H453" s="41"/>
      <c r="I453" s="236"/>
      <c r="J453" s="41"/>
      <c r="K453" s="41"/>
      <c r="L453" s="45"/>
      <c r="M453" s="237"/>
      <c r="N453" s="238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146</v>
      </c>
      <c r="AU453" s="18" t="s">
        <v>90</v>
      </c>
    </row>
    <row r="454" s="13" customFormat="1">
      <c r="A454" s="13"/>
      <c r="B454" s="239"/>
      <c r="C454" s="240"/>
      <c r="D454" s="234" t="s">
        <v>148</v>
      </c>
      <c r="E454" s="241" t="s">
        <v>1</v>
      </c>
      <c r="F454" s="242" t="s">
        <v>438</v>
      </c>
      <c r="G454" s="240"/>
      <c r="H454" s="241" t="s">
        <v>1</v>
      </c>
      <c r="I454" s="243"/>
      <c r="J454" s="240"/>
      <c r="K454" s="240"/>
      <c r="L454" s="244"/>
      <c r="M454" s="245"/>
      <c r="N454" s="246"/>
      <c r="O454" s="246"/>
      <c r="P454" s="246"/>
      <c r="Q454" s="246"/>
      <c r="R454" s="246"/>
      <c r="S454" s="246"/>
      <c r="T454" s="24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8" t="s">
        <v>148</v>
      </c>
      <c r="AU454" s="248" t="s">
        <v>90</v>
      </c>
      <c r="AV454" s="13" t="s">
        <v>88</v>
      </c>
      <c r="AW454" s="13" t="s">
        <v>36</v>
      </c>
      <c r="AX454" s="13" t="s">
        <v>80</v>
      </c>
      <c r="AY454" s="248" t="s">
        <v>138</v>
      </c>
    </row>
    <row r="455" s="14" customFormat="1">
      <c r="A455" s="14"/>
      <c r="B455" s="249"/>
      <c r="C455" s="250"/>
      <c r="D455" s="234" t="s">
        <v>148</v>
      </c>
      <c r="E455" s="251" t="s">
        <v>1</v>
      </c>
      <c r="F455" s="252" t="s">
        <v>439</v>
      </c>
      <c r="G455" s="250"/>
      <c r="H455" s="253">
        <v>153.90000000000001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9" t="s">
        <v>148</v>
      </c>
      <c r="AU455" s="259" t="s">
        <v>90</v>
      </c>
      <c r="AV455" s="14" t="s">
        <v>90</v>
      </c>
      <c r="AW455" s="14" t="s">
        <v>36</v>
      </c>
      <c r="AX455" s="14" t="s">
        <v>80</v>
      </c>
      <c r="AY455" s="259" t="s">
        <v>138</v>
      </c>
    </row>
    <row r="456" s="15" customFormat="1">
      <c r="A456" s="15"/>
      <c r="B456" s="260"/>
      <c r="C456" s="261"/>
      <c r="D456" s="234" t="s">
        <v>148</v>
      </c>
      <c r="E456" s="262" t="s">
        <v>1</v>
      </c>
      <c r="F456" s="263" t="s">
        <v>154</v>
      </c>
      <c r="G456" s="261"/>
      <c r="H456" s="264">
        <v>153.90000000000001</v>
      </c>
      <c r="I456" s="265"/>
      <c r="J456" s="261"/>
      <c r="K456" s="261"/>
      <c r="L456" s="266"/>
      <c r="M456" s="267"/>
      <c r="N456" s="268"/>
      <c r="O456" s="268"/>
      <c r="P456" s="268"/>
      <c r="Q456" s="268"/>
      <c r="R456" s="268"/>
      <c r="S456" s="268"/>
      <c r="T456" s="26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0" t="s">
        <v>148</v>
      </c>
      <c r="AU456" s="270" t="s">
        <v>90</v>
      </c>
      <c r="AV456" s="15" t="s">
        <v>144</v>
      </c>
      <c r="AW456" s="15" t="s">
        <v>36</v>
      </c>
      <c r="AX456" s="15" t="s">
        <v>88</v>
      </c>
      <c r="AY456" s="270" t="s">
        <v>138</v>
      </c>
    </row>
    <row r="457" s="2" customFormat="1" ht="24.15" customHeight="1">
      <c r="A457" s="39"/>
      <c r="B457" s="40"/>
      <c r="C457" s="220" t="s">
        <v>447</v>
      </c>
      <c r="D457" s="220" t="s">
        <v>140</v>
      </c>
      <c r="E457" s="221" t="s">
        <v>448</v>
      </c>
      <c r="F457" s="222" t="s">
        <v>449</v>
      </c>
      <c r="G457" s="223" t="s">
        <v>143</v>
      </c>
      <c r="H457" s="224">
        <v>258.41000000000003</v>
      </c>
      <c r="I457" s="225"/>
      <c r="J457" s="226">
        <f>ROUND(I457*H457,2)</f>
        <v>0</v>
      </c>
      <c r="K457" s="227"/>
      <c r="L457" s="45"/>
      <c r="M457" s="228" t="s">
        <v>1</v>
      </c>
      <c r="N457" s="229" t="s">
        <v>45</v>
      </c>
      <c r="O457" s="92"/>
      <c r="P457" s="230">
        <f>O457*H457</f>
        <v>0</v>
      </c>
      <c r="Q457" s="230">
        <v>0</v>
      </c>
      <c r="R457" s="230">
        <f>Q457*H457</f>
        <v>0</v>
      </c>
      <c r="S457" s="230">
        <v>0</v>
      </c>
      <c r="T457" s="23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2" t="s">
        <v>144</v>
      </c>
      <c r="AT457" s="232" t="s">
        <v>140</v>
      </c>
      <c r="AU457" s="232" t="s">
        <v>90</v>
      </c>
      <c r="AY457" s="18" t="s">
        <v>138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8" t="s">
        <v>88</v>
      </c>
      <c r="BK457" s="233">
        <f>ROUND(I457*H457,2)</f>
        <v>0</v>
      </c>
      <c r="BL457" s="18" t="s">
        <v>144</v>
      </c>
      <c r="BM457" s="232" t="s">
        <v>450</v>
      </c>
    </row>
    <row r="458" s="2" customFormat="1">
      <c r="A458" s="39"/>
      <c r="B458" s="40"/>
      <c r="C458" s="41"/>
      <c r="D458" s="234" t="s">
        <v>146</v>
      </c>
      <c r="E458" s="41"/>
      <c r="F458" s="235" t="s">
        <v>451</v>
      </c>
      <c r="G458" s="41"/>
      <c r="H458" s="41"/>
      <c r="I458" s="236"/>
      <c r="J458" s="41"/>
      <c r="K458" s="41"/>
      <c r="L458" s="45"/>
      <c r="M458" s="237"/>
      <c r="N458" s="238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146</v>
      </c>
      <c r="AU458" s="18" t="s">
        <v>90</v>
      </c>
    </row>
    <row r="459" s="13" customFormat="1">
      <c r="A459" s="13"/>
      <c r="B459" s="239"/>
      <c r="C459" s="240"/>
      <c r="D459" s="234" t="s">
        <v>148</v>
      </c>
      <c r="E459" s="241" t="s">
        <v>1</v>
      </c>
      <c r="F459" s="242" t="s">
        <v>435</v>
      </c>
      <c r="G459" s="240"/>
      <c r="H459" s="241" t="s">
        <v>1</v>
      </c>
      <c r="I459" s="243"/>
      <c r="J459" s="240"/>
      <c r="K459" s="240"/>
      <c r="L459" s="244"/>
      <c r="M459" s="245"/>
      <c r="N459" s="246"/>
      <c r="O459" s="246"/>
      <c r="P459" s="246"/>
      <c r="Q459" s="246"/>
      <c r="R459" s="246"/>
      <c r="S459" s="246"/>
      <c r="T459" s="24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8" t="s">
        <v>148</v>
      </c>
      <c r="AU459" s="248" t="s">
        <v>90</v>
      </c>
      <c r="AV459" s="13" t="s">
        <v>88</v>
      </c>
      <c r="AW459" s="13" t="s">
        <v>36</v>
      </c>
      <c r="AX459" s="13" t="s">
        <v>80</v>
      </c>
      <c r="AY459" s="248" t="s">
        <v>138</v>
      </c>
    </row>
    <row r="460" s="13" customFormat="1">
      <c r="A460" s="13"/>
      <c r="B460" s="239"/>
      <c r="C460" s="240"/>
      <c r="D460" s="234" t="s">
        <v>148</v>
      </c>
      <c r="E460" s="241" t="s">
        <v>1</v>
      </c>
      <c r="F460" s="242" t="s">
        <v>436</v>
      </c>
      <c r="G460" s="240"/>
      <c r="H460" s="241" t="s">
        <v>1</v>
      </c>
      <c r="I460" s="243"/>
      <c r="J460" s="240"/>
      <c r="K460" s="240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148</v>
      </c>
      <c r="AU460" s="248" t="s">
        <v>90</v>
      </c>
      <c r="AV460" s="13" t="s">
        <v>88</v>
      </c>
      <c r="AW460" s="13" t="s">
        <v>36</v>
      </c>
      <c r="AX460" s="13" t="s">
        <v>80</v>
      </c>
      <c r="AY460" s="248" t="s">
        <v>138</v>
      </c>
    </row>
    <row r="461" s="14" customFormat="1">
      <c r="A461" s="14"/>
      <c r="B461" s="249"/>
      <c r="C461" s="250"/>
      <c r="D461" s="234" t="s">
        <v>148</v>
      </c>
      <c r="E461" s="251" t="s">
        <v>1</v>
      </c>
      <c r="F461" s="252" t="s">
        <v>437</v>
      </c>
      <c r="G461" s="250"/>
      <c r="H461" s="253">
        <v>114.2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9" t="s">
        <v>148</v>
      </c>
      <c r="AU461" s="259" t="s">
        <v>90</v>
      </c>
      <c r="AV461" s="14" t="s">
        <v>90</v>
      </c>
      <c r="AW461" s="14" t="s">
        <v>36</v>
      </c>
      <c r="AX461" s="14" t="s">
        <v>80</v>
      </c>
      <c r="AY461" s="259" t="s">
        <v>138</v>
      </c>
    </row>
    <row r="462" s="13" customFormat="1">
      <c r="A462" s="13"/>
      <c r="B462" s="239"/>
      <c r="C462" s="240"/>
      <c r="D462" s="234" t="s">
        <v>148</v>
      </c>
      <c r="E462" s="241" t="s">
        <v>1</v>
      </c>
      <c r="F462" s="242" t="s">
        <v>440</v>
      </c>
      <c r="G462" s="240"/>
      <c r="H462" s="241" t="s">
        <v>1</v>
      </c>
      <c r="I462" s="243"/>
      <c r="J462" s="240"/>
      <c r="K462" s="240"/>
      <c r="L462" s="244"/>
      <c r="M462" s="245"/>
      <c r="N462" s="246"/>
      <c r="O462" s="246"/>
      <c r="P462" s="246"/>
      <c r="Q462" s="246"/>
      <c r="R462" s="246"/>
      <c r="S462" s="246"/>
      <c r="T462" s="24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8" t="s">
        <v>148</v>
      </c>
      <c r="AU462" s="248" t="s">
        <v>90</v>
      </c>
      <c r="AV462" s="13" t="s">
        <v>88</v>
      </c>
      <c r="AW462" s="13" t="s">
        <v>36</v>
      </c>
      <c r="AX462" s="13" t="s">
        <v>80</v>
      </c>
      <c r="AY462" s="248" t="s">
        <v>138</v>
      </c>
    </row>
    <row r="463" s="14" customFormat="1">
      <c r="A463" s="14"/>
      <c r="B463" s="249"/>
      <c r="C463" s="250"/>
      <c r="D463" s="234" t="s">
        <v>148</v>
      </c>
      <c r="E463" s="251" t="s">
        <v>1</v>
      </c>
      <c r="F463" s="252" t="s">
        <v>441</v>
      </c>
      <c r="G463" s="250"/>
      <c r="H463" s="253">
        <v>144.21000000000001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9" t="s">
        <v>148</v>
      </c>
      <c r="AU463" s="259" t="s">
        <v>90</v>
      </c>
      <c r="AV463" s="14" t="s">
        <v>90</v>
      </c>
      <c r="AW463" s="14" t="s">
        <v>36</v>
      </c>
      <c r="AX463" s="14" t="s">
        <v>80</v>
      </c>
      <c r="AY463" s="259" t="s">
        <v>138</v>
      </c>
    </row>
    <row r="464" s="15" customFormat="1">
      <c r="A464" s="15"/>
      <c r="B464" s="260"/>
      <c r="C464" s="261"/>
      <c r="D464" s="234" t="s">
        <v>148</v>
      </c>
      <c r="E464" s="262" t="s">
        <v>1</v>
      </c>
      <c r="F464" s="263" t="s">
        <v>154</v>
      </c>
      <c r="G464" s="261"/>
      <c r="H464" s="264">
        <v>258.41000000000003</v>
      </c>
      <c r="I464" s="265"/>
      <c r="J464" s="261"/>
      <c r="K464" s="261"/>
      <c r="L464" s="266"/>
      <c r="M464" s="267"/>
      <c r="N464" s="268"/>
      <c r="O464" s="268"/>
      <c r="P464" s="268"/>
      <c r="Q464" s="268"/>
      <c r="R464" s="268"/>
      <c r="S464" s="268"/>
      <c r="T464" s="26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0" t="s">
        <v>148</v>
      </c>
      <c r="AU464" s="270" t="s">
        <v>90</v>
      </c>
      <c r="AV464" s="15" t="s">
        <v>144</v>
      </c>
      <c r="AW464" s="15" t="s">
        <v>36</v>
      </c>
      <c r="AX464" s="15" t="s">
        <v>88</v>
      </c>
      <c r="AY464" s="270" t="s">
        <v>138</v>
      </c>
    </row>
    <row r="465" s="2" customFormat="1" ht="16.5" customHeight="1">
      <c r="A465" s="39"/>
      <c r="B465" s="40"/>
      <c r="C465" s="272" t="s">
        <v>452</v>
      </c>
      <c r="D465" s="272" t="s">
        <v>453</v>
      </c>
      <c r="E465" s="273" t="s">
        <v>454</v>
      </c>
      <c r="F465" s="274" t="s">
        <v>455</v>
      </c>
      <c r="G465" s="275" t="s">
        <v>456</v>
      </c>
      <c r="H465" s="276">
        <v>50.920999999999999</v>
      </c>
      <c r="I465" s="277"/>
      <c r="J465" s="278">
        <f>ROUND(I465*H465,2)</f>
        <v>0</v>
      </c>
      <c r="K465" s="279"/>
      <c r="L465" s="280"/>
      <c r="M465" s="281" t="s">
        <v>1</v>
      </c>
      <c r="N465" s="282" t="s">
        <v>45</v>
      </c>
      <c r="O465" s="92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2" t="s">
        <v>188</v>
      </c>
      <c r="AT465" s="232" t="s">
        <v>453</v>
      </c>
      <c r="AU465" s="232" t="s">
        <v>90</v>
      </c>
      <c r="AY465" s="18" t="s">
        <v>138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8" t="s">
        <v>88</v>
      </c>
      <c r="BK465" s="233">
        <f>ROUND(I465*H465,2)</f>
        <v>0</v>
      </c>
      <c r="BL465" s="18" t="s">
        <v>144</v>
      </c>
      <c r="BM465" s="232" t="s">
        <v>457</v>
      </c>
    </row>
    <row r="466" s="2" customFormat="1">
      <c r="A466" s="39"/>
      <c r="B466" s="40"/>
      <c r="C466" s="41"/>
      <c r="D466" s="234" t="s">
        <v>146</v>
      </c>
      <c r="E466" s="41"/>
      <c r="F466" s="235" t="s">
        <v>455</v>
      </c>
      <c r="G466" s="41"/>
      <c r="H466" s="41"/>
      <c r="I466" s="236"/>
      <c r="J466" s="41"/>
      <c r="K466" s="41"/>
      <c r="L466" s="45"/>
      <c r="M466" s="237"/>
      <c r="N466" s="238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146</v>
      </c>
      <c r="AU466" s="18" t="s">
        <v>90</v>
      </c>
    </row>
    <row r="467" s="13" customFormat="1">
      <c r="A467" s="13"/>
      <c r="B467" s="239"/>
      <c r="C467" s="240"/>
      <c r="D467" s="234" t="s">
        <v>148</v>
      </c>
      <c r="E467" s="241" t="s">
        <v>1</v>
      </c>
      <c r="F467" s="242" t="s">
        <v>458</v>
      </c>
      <c r="G467" s="240"/>
      <c r="H467" s="241" t="s">
        <v>1</v>
      </c>
      <c r="I467" s="243"/>
      <c r="J467" s="240"/>
      <c r="K467" s="240"/>
      <c r="L467" s="244"/>
      <c r="M467" s="245"/>
      <c r="N467" s="246"/>
      <c r="O467" s="246"/>
      <c r="P467" s="246"/>
      <c r="Q467" s="246"/>
      <c r="R467" s="246"/>
      <c r="S467" s="246"/>
      <c r="T467" s="24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8" t="s">
        <v>148</v>
      </c>
      <c r="AU467" s="248" t="s">
        <v>90</v>
      </c>
      <c r="AV467" s="13" t="s">
        <v>88</v>
      </c>
      <c r="AW467" s="13" t="s">
        <v>36</v>
      </c>
      <c r="AX467" s="13" t="s">
        <v>80</v>
      </c>
      <c r="AY467" s="248" t="s">
        <v>138</v>
      </c>
    </row>
    <row r="468" s="13" customFormat="1">
      <c r="A468" s="13"/>
      <c r="B468" s="239"/>
      <c r="C468" s="240"/>
      <c r="D468" s="234" t="s">
        <v>148</v>
      </c>
      <c r="E468" s="241" t="s">
        <v>1</v>
      </c>
      <c r="F468" s="242" t="s">
        <v>459</v>
      </c>
      <c r="G468" s="240"/>
      <c r="H468" s="241" t="s">
        <v>1</v>
      </c>
      <c r="I468" s="243"/>
      <c r="J468" s="240"/>
      <c r="K468" s="240"/>
      <c r="L468" s="244"/>
      <c r="M468" s="245"/>
      <c r="N468" s="246"/>
      <c r="O468" s="246"/>
      <c r="P468" s="246"/>
      <c r="Q468" s="246"/>
      <c r="R468" s="246"/>
      <c r="S468" s="246"/>
      <c r="T468" s="24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8" t="s">
        <v>148</v>
      </c>
      <c r="AU468" s="248" t="s">
        <v>90</v>
      </c>
      <c r="AV468" s="13" t="s">
        <v>88</v>
      </c>
      <c r="AW468" s="13" t="s">
        <v>36</v>
      </c>
      <c r="AX468" s="13" t="s">
        <v>80</v>
      </c>
      <c r="AY468" s="248" t="s">
        <v>138</v>
      </c>
    </row>
    <row r="469" s="13" customFormat="1">
      <c r="A469" s="13"/>
      <c r="B469" s="239"/>
      <c r="C469" s="240"/>
      <c r="D469" s="234" t="s">
        <v>148</v>
      </c>
      <c r="E469" s="241" t="s">
        <v>1</v>
      </c>
      <c r="F469" s="242" t="s">
        <v>436</v>
      </c>
      <c r="G469" s="240"/>
      <c r="H469" s="241" t="s">
        <v>1</v>
      </c>
      <c r="I469" s="243"/>
      <c r="J469" s="240"/>
      <c r="K469" s="240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148</v>
      </c>
      <c r="AU469" s="248" t="s">
        <v>90</v>
      </c>
      <c r="AV469" s="13" t="s">
        <v>88</v>
      </c>
      <c r="AW469" s="13" t="s">
        <v>36</v>
      </c>
      <c r="AX469" s="13" t="s">
        <v>80</v>
      </c>
      <c r="AY469" s="248" t="s">
        <v>138</v>
      </c>
    </row>
    <row r="470" s="14" customFormat="1">
      <c r="A470" s="14"/>
      <c r="B470" s="249"/>
      <c r="C470" s="250"/>
      <c r="D470" s="234" t="s">
        <v>148</v>
      </c>
      <c r="E470" s="251" t="s">
        <v>1</v>
      </c>
      <c r="F470" s="252" t="s">
        <v>460</v>
      </c>
      <c r="G470" s="250"/>
      <c r="H470" s="253">
        <v>14.103999999999999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148</v>
      </c>
      <c r="AU470" s="259" t="s">
        <v>90</v>
      </c>
      <c r="AV470" s="14" t="s">
        <v>90</v>
      </c>
      <c r="AW470" s="14" t="s">
        <v>36</v>
      </c>
      <c r="AX470" s="14" t="s">
        <v>80</v>
      </c>
      <c r="AY470" s="259" t="s">
        <v>138</v>
      </c>
    </row>
    <row r="471" s="13" customFormat="1">
      <c r="A471" s="13"/>
      <c r="B471" s="239"/>
      <c r="C471" s="240"/>
      <c r="D471" s="234" t="s">
        <v>148</v>
      </c>
      <c r="E471" s="241" t="s">
        <v>1</v>
      </c>
      <c r="F471" s="242" t="s">
        <v>438</v>
      </c>
      <c r="G471" s="240"/>
      <c r="H471" s="241" t="s">
        <v>1</v>
      </c>
      <c r="I471" s="243"/>
      <c r="J471" s="240"/>
      <c r="K471" s="240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148</v>
      </c>
      <c r="AU471" s="248" t="s">
        <v>90</v>
      </c>
      <c r="AV471" s="13" t="s">
        <v>88</v>
      </c>
      <c r="AW471" s="13" t="s">
        <v>36</v>
      </c>
      <c r="AX471" s="13" t="s">
        <v>80</v>
      </c>
      <c r="AY471" s="248" t="s">
        <v>138</v>
      </c>
    </row>
    <row r="472" s="14" customFormat="1">
      <c r="A472" s="14"/>
      <c r="B472" s="249"/>
      <c r="C472" s="250"/>
      <c r="D472" s="234" t="s">
        <v>148</v>
      </c>
      <c r="E472" s="251" t="s">
        <v>1</v>
      </c>
      <c r="F472" s="252" t="s">
        <v>461</v>
      </c>
      <c r="G472" s="250"/>
      <c r="H472" s="253">
        <v>19.007000000000001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9" t="s">
        <v>148</v>
      </c>
      <c r="AU472" s="259" t="s">
        <v>90</v>
      </c>
      <c r="AV472" s="14" t="s">
        <v>90</v>
      </c>
      <c r="AW472" s="14" t="s">
        <v>36</v>
      </c>
      <c r="AX472" s="14" t="s">
        <v>80</v>
      </c>
      <c r="AY472" s="259" t="s">
        <v>138</v>
      </c>
    </row>
    <row r="473" s="13" customFormat="1">
      <c r="A473" s="13"/>
      <c r="B473" s="239"/>
      <c r="C473" s="240"/>
      <c r="D473" s="234" t="s">
        <v>148</v>
      </c>
      <c r="E473" s="241" t="s">
        <v>1</v>
      </c>
      <c r="F473" s="242" t="s">
        <v>440</v>
      </c>
      <c r="G473" s="240"/>
      <c r="H473" s="241" t="s">
        <v>1</v>
      </c>
      <c r="I473" s="243"/>
      <c r="J473" s="240"/>
      <c r="K473" s="240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148</v>
      </c>
      <c r="AU473" s="248" t="s">
        <v>90</v>
      </c>
      <c r="AV473" s="13" t="s">
        <v>88</v>
      </c>
      <c r="AW473" s="13" t="s">
        <v>36</v>
      </c>
      <c r="AX473" s="13" t="s">
        <v>80</v>
      </c>
      <c r="AY473" s="248" t="s">
        <v>138</v>
      </c>
    </row>
    <row r="474" s="14" customFormat="1">
      <c r="A474" s="14"/>
      <c r="B474" s="249"/>
      <c r="C474" s="250"/>
      <c r="D474" s="234" t="s">
        <v>148</v>
      </c>
      <c r="E474" s="251" t="s">
        <v>1</v>
      </c>
      <c r="F474" s="252" t="s">
        <v>462</v>
      </c>
      <c r="G474" s="250"/>
      <c r="H474" s="253">
        <v>17.809999999999999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9" t="s">
        <v>148</v>
      </c>
      <c r="AU474" s="259" t="s">
        <v>90</v>
      </c>
      <c r="AV474" s="14" t="s">
        <v>90</v>
      </c>
      <c r="AW474" s="14" t="s">
        <v>36</v>
      </c>
      <c r="AX474" s="14" t="s">
        <v>80</v>
      </c>
      <c r="AY474" s="259" t="s">
        <v>138</v>
      </c>
    </row>
    <row r="475" s="15" customFormat="1">
      <c r="A475" s="15"/>
      <c r="B475" s="260"/>
      <c r="C475" s="261"/>
      <c r="D475" s="234" t="s">
        <v>148</v>
      </c>
      <c r="E475" s="262" t="s">
        <v>1</v>
      </c>
      <c r="F475" s="263" t="s">
        <v>154</v>
      </c>
      <c r="G475" s="261"/>
      <c r="H475" s="264">
        <v>50.921000000000006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0" t="s">
        <v>148</v>
      </c>
      <c r="AU475" s="270" t="s">
        <v>90</v>
      </c>
      <c r="AV475" s="15" t="s">
        <v>144</v>
      </c>
      <c r="AW475" s="15" t="s">
        <v>36</v>
      </c>
      <c r="AX475" s="15" t="s">
        <v>88</v>
      </c>
      <c r="AY475" s="270" t="s">
        <v>138</v>
      </c>
    </row>
    <row r="476" s="2" customFormat="1" ht="24.15" customHeight="1">
      <c r="A476" s="39"/>
      <c r="B476" s="40"/>
      <c r="C476" s="220" t="s">
        <v>463</v>
      </c>
      <c r="D476" s="220" t="s">
        <v>140</v>
      </c>
      <c r="E476" s="221" t="s">
        <v>464</v>
      </c>
      <c r="F476" s="222" t="s">
        <v>465</v>
      </c>
      <c r="G476" s="223" t="s">
        <v>184</v>
      </c>
      <c r="H476" s="224">
        <v>10.644</v>
      </c>
      <c r="I476" s="225"/>
      <c r="J476" s="226">
        <f>ROUND(I476*H476,2)</f>
        <v>0</v>
      </c>
      <c r="K476" s="227"/>
      <c r="L476" s="45"/>
      <c r="M476" s="228" t="s">
        <v>1</v>
      </c>
      <c r="N476" s="229" t="s">
        <v>45</v>
      </c>
      <c r="O476" s="92"/>
      <c r="P476" s="230">
        <f>O476*H476</f>
        <v>0</v>
      </c>
      <c r="Q476" s="230">
        <v>0.00033451200000000003</v>
      </c>
      <c r="R476" s="230">
        <f>Q476*H476</f>
        <v>0.0035605457280000002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144</v>
      </c>
      <c r="AT476" s="232" t="s">
        <v>140</v>
      </c>
      <c r="AU476" s="232" t="s">
        <v>90</v>
      </c>
      <c r="AY476" s="18" t="s">
        <v>138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88</v>
      </c>
      <c r="BK476" s="233">
        <f>ROUND(I476*H476,2)</f>
        <v>0</v>
      </c>
      <c r="BL476" s="18" t="s">
        <v>144</v>
      </c>
      <c r="BM476" s="232" t="s">
        <v>466</v>
      </c>
    </row>
    <row r="477" s="2" customFormat="1">
      <c r="A477" s="39"/>
      <c r="B477" s="40"/>
      <c r="C477" s="41"/>
      <c r="D477" s="234" t="s">
        <v>146</v>
      </c>
      <c r="E477" s="41"/>
      <c r="F477" s="235" t="s">
        <v>467</v>
      </c>
      <c r="G477" s="41"/>
      <c r="H477" s="41"/>
      <c r="I477" s="236"/>
      <c r="J477" s="41"/>
      <c r="K477" s="41"/>
      <c r="L477" s="45"/>
      <c r="M477" s="237"/>
      <c r="N477" s="238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146</v>
      </c>
      <c r="AU477" s="18" t="s">
        <v>90</v>
      </c>
    </row>
    <row r="478" s="13" customFormat="1">
      <c r="A478" s="13"/>
      <c r="B478" s="239"/>
      <c r="C478" s="240"/>
      <c r="D478" s="234" t="s">
        <v>148</v>
      </c>
      <c r="E478" s="241" t="s">
        <v>1</v>
      </c>
      <c r="F478" s="242" t="s">
        <v>468</v>
      </c>
      <c r="G478" s="240"/>
      <c r="H478" s="241" t="s">
        <v>1</v>
      </c>
      <c r="I478" s="243"/>
      <c r="J478" s="240"/>
      <c r="K478" s="240"/>
      <c r="L478" s="244"/>
      <c r="M478" s="245"/>
      <c r="N478" s="246"/>
      <c r="O478" s="246"/>
      <c r="P478" s="246"/>
      <c r="Q478" s="246"/>
      <c r="R478" s="246"/>
      <c r="S478" s="246"/>
      <c r="T478" s="24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8" t="s">
        <v>148</v>
      </c>
      <c r="AU478" s="248" t="s">
        <v>90</v>
      </c>
      <c r="AV478" s="13" t="s">
        <v>88</v>
      </c>
      <c r="AW478" s="13" t="s">
        <v>36</v>
      </c>
      <c r="AX478" s="13" t="s">
        <v>80</v>
      </c>
      <c r="AY478" s="248" t="s">
        <v>138</v>
      </c>
    </row>
    <row r="479" s="13" customFormat="1">
      <c r="A479" s="13"/>
      <c r="B479" s="239"/>
      <c r="C479" s="240"/>
      <c r="D479" s="234" t="s">
        <v>148</v>
      </c>
      <c r="E479" s="241" t="s">
        <v>1</v>
      </c>
      <c r="F479" s="242" t="s">
        <v>469</v>
      </c>
      <c r="G479" s="240"/>
      <c r="H479" s="241" t="s">
        <v>1</v>
      </c>
      <c r="I479" s="243"/>
      <c r="J479" s="240"/>
      <c r="K479" s="240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148</v>
      </c>
      <c r="AU479" s="248" t="s">
        <v>90</v>
      </c>
      <c r="AV479" s="13" t="s">
        <v>88</v>
      </c>
      <c r="AW479" s="13" t="s">
        <v>36</v>
      </c>
      <c r="AX479" s="13" t="s">
        <v>80</v>
      </c>
      <c r="AY479" s="248" t="s">
        <v>138</v>
      </c>
    </row>
    <row r="480" s="14" customFormat="1">
      <c r="A480" s="14"/>
      <c r="B480" s="249"/>
      <c r="C480" s="250"/>
      <c r="D480" s="234" t="s">
        <v>148</v>
      </c>
      <c r="E480" s="251" t="s">
        <v>1</v>
      </c>
      <c r="F480" s="252" t="s">
        <v>470</v>
      </c>
      <c r="G480" s="250"/>
      <c r="H480" s="253">
        <v>5.0190000000000001</v>
      </c>
      <c r="I480" s="254"/>
      <c r="J480" s="250"/>
      <c r="K480" s="250"/>
      <c r="L480" s="255"/>
      <c r="M480" s="256"/>
      <c r="N480" s="257"/>
      <c r="O480" s="257"/>
      <c r="P480" s="257"/>
      <c r="Q480" s="257"/>
      <c r="R480" s="257"/>
      <c r="S480" s="257"/>
      <c r="T480" s="25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9" t="s">
        <v>148</v>
      </c>
      <c r="AU480" s="259" t="s">
        <v>90</v>
      </c>
      <c r="AV480" s="14" t="s">
        <v>90</v>
      </c>
      <c r="AW480" s="14" t="s">
        <v>36</v>
      </c>
      <c r="AX480" s="14" t="s">
        <v>80</v>
      </c>
      <c r="AY480" s="259" t="s">
        <v>138</v>
      </c>
    </row>
    <row r="481" s="13" customFormat="1">
      <c r="A481" s="13"/>
      <c r="B481" s="239"/>
      <c r="C481" s="240"/>
      <c r="D481" s="234" t="s">
        <v>148</v>
      </c>
      <c r="E481" s="241" t="s">
        <v>1</v>
      </c>
      <c r="F481" s="242" t="s">
        <v>471</v>
      </c>
      <c r="G481" s="240"/>
      <c r="H481" s="241" t="s">
        <v>1</v>
      </c>
      <c r="I481" s="243"/>
      <c r="J481" s="240"/>
      <c r="K481" s="240"/>
      <c r="L481" s="244"/>
      <c r="M481" s="245"/>
      <c r="N481" s="246"/>
      <c r="O481" s="246"/>
      <c r="P481" s="246"/>
      <c r="Q481" s="246"/>
      <c r="R481" s="246"/>
      <c r="S481" s="246"/>
      <c r="T481" s="24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8" t="s">
        <v>148</v>
      </c>
      <c r="AU481" s="248" t="s">
        <v>90</v>
      </c>
      <c r="AV481" s="13" t="s">
        <v>88</v>
      </c>
      <c r="AW481" s="13" t="s">
        <v>36</v>
      </c>
      <c r="AX481" s="13" t="s">
        <v>80</v>
      </c>
      <c r="AY481" s="248" t="s">
        <v>138</v>
      </c>
    </row>
    <row r="482" s="14" customFormat="1">
      <c r="A482" s="14"/>
      <c r="B482" s="249"/>
      <c r="C482" s="250"/>
      <c r="D482" s="234" t="s">
        <v>148</v>
      </c>
      <c r="E482" s="251" t="s">
        <v>1</v>
      </c>
      <c r="F482" s="252" t="s">
        <v>472</v>
      </c>
      <c r="G482" s="250"/>
      <c r="H482" s="253">
        <v>5.625</v>
      </c>
      <c r="I482" s="254"/>
      <c r="J482" s="250"/>
      <c r="K482" s="250"/>
      <c r="L482" s="255"/>
      <c r="M482" s="256"/>
      <c r="N482" s="257"/>
      <c r="O482" s="257"/>
      <c r="P482" s="257"/>
      <c r="Q482" s="257"/>
      <c r="R482" s="257"/>
      <c r="S482" s="257"/>
      <c r="T482" s="25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9" t="s">
        <v>148</v>
      </c>
      <c r="AU482" s="259" t="s">
        <v>90</v>
      </c>
      <c r="AV482" s="14" t="s">
        <v>90</v>
      </c>
      <c r="AW482" s="14" t="s">
        <v>36</v>
      </c>
      <c r="AX482" s="14" t="s">
        <v>80</v>
      </c>
      <c r="AY482" s="259" t="s">
        <v>138</v>
      </c>
    </row>
    <row r="483" s="15" customFormat="1">
      <c r="A483" s="15"/>
      <c r="B483" s="260"/>
      <c r="C483" s="261"/>
      <c r="D483" s="234" t="s">
        <v>148</v>
      </c>
      <c r="E483" s="262" t="s">
        <v>1</v>
      </c>
      <c r="F483" s="263" t="s">
        <v>154</v>
      </c>
      <c r="G483" s="261"/>
      <c r="H483" s="264">
        <v>10.644</v>
      </c>
      <c r="I483" s="265"/>
      <c r="J483" s="261"/>
      <c r="K483" s="261"/>
      <c r="L483" s="266"/>
      <c r="M483" s="267"/>
      <c r="N483" s="268"/>
      <c r="O483" s="268"/>
      <c r="P483" s="268"/>
      <c r="Q483" s="268"/>
      <c r="R483" s="268"/>
      <c r="S483" s="268"/>
      <c r="T483" s="269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0" t="s">
        <v>148</v>
      </c>
      <c r="AU483" s="270" t="s">
        <v>90</v>
      </c>
      <c r="AV483" s="15" t="s">
        <v>144</v>
      </c>
      <c r="AW483" s="15" t="s">
        <v>36</v>
      </c>
      <c r="AX483" s="15" t="s">
        <v>88</v>
      </c>
      <c r="AY483" s="270" t="s">
        <v>138</v>
      </c>
    </row>
    <row r="484" s="2" customFormat="1" ht="24.15" customHeight="1">
      <c r="A484" s="39"/>
      <c r="B484" s="40"/>
      <c r="C484" s="220" t="s">
        <v>473</v>
      </c>
      <c r="D484" s="220" t="s">
        <v>140</v>
      </c>
      <c r="E484" s="221" t="s">
        <v>474</v>
      </c>
      <c r="F484" s="222" t="s">
        <v>475</v>
      </c>
      <c r="G484" s="223" t="s">
        <v>212</v>
      </c>
      <c r="H484" s="224">
        <v>155</v>
      </c>
      <c r="I484" s="225"/>
      <c r="J484" s="226">
        <f>ROUND(I484*H484,2)</f>
        <v>0</v>
      </c>
      <c r="K484" s="227"/>
      <c r="L484" s="45"/>
      <c r="M484" s="228" t="s">
        <v>1</v>
      </c>
      <c r="N484" s="229" t="s">
        <v>45</v>
      </c>
      <c r="O484" s="92"/>
      <c r="P484" s="230">
        <f>O484*H484</f>
        <v>0</v>
      </c>
      <c r="Q484" s="230">
        <v>0.00020000000000000001</v>
      </c>
      <c r="R484" s="230">
        <f>Q484*H484</f>
        <v>0.031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144</v>
      </c>
      <c r="AT484" s="232" t="s">
        <v>140</v>
      </c>
      <c r="AU484" s="232" t="s">
        <v>90</v>
      </c>
      <c r="AY484" s="18" t="s">
        <v>138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88</v>
      </c>
      <c r="BK484" s="233">
        <f>ROUND(I484*H484,2)</f>
        <v>0</v>
      </c>
      <c r="BL484" s="18" t="s">
        <v>144</v>
      </c>
      <c r="BM484" s="232" t="s">
        <v>476</v>
      </c>
    </row>
    <row r="485" s="2" customFormat="1">
      <c r="A485" s="39"/>
      <c r="B485" s="40"/>
      <c r="C485" s="41"/>
      <c r="D485" s="234" t="s">
        <v>146</v>
      </c>
      <c r="E485" s="41"/>
      <c r="F485" s="235" t="s">
        <v>477</v>
      </c>
      <c r="G485" s="41"/>
      <c r="H485" s="41"/>
      <c r="I485" s="236"/>
      <c r="J485" s="41"/>
      <c r="K485" s="41"/>
      <c r="L485" s="45"/>
      <c r="M485" s="237"/>
      <c r="N485" s="238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146</v>
      </c>
      <c r="AU485" s="18" t="s">
        <v>90</v>
      </c>
    </row>
    <row r="486" s="13" customFormat="1">
      <c r="A486" s="13"/>
      <c r="B486" s="239"/>
      <c r="C486" s="240"/>
      <c r="D486" s="234" t="s">
        <v>148</v>
      </c>
      <c r="E486" s="241" t="s">
        <v>1</v>
      </c>
      <c r="F486" s="242" t="s">
        <v>478</v>
      </c>
      <c r="G486" s="240"/>
      <c r="H486" s="241" t="s">
        <v>1</v>
      </c>
      <c r="I486" s="243"/>
      <c r="J486" s="240"/>
      <c r="K486" s="240"/>
      <c r="L486" s="244"/>
      <c r="M486" s="245"/>
      <c r="N486" s="246"/>
      <c r="O486" s="246"/>
      <c r="P486" s="246"/>
      <c r="Q486" s="246"/>
      <c r="R486" s="246"/>
      <c r="S486" s="246"/>
      <c r="T486" s="24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8" t="s">
        <v>148</v>
      </c>
      <c r="AU486" s="248" t="s">
        <v>90</v>
      </c>
      <c r="AV486" s="13" t="s">
        <v>88</v>
      </c>
      <c r="AW486" s="13" t="s">
        <v>36</v>
      </c>
      <c r="AX486" s="13" t="s">
        <v>80</v>
      </c>
      <c r="AY486" s="248" t="s">
        <v>138</v>
      </c>
    </row>
    <row r="487" s="14" customFormat="1">
      <c r="A487" s="14"/>
      <c r="B487" s="249"/>
      <c r="C487" s="250"/>
      <c r="D487" s="234" t="s">
        <v>148</v>
      </c>
      <c r="E487" s="251" t="s">
        <v>1</v>
      </c>
      <c r="F487" s="252" t="s">
        <v>479</v>
      </c>
      <c r="G487" s="250"/>
      <c r="H487" s="253">
        <v>155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9" t="s">
        <v>148</v>
      </c>
      <c r="AU487" s="259" t="s">
        <v>90</v>
      </c>
      <c r="AV487" s="14" t="s">
        <v>90</v>
      </c>
      <c r="AW487" s="14" t="s">
        <v>36</v>
      </c>
      <c r="AX487" s="14" t="s">
        <v>88</v>
      </c>
      <c r="AY487" s="259" t="s">
        <v>138</v>
      </c>
    </row>
    <row r="488" s="2" customFormat="1" ht="24.15" customHeight="1">
      <c r="A488" s="39"/>
      <c r="B488" s="40"/>
      <c r="C488" s="220" t="s">
        <v>480</v>
      </c>
      <c r="D488" s="220" t="s">
        <v>140</v>
      </c>
      <c r="E488" s="221" t="s">
        <v>481</v>
      </c>
      <c r="F488" s="222" t="s">
        <v>482</v>
      </c>
      <c r="G488" s="223" t="s">
        <v>281</v>
      </c>
      <c r="H488" s="224">
        <v>13080.74</v>
      </c>
      <c r="I488" s="225"/>
      <c r="J488" s="226">
        <f>ROUND(I488*H488,2)</f>
        <v>0</v>
      </c>
      <c r="K488" s="227"/>
      <c r="L488" s="45"/>
      <c r="M488" s="228" t="s">
        <v>1</v>
      </c>
      <c r="N488" s="229" t="s">
        <v>45</v>
      </c>
      <c r="O488" s="92"/>
      <c r="P488" s="230">
        <f>O488*H488</f>
        <v>0</v>
      </c>
      <c r="Q488" s="230">
        <v>0</v>
      </c>
      <c r="R488" s="230">
        <f>Q488*H488</f>
        <v>0</v>
      </c>
      <c r="S488" s="230">
        <v>0</v>
      </c>
      <c r="T488" s="231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2" t="s">
        <v>144</v>
      </c>
      <c r="AT488" s="232" t="s">
        <v>140</v>
      </c>
      <c r="AU488" s="232" t="s">
        <v>90</v>
      </c>
      <c r="AY488" s="18" t="s">
        <v>138</v>
      </c>
      <c r="BE488" s="233">
        <f>IF(N488="základní",J488,0)</f>
        <v>0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8" t="s">
        <v>88</v>
      </c>
      <c r="BK488" s="233">
        <f>ROUND(I488*H488,2)</f>
        <v>0</v>
      </c>
      <c r="BL488" s="18" t="s">
        <v>144</v>
      </c>
      <c r="BM488" s="232" t="s">
        <v>483</v>
      </c>
    </row>
    <row r="489" s="2" customFormat="1">
      <c r="A489" s="39"/>
      <c r="B489" s="40"/>
      <c r="C489" s="41"/>
      <c r="D489" s="234" t="s">
        <v>146</v>
      </c>
      <c r="E489" s="41"/>
      <c r="F489" s="235" t="s">
        <v>484</v>
      </c>
      <c r="G489" s="41"/>
      <c r="H489" s="41"/>
      <c r="I489" s="236"/>
      <c r="J489" s="41"/>
      <c r="K489" s="41"/>
      <c r="L489" s="45"/>
      <c r="M489" s="237"/>
      <c r="N489" s="238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146</v>
      </c>
      <c r="AU489" s="18" t="s">
        <v>90</v>
      </c>
    </row>
    <row r="490" s="13" customFormat="1">
      <c r="A490" s="13"/>
      <c r="B490" s="239"/>
      <c r="C490" s="240"/>
      <c r="D490" s="234" t="s">
        <v>148</v>
      </c>
      <c r="E490" s="241" t="s">
        <v>1</v>
      </c>
      <c r="F490" s="242" t="s">
        <v>485</v>
      </c>
      <c r="G490" s="240"/>
      <c r="H490" s="241" t="s">
        <v>1</v>
      </c>
      <c r="I490" s="243"/>
      <c r="J490" s="240"/>
      <c r="K490" s="240"/>
      <c r="L490" s="244"/>
      <c r="M490" s="245"/>
      <c r="N490" s="246"/>
      <c r="O490" s="246"/>
      <c r="P490" s="246"/>
      <c r="Q490" s="246"/>
      <c r="R490" s="246"/>
      <c r="S490" s="246"/>
      <c r="T490" s="24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8" t="s">
        <v>148</v>
      </c>
      <c r="AU490" s="248" t="s">
        <v>90</v>
      </c>
      <c r="AV490" s="13" t="s">
        <v>88</v>
      </c>
      <c r="AW490" s="13" t="s">
        <v>36</v>
      </c>
      <c r="AX490" s="13" t="s">
        <v>80</v>
      </c>
      <c r="AY490" s="248" t="s">
        <v>138</v>
      </c>
    </row>
    <row r="491" s="13" customFormat="1">
      <c r="A491" s="13"/>
      <c r="B491" s="239"/>
      <c r="C491" s="240"/>
      <c r="D491" s="234" t="s">
        <v>148</v>
      </c>
      <c r="E491" s="241" t="s">
        <v>1</v>
      </c>
      <c r="F491" s="242" t="s">
        <v>486</v>
      </c>
      <c r="G491" s="240"/>
      <c r="H491" s="241" t="s">
        <v>1</v>
      </c>
      <c r="I491" s="243"/>
      <c r="J491" s="240"/>
      <c r="K491" s="240"/>
      <c r="L491" s="244"/>
      <c r="M491" s="245"/>
      <c r="N491" s="246"/>
      <c r="O491" s="246"/>
      <c r="P491" s="246"/>
      <c r="Q491" s="246"/>
      <c r="R491" s="246"/>
      <c r="S491" s="246"/>
      <c r="T491" s="24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8" t="s">
        <v>148</v>
      </c>
      <c r="AU491" s="248" t="s">
        <v>90</v>
      </c>
      <c r="AV491" s="13" t="s">
        <v>88</v>
      </c>
      <c r="AW491" s="13" t="s">
        <v>36</v>
      </c>
      <c r="AX491" s="13" t="s">
        <v>80</v>
      </c>
      <c r="AY491" s="248" t="s">
        <v>138</v>
      </c>
    </row>
    <row r="492" s="14" customFormat="1">
      <c r="A492" s="14"/>
      <c r="B492" s="249"/>
      <c r="C492" s="250"/>
      <c r="D492" s="234" t="s">
        <v>148</v>
      </c>
      <c r="E492" s="251" t="s">
        <v>1</v>
      </c>
      <c r="F492" s="252" t="s">
        <v>487</v>
      </c>
      <c r="G492" s="250"/>
      <c r="H492" s="253">
        <v>4012.5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9" t="s">
        <v>148</v>
      </c>
      <c r="AU492" s="259" t="s">
        <v>90</v>
      </c>
      <c r="AV492" s="14" t="s">
        <v>90</v>
      </c>
      <c r="AW492" s="14" t="s">
        <v>36</v>
      </c>
      <c r="AX492" s="14" t="s">
        <v>80</v>
      </c>
      <c r="AY492" s="259" t="s">
        <v>138</v>
      </c>
    </row>
    <row r="493" s="13" customFormat="1">
      <c r="A493" s="13"/>
      <c r="B493" s="239"/>
      <c r="C493" s="240"/>
      <c r="D493" s="234" t="s">
        <v>148</v>
      </c>
      <c r="E493" s="241" t="s">
        <v>1</v>
      </c>
      <c r="F493" s="242" t="s">
        <v>488</v>
      </c>
      <c r="G493" s="240"/>
      <c r="H493" s="241" t="s">
        <v>1</v>
      </c>
      <c r="I493" s="243"/>
      <c r="J493" s="240"/>
      <c r="K493" s="240"/>
      <c r="L493" s="244"/>
      <c r="M493" s="245"/>
      <c r="N493" s="246"/>
      <c r="O493" s="246"/>
      <c r="P493" s="246"/>
      <c r="Q493" s="246"/>
      <c r="R493" s="246"/>
      <c r="S493" s="246"/>
      <c r="T493" s="24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8" t="s">
        <v>148</v>
      </c>
      <c r="AU493" s="248" t="s">
        <v>90</v>
      </c>
      <c r="AV493" s="13" t="s">
        <v>88</v>
      </c>
      <c r="AW493" s="13" t="s">
        <v>36</v>
      </c>
      <c r="AX493" s="13" t="s">
        <v>80</v>
      </c>
      <c r="AY493" s="248" t="s">
        <v>138</v>
      </c>
    </row>
    <row r="494" s="14" customFormat="1">
      <c r="A494" s="14"/>
      <c r="B494" s="249"/>
      <c r="C494" s="250"/>
      <c r="D494" s="234" t="s">
        <v>148</v>
      </c>
      <c r="E494" s="251" t="s">
        <v>1</v>
      </c>
      <c r="F494" s="252" t="s">
        <v>489</v>
      </c>
      <c r="G494" s="250"/>
      <c r="H494" s="253">
        <v>3613.8200000000002</v>
      </c>
      <c r="I494" s="254"/>
      <c r="J494" s="250"/>
      <c r="K494" s="250"/>
      <c r="L494" s="255"/>
      <c r="M494" s="256"/>
      <c r="N494" s="257"/>
      <c r="O494" s="257"/>
      <c r="P494" s="257"/>
      <c r="Q494" s="257"/>
      <c r="R494" s="257"/>
      <c r="S494" s="257"/>
      <c r="T494" s="25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9" t="s">
        <v>148</v>
      </c>
      <c r="AU494" s="259" t="s">
        <v>90</v>
      </c>
      <c r="AV494" s="14" t="s">
        <v>90</v>
      </c>
      <c r="AW494" s="14" t="s">
        <v>36</v>
      </c>
      <c r="AX494" s="14" t="s">
        <v>80</v>
      </c>
      <c r="AY494" s="259" t="s">
        <v>138</v>
      </c>
    </row>
    <row r="495" s="13" customFormat="1">
      <c r="A495" s="13"/>
      <c r="B495" s="239"/>
      <c r="C495" s="240"/>
      <c r="D495" s="234" t="s">
        <v>148</v>
      </c>
      <c r="E495" s="241" t="s">
        <v>1</v>
      </c>
      <c r="F495" s="242" t="s">
        <v>490</v>
      </c>
      <c r="G495" s="240"/>
      <c r="H495" s="241" t="s">
        <v>1</v>
      </c>
      <c r="I495" s="243"/>
      <c r="J495" s="240"/>
      <c r="K495" s="240"/>
      <c r="L495" s="244"/>
      <c r="M495" s="245"/>
      <c r="N495" s="246"/>
      <c r="O495" s="246"/>
      <c r="P495" s="246"/>
      <c r="Q495" s="246"/>
      <c r="R495" s="246"/>
      <c r="S495" s="246"/>
      <c r="T495" s="24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8" t="s">
        <v>148</v>
      </c>
      <c r="AU495" s="248" t="s">
        <v>90</v>
      </c>
      <c r="AV495" s="13" t="s">
        <v>88</v>
      </c>
      <c r="AW495" s="13" t="s">
        <v>36</v>
      </c>
      <c r="AX495" s="13" t="s">
        <v>80</v>
      </c>
      <c r="AY495" s="248" t="s">
        <v>138</v>
      </c>
    </row>
    <row r="496" s="14" customFormat="1">
      <c r="A496" s="14"/>
      <c r="B496" s="249"/>
      <c r="C496" s="250"/>
      <c r="D496" s="234" t="s">
        <v>148</v>
      </c>
      <c r="E496" s="251" t="s">
        <v>1</v>
      </c>
      <c r="F496" s="252" t="s">
        <v>491</v>
      </c>
      <c r="G496" s="250"/>
      <c r="H496" s="253">
        <v>5445.4200000000001</v>
      </c>
      <c r="I496" s="254"/>
      <c r="J496" s="250"/>
      <c r="K496" s="250"/>
      <c r="L496" s="255"/>
      <c r="M496" s="256"/>
      <c r="N496" s="257"/>
      <c r="O496" s="257"/>
      <c r="P496" s="257"/>
      <c r="Q496" s="257"/>
      <c r="R496" s="257"/>
      <c r="S496" s="257"/>
      <c r="T496" s="25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9" t="s">
        <v>148</v>
      </c>
      <c r="AU496" s="259" t="s">
        <v>90</v>
      </c>
      <c r="AV496" s="14" t="s">
        <v>90</v>
      </c>
      <c r="AW496" s="14" t="s">
        <v>36</v>
      </c>
      <c r="AX496" s="14" t="s">
        <v>80</v>
      </c>
      <c r="AY496" s="259" t="s">
        <v>138</v>
      </c>
    </row>
    <row r="497" s="13" customFormat="1">
      <c r="A497" s="13"/>
      <c r="B497" s="239"/>
      <c r="C497" s="240"/>
      <c r="D497" s="234" t="s">
        <v>148</v>
      </c>
      <c r="E497" s="241" t="s">
        <v>1</v>
      </c>
      <c r="F497" s="242" t="s">
        <v>492</v>
      </c>
      <c r="G497" s="240"/>
      <c r="H497" s="241" t="s">
        <v>1</v>
      </c>
      <c r="I497" s="243"/>
      <c r="J497" s="240"/>
      <c r="K497" s="240"/>
      <c r="L497" s="244"/>
      <c r="M497" s="245"/>
      <c r="N497" s="246"/>
      <c r="O497" s="246"/>
      <c r="P497" s="246"/>
      <c r="Q497" s="246"/>
      <c r="R497" s="246"/>
      <c r="S497" s="246"/>
      <c r="T497" s="24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8" t="s">
        <v>148</v>
      </c>
      <c r="AU497" s="248" t="s">
        <v>90</v>
      </c>
      <c r="AV497" s="13" t="s">
        <v>88</v>
      </c>
      <c r="AW497" s="13" t="s">
        <v>36</v>
      </c>
      <c r="AX497" s="13" t="s">
        <v>80</v>
      </c>
      <c r="AY497" s="248" t="s">
        <v>138</v>
      </c>
    </row>
    <row r="498" s="14" customFormat="1">
      <c r="A498" s="14"/>
      <c r="B498" s="249"/>
      <c r="C498" s="250"/>
      <c r="D498" s="234" t="s">
        <v>148</v>
      </c>
      <c r="E498" s="251" t="s">
        <v>1</v>
      </c>
      <c r="F498" s="252" t="s">
        <v>493</v>
      </c>
      <c r="G498" s="250"/>
      <c r="H498" s="253">
        <v>9</v>
      </c>
      <c r="I498" s="254"/>
      <c r="J498" s="250"/>
      <c r="K498" s="250"/>
      <c r="L498" s="255"/>
      <c r="M498" s="256"/>
      <c r="N498" s="257"/>
      <c r="O498" s="257"/>
      <c r="P498" s="257"/>
      <c r="Q498" s="257"/>
      <c r="R498" s="257"/>
      <c r="S498" s="257"/>
      <c r="T498" s="25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9" t="s">
        <v>148</v>
      </c>
      <c r="AU498" s="259" t="s">
        <v>90</v>
      </c>
      <c r="AV498" s="14" t="s">
        <v>90</v>
      </c>
      <c r="AW498" s="14" t="s">
        <v>36</v>
      </c>
      <c r="AX498" s="14" t="s">
        <v>80</v>
      </c>
      <c r="AY498" s="259" t="s">
        <v>138</v>
      </c>
    </row>
    <row r="499" s="15" customFormat="1">
      <c r="A499" s="15"/>
      <c r="B499" s="260"/>
      <c r="C499" s="261"/>
      <c r="D499" s="234" t="s">
        <v>148</v>
      </c>
      <c r="E499" s="262" t="s">
        <v>1</v>
      </c>
      <c r="F499" s="263" t="s">
        <v>154</v>
      </c>
      <c r="G499" s="261"/>
      <c r="H499" s="264">
        <v>13080.74</v>
      </c>
      <c r="I499" s="265"/>
      <c r="J499" s="261"/>
      <c r="K499" s="261"/>
      <c r="L499" s="266"/>
      <c r="M499" s="267"/>
      <c r="N499" s="268"/>
      <c r="O499" s="268"/>
      <c r="P499" s="268"/>
      <c r="Q499" s="268"/>
      <c r="R499" s="268"/>
      <c r="S499" s="268"/>
      <c r="T499" s="269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0" t="s">
        <v>148</v>
      </c>
      <c r="AU499" s="270" t="s">
        <v>90</v>
      </c>
      <c r="AV499" s="15" t="s">
        <v>144</v>
      </c>
      <c r="AW499" s="15" t="s">
        <v>36</v>
      </c>
      <c r="AX499" s="15" t="s">
        <v>88</v>
      </c>
      <c r="AY499" s="270" t="s">
        <v>138</v>
      </c>
    </row>
    <row r="500" s="2" customFormat="1" ht="37.8" customHeight="1">
      <c r="A500" s="39"/>
      <c r="B500" s="40"/>
      <c r="C500" s="220" t="s">
        <v>494</v>
      </c>
      <c r="D500" s="220" t="s">
        <v>140</v>
      </c>
      <c r="E500" s="221" t="s">
        <v>495</v>
      </c>
      <c r="F500" s="222" t="s">
        <v>496</v>
      </c>
      <c r="G500" s="223" t="s">
        <v>281</v>
      </c>
      <c r="H500" s="224">
        <v>8025</v>
      </c>
      <c r="I500" s="225"/>
      <c r="J500" s="226">
        <f>ROUND(I500*H500,2)</f>
        <v>0</v>
      </c>
      <c r="K500" s="227"/>
      <c r="L500" s="45"/>
      <c r="M500" s="228" t="s">
        <v>1</v>
      </c>
      <c r="N500" s="229" t="s">
        <v>45</v>
      </c>
      <c r="O500" s="92"/>
      <c r="P500" s="230">
        <f>O500*H500</f>
        <v>0</v>
      </c>
      <c r="Q500" s="230">
        <v>0</v>
      </c>
      <c r="R500" s="230">
        <f>Q500*H500</f>
        <v>0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144</v>
      </c>
      <c r="AT500" s="232" t="s">
        <v>140</v>
      </c>
      <c r="AU500" s="232" t="s">
        <v>90</v>
      </c>
      <c r="AY500" s="18" t="s">
        <v>138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88</v>
      </c>
      <c r="BK500" s="233">
        <f>ROUND(I500*H500,2)</f>
        <v>0</v>
      </c>
      <c r="BL500" s="18" t="s">
        <v>144</v>
      </c>
      <c r="BM500" s="232" t="s">
        <v>497</v>
      </c>
    </row>
    <row r="501" s="2" customFormat="1">
      <c r="A501" s="39"/>
      <c r="B501" s="40"/>
      <c r="C501" s="41"/>
      <c r="D501" s="234" t="s">
        <v>146</v>
      </c>
      <c r="E501" s="41"/>
      <c r="F501" s="235" t="s">
        <v>498</v>
      </c>
      <c r="G501" s="41"/>
      <c r="H501" s="41"/>
      <c r="I501" s="236"/>
      <c r="J501" s="41"/>
      <c r="K501" s="41"/>
      <c r="L501" s="45"/>
      <c r="M501" s="237"/>
      <c r="N501" s="238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146</v>
      </c>
      <c r="AU501" s="18" t="s">
        <v>90</v>
      </c>
    </row>
    <row r="502" s="13" customFormat="1">
      <c r="A502" s="13"/>
      <c r="B502" s="239"/>
      <c r="C502" s="240"/>
      <c r="D502" s="234" t="s">
        <v>148</v>
      </c>
      <c r="E502" s="241" t="s">
        <v>1</v>
      </c>
      <c r="F502" s="242" t="s">
        <v>499</v>
      </c>
      <c r="G502" s="240"/>
      <c r="H502" s="241" t="s">
        <v>1</v>
      </c>
      <c r="I502" s="243"/>
      <c r="J502" s="240"/>
      <c r="K502" s="240"/>
      <c r="L502" s="244"/>
      <c r="M502" s="245"/>
      <c r="N502" s="246"/>
      <c r="O502" s="246"/>
      <c r="P502" s="246"/>
      <c r="Q502" s="246"/>
      <c r="R502" s="246"/>
      <c r="S502" s="246"/>
      <c r="T502" s="24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8" t="s">
        <v>148</v>
      </c>
      <c r="AU502" s="248" t="s">
        <v>90</v>
      </c>
      <c r="AV502" s="13" t="s">
        <v>88</v>
      </c>
      <c r="AW502" s="13" t="s">
        <v>36</v>
      </c>
      <c r="AX502" s="13" t="s">
        <v>80</v>
      </c>
      <c r="AY502" s="248" t="s">
        <v>138</v>
      </c>
    </row>
    <row r="503" s="14" customFormat="1">
      <c r="A503" s="14"/>
      <c r="B503" s="249"/>
      <c r="C503" s="250"/>
      <c r="D503" s="234" t="s">
        <v>148</v>
      </c>
      <c r="E503" s="251" t="s">
        <v>1</v>
      </c>
      <c r="F503" s="252" t="s">
        <v>487</v>
      </c>
      <c r="G503" s="250"/>
      <c r="H503" s="253">
        <v>4012.5</v>
      </c>
      <c r="I503" s="254"/>
      <c r="J503" s="250"/>
      <c r="K503" s="250"/>
      <c r="L503" s="255"/>
      <c r="M503" s="256"/>
      <c r="N503" s="257"/>
      <c r="O503" s="257"/>
      <c r="P503" s="257"/>
      <c r="Q503" s="257"/>
      <c r="R503" s="257"/>
      <c r="S503" s="257"/>
      <c r="T503" s="25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9" t="s">
        <v>148</v>
      </c>
      <c r="AU503" s="259" t="s">
        <v>90</v>
      </c>
      <c r="AV503" s="14" t="s">
        <v>90</v>
      </c>
      <c r="AW503" s="14" t="s">
        <v>36</v>
      </c>
      <c r="AX503" s="14" t="s">
        <v>80</v>
      </c>
      <c r="AY503" s="259" t="s">
        <v>138</v>
      </c>
    </row>
    <row r="504" s="13" customFormat="1">
      <c r="A504" s="13"/>
      <c r="B504" s="239"/>
      <c r="C504" s="240"/>
      <c r="D504" s="234" t="s">
        <v>148</v>
      </c>
      <c r="E504" s="241" t="s">
        <v>1</v>
      </c>
      <c r="F504" s="242" t="s">
        <v>500</v>
      </c>
      <c r="G504" s="240"/>
      <c r="H504" s="241" t="s">
        <v>1</v>
      </c>
      <c r="I504" s="243"/>
      <c r="J504" s="240"/>
      <c r="K504" s="240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148</v>
      </c>
      <c r="AU504" s="248" t="s">
        <v>90</v>
      </c>
      <c r="AV504" s="13" t="s">
        <v>88</v>
      </c>
      <c r="AW504" s="13" t="s">
        <v>36</v>
      </c>
      <c r="AX504" s="13" t="s">
        <v>80</v>
      </c>
      <c r="AY504" s="248" t="s">
        <v>138</v>
      </c>
    </row>
    <row r="505" s="14" customFormat="1">
      <c r="A505" s="14"/>
      <c r="B505" s="249"/>
      <c r="C505" s="250"/>
      <c r="D505" s="234" t="s">
        <v>148</v>
      </c>
      <c r="E505" s="251" t="s">
        <v>1</v>
      </c>
      <c r="F505" s="252" t="s">
        <v>487</v>
      </c>
      <c r="G505" s="250"/>
      <c r="H505" s="253">
        <v>4012.5</v>
      </c>
      <c r="I505" s="254"/>
      <c r="J505" s="250"/>
      <c r="K505" s="250"/>
      <c r="L505" s="255"/>
      <c r="M505" s="256"/>
      <c r="N505" s="257"/>
      <c r="O505" s="257"/>
      <c r="P505" s="257"/>
      <c r="Q505" s="257"/>
      <c r="R505" s="257"/>
      <c r="S505" s="257"/>
      <c r="T505" s="25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9" t="s">
        <v>148</v>
      </c>
      <c r="AU505" s="259" t="s">
        <v>90</v>
      </c>
      <c r="AV505" s="14" t="s">
        <v>90</v>
      </c>
      <c r="AW505" s="14" t="s">
        <v>36</v>
      </c>
      <c r="AX505" s="14" t="s">
        <v>80</v>
      </c>
      <c r="AY505" s="259" t="s">
        <v>138</v>
      </c>
    </row>
    <row r="506" s="15" customFormat="1">
      <c r="A506" s="15"/>
      <c r="B506" s="260"/>
      <c r="C506" s="261"/>
      <c r="D506" s="234" t="s">
        <v>148</v>
      </c>
      <c r="E506" s="262" t="s">
        <v>1</v>
      </c>
      <c r="F506" s="263" t="s">
        <v>154</v>
      </c>
      <c r="G506" s="261"/>
      <c r="H506" s="264">
        <v>8025</v>
      </c>
      <c r="I506" s="265"/>
      <c r="J506" s="261"/>
      <c r="K506" s="261"/>
      <c r="L506" s="266"/>
      <c r="M506" s="267"/>
      <c r="N506" s="268"/>
      <c r="O506" s="268"/>
      <c r="P506" s="268"/>
      <c r="Q506" s="268"/>
      <c r="R506" s="268"/>
      <c r="S506" s="268"/>
      <c r="T506" s="269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0" t="s">
        <v>148</v>
      </c>
      <c r="AU506" s="270" t="s">
        <v>90</v>
      </c>
      <c r="AV506" s="15" t="s">
        <v>144</v>
      </c>
      <c r="AW506" s="15" t="s">
        <v>36</v>
      </c>
      <c r="AX506" s="15" t="s">
        <v>88</v>
      </c>
      <c r="AY506" s="270" t="s">
        <v>138</v>
      </c>
    </row>
    <row r="507" s="2" customFormat="1" ht="37.8" customHeight="1">
      <c r="A507" s="39"/>
      <c r="B507" s="40"/>
      <c r="C507" s="220" t="s">
        <v>501</v>
      </c>
      <c r="D507" s="220" t="s">
        <v>140</v>
      </c>
      <c r="E507" s="221" t="s">
        <v>502</v>
      </c>
      <c r="F507" s="222" t="s">
        <v>503</v>
      </c>
      <c r="G507" s="223" t="s">
        <v>281</v>
      </c>
      <c r="H507" s="224">
        <v>11187.151</v>
      </c>
      <c r="I507" s="225"/>
      <c r="J507" s="226">
        <f>ROUND(I507*H507,2)</f>
        <v>0</v>
      </c>
      <c r="K507" s="227"/>
      <c r="L507" s="45"/>
      <c r="M507" s="228" t="s">
        <v>1</v>
      </c>
      <c r="N507" s="229" t="s">
        <v>45</v>
      </c>
      <c r="O507" s="92"/>
      <c r="P507" s="230">
        <f>O507*H507</f>
        <v>0</v>
      </c>
      <c r="Q507" s="230">
        <v>0</v>
      </c>
      <c r="R507" s="230">
        <f>Q507*H507</f>
        <v>0</v>
      </c>
      <c r="S507" s="230">
        <v>0</v>
      </c>
      <c r="T507" s="23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144</v>
      </c>
      <c r="AT507" s="232" t="s">
        <v>140</v>
      </c>
      <c r="AU507" s="232" t="s">
        <v>90</v>
      </c>
      <c r="AY507" s="18" t="s">
        <v>138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88</v>
      </c>
      <c r="BK507" s="233">
        <f>ROUND(I507*H507,2)</f>
        <v>0</v>
      </c>
      <c r="BL507" s="18" t="s">
        <v>144</v>
      </c>
      <c r="BM507" s="232" t="s">
        <v>504</v>
      </c>
    </row>
    <row r="508" s="2" customFormat="1">
      <c r="A508" s="39"/>
      <c r="B508" s="40"/>
      <c r="C508" s="41"/>
      <c r="D508" s="234" t="s">
        <v>146</v>
      </c>
      <c r="E508" s="41"/>
      <c r="F508" s="235" t="s">
        <v>505</v>
      </c>
      <c r="G508" s="41"/>
      <c r="H508" s="41"/>
      <c r="I508" s="236"/>
      <c r="J508" s="41"/>
      <c r="K508" s="41"/>
      <c r="L508" s="45"/>
      <c r="M508" s="237"/>
      <c r="N508" s="238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146</v>
      </c>
      <c r="AU508" s="18" t="s">
        <v>90</v>
      </c>
    </row>
    <row r="509" s="13" customFormat="1">
      <c r="A509" s="13"/>
      <c r="B509" s="239"/>
      <c r="C509" s="240"/>
      <c r="D509" s="234" t="s">
        <v>148</v>
      </c>
      <c r="E509" s="241" t="s">
        <v>1</v>
      </c>
      <c r="F509" s="242" t="s">
        <v>506</v>
      </c>
      <c r="G509" s="240"/>
      <c r="H509" s="241" t="s">
        <v>1</v>
      </c>
      <c r="I509" s="243"/>
      <c r="J509" s="240"/>
      <c r="K509" s="240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148</v>
      </c>
      <c r="AU509" s="248" t="s">
        <v>90</v>
      </c>
      <c r="AV509" s="13" t="s">
        <v>88</v>
      </c>
      <c r="AW509" s="13" t="s">
        <v>36</v>
      </c>
      <c r="AX509" s="13" t="s">
        <v>80</v>
      </c>
      <c r="AY509" s="248" t="s">
        <v>138</v>
      </c>
    </row>
    <row r="510" s="14" customFormat="1">
      <c r="A510" s="14"/>
      <c r="B510" s="249"/>
      <c r="C510" s="250"/>
      <c r="D510" s="234" t="s">
        <v>148</v>
      </c>
      <c r="E510" s="251" t="s">
        <v>1</v>
      </c>
      <c r="F510" s="252" t="s">
        <v>491</v>
      </c>
      <c r="G510" s="250"/>
      <c r="H510" s="253">
        <v>5445.4200000000001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9" t="s">
        <v>148</v>
      </c>
      <c r="AU510" s="259" t="s">
        <v>90</v>
      </c>
      <c r="AV510" s="14" t="s">
        <v>90</v>
      </c>
      <c r="AW510" s="14" t="s">
        <v>36</v>
      </c>
      <c r="AX510" s="14" t="s">
        <v>80</v>
      </c>
      <c r="AY510" s="259" t="s">
        <v>138</v>
      </c>
    </row>
    <row r="511" s="13" customFormat="1">
      <c r="A511" s="13"/>
      <c r="B511" s="239"/>
      <c r="C511" s="240"/>
      <c r="D511" s="234" t="s">
        <v>148</v>
      </c>
      <c r="E511" s="241" t="s">
        <v>1</v>
      </c>
      <c r="F511" s="242" t="s">
        <v>507</v>
      </c>
      <c r="G511" s="240"/>
      <c r="H511" s="241" t="s">
        <v>1</v>
      </c>
      <c r="I511" s="243"/>
      <c r="J511" s="240"/>
      <c r="K511" s="240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148</v>
      </c>
      <c r="AU511" s="248" t="s">
        <v>90</v>
      </c>
      <c r="AV511" s="13" t="s">
        <v>88</v>
      </c>
      <c r="AW511" s="13" t="s">
        <v>36</v>
      </c>
      <c r="AX511" s="13" t="s">
        <v>80</v>
      </c>
      <c r="AY511" s="248" t="s">
        <v>138</v>
      </c>
    </row>
    <row r="512" s="14" customFormat="1">
      <c r="A512" s="14"/>
      <c r="B512" s="249"/>
      <c r="C512" s="250"/>
      <c r="D512" s="234" t="s">
        <v>148</v>
      </c>
      <c r="E512" s="251" t="s">
        <v>1</v>
      </c>
      <c r="F512" s="252" t="s">
        <v>491</v>
      </c>
      <c r="G512" s="250"/>
      <c r="H512" s="253">
        <v>5445.4200000000001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9" t="s">
        <v>148</v>
      </c>
      <c r="AU512" s="259" t="s">
        <v>90</v>
      </c>
      <c r="AV512" s="14" t="s">
        <v>90</v>
      </c>
      <c r="AW512" s="14" t="s">
        <v>36</v>
      </c>
      <c r="AX512" s="14" t="s">
        <v>80</v>
      </c>
      <c r="AY512" s="259" t="s">
        <v>138</v>
      </c>
    </row>
    <row r="513" s="16" customFormat="1">
      <c r="A513" s="16"/>
      <c r="B513" s="283"/>
      <c r="C513" s="284"/>
      <c r="D513" s="234" t="s">
        <v>148</v>
      </c>
      <c r="E513" s="285" t="s">
        <v>1</v>
      </c>
      <c r="F513" s="286" t="s">
        <v>508</v>
      </c>
      <c r="G513" s="284"/>
      <c r="H513" s="287">
        <v>10890.84</v>
      </c>
      <c r="I513" s="288"/>
      <c r="J513" s="284"/>
      <c r="K513" s="284"/>
      <c r="L513" s="289"/>
      <c r="M513" s="290"/>
      <c r="N513" s="291"/>
      <c r="O513" s="291"/>
      <c r="P513" s="291"/>
      <c r="Q513" s="291"/>
      <c r="R513" s="291"/>
      <c r="S513" s="291"/>
      <c r="T513" s="292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93" t="s">
        <v>148</v>
      </c>
      <c r="AU513" s="293" t="s">
        <v>90</v>
      </c>
      <c r="AV513" s="16" t="s">
        <v>166</v>
      </c>
      <c r="AW513" s="16" t="s">
        <v>36</v>
      </c>
      <c r="AX513" s="16" t="s">
        <v>80</v>
      </c>
      <c r="AY513" s="293" t="s">
        <v>138</v>
      </c>
    </row>
    <row r="514" s="13" customFormat="1">
      <c r="A514" s="13"/>
      <c r="B514" s="239"/>
      <c r="C514" s="240"/>
      <c r="D514" s="234" t="s">
        <v>148</v>
      </c>
      <c r="E514" s="241" t="s">
        <v>1</v>
      </c>
      <c r="F514" s="242" t="s">
        <v>509</v>
      </c>
      <c r="G514" s="240"/>
      <c r="H514" s="241" t="s">
        <v>1</v>
      </c>
      <c r="I514" s="243"/>
      <c r="J514" s="240"/>
      <c r="K514" s="240"/>
      <c r="L514" s="244"/>
      <c r="M514" s="245"/>
      <c r="N514" s="246"/>
      <c r="O514" s="246"/>
      <c r="P514" s="246"/>
      <c r="Q514" s="246"/>
      <c r="R514" s="246"/>
      <c r="S514" s="246"/>
      <c r="T514" s="24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8" t="s">
        <v>148</v>
      </c>
      <c r="AU514" s="248" t="s">
        <v>90</v>
      </c>
      <c r="AV514" s="13" t="s">
        <v>88</v>
      </c>
      <c r="AW514" s="13" t="s">
        <v>36</v>
      </c>
      <c r="AX514" s="13" t="s">
        <v>80</v>
      </c>
      <c r="AY514" s="248" t="s">
        <v>138</v>
      </c>
    </row>
    <row r="515" s="13" customFormat="1">
      <c r="A515" s="13"/>
      <c r="B515" s="239"/>
      <c r="C515" s="240"/>
      <c r="D515" s="234" t="s">
        <v>148</v>
      </c>
      <c r="E515" s="241" t="s">
        <v>1</v>
      </c>
      <c r="F515" s="242" t="s">
        <v>510</v>
      </c>
      <c r="G515" s="240"/>
      <c r="H515" s="241" t="s">
        <v>1</v>
      </c>
      <c r="I515" s="243"/>
      <c r="J515" s="240"/>
      <c r="K515" s="240"/>
      <c r="L515" s="244"/>
      <c r="M515" s="245"/>
      <c r="N515" s="246"/>
      <c r="O515" s="246"/>
      <c r="P515" s="246"/>
      <c r="Q515" s="246"/>
      <c r="R515" s="246"/>
      <c r="S515" s="246"/>
      <c r="T515" s="24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8" t="s">
        <v>148</v>
      </c>
      <c r="AU515" s="248" t="s">
        <v>90</v>
      </c>
      <c r="AV515" s="13" t="s">
        <v>88</v>
      </c>
      <c r="AW515" s="13" t="s">
        <v>36</v>
      </c>
      <c r="AX515" s="13" t="s">
        <v>80</v>
      </c>
      <c r="AY515" s="248" t="s">
        <v>138</v>
      </c>
    </row>
    <row r="516" s="13" customFormat="1">
      <c r="A516" s="13"/>
      <c r="B516" s="239"/>
      <c r="C516" s="240"/>
      <c r="D516" s="234" t="s">
        <v>148</v>
      </c>
      <c r="E516" s="241" t="s">
        <v>1</v>
      </c>
      <c r="F516" s="242" t="s">
        <v>511</v>
      </c>
      <c r="G516" s="240"/>
      <c r="H516" s="241" t="s">
        <v>1</v>
      </c>
      <c r="I516" s="243"/>
      <c r="J516" s="240"/>
      <c r="K516" s="240"/>
      <c r="L516" s="244"/>
      <c r="M516" s="245"/>
      <c r="N516" s="246"/>
      <c r="O516" s="246"/>
      <c r="P516" s="246"/>
      <c r="Q516" s="246"/>
      <c r="R516" s="246"/>
      <c r="S516" s="246"/>
      <c r="T516" s="24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8" t="s">
        <v>148</v>
      </c>
      <c r="AU516" s="248" t="s">
        <v>90</v>
      </c>
      <c r="AV516" s="13" t="s">
        <v>88</v>
      </c>
      <c r="AW516" s="13" t="s">
        <v>36</v>
      </c>
      <c r="AX516" s="13" t="s">
        <v>80</v>
      </c>
      <c r="AY516" s="248" t="s">
        <v>138</v>
      </c>
    </row>
    <row r="517" s="14" customFormat="1">
      <c r="A517" s="14"/>
      <c r="B517" s="249"/>
      <c r="C517" s="250"/>
      <c r="D517" s="234" t="s">
        <v>148</v>
      </c>
      <c r="E517" s="251" t="s">
        <v>1</v>
      </c>
      <c r="F517" s="252" t="s">
        <v>512</v>
      </c>
      <c r="G517" s="250"/>
      <c r="H517" s="253">
        <v>7.7999999999999998</v>
      </c>
      <c r="I517" s="254"/>
      <c r="J517" s="250"/>
      <c r="K517" s="250"/>
      <c r="L517" s="255"/>
      <c r="M517" s="256"/>
      <c r="N517" s="257"/>
      <c r="O517" s="257"/>
      <c r="P517" s="257"/>
      <c r="Q517" s="257"/>
      <c r="R517" s="257"/>
      <c r="S517" s="257"/>
      <c r="T517" s="25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9" t="s">
        <v>148</v>
      </c>
      <c r="AU517" s="259" t="s">
        <v>90</v>
      </c>
      <c r="AV517" s="14" t="s">
        <v>90</v>
      </c>
      <c r="AW517" s="14" t="s">
        <v>36</v>
      </c>
      <c r="AX517" s="14" t="s">
        <v>80</v>
      </c>
      <c r="AY517" s="259" t="s">
        <v>138</v>
      </c>
    </row>
    <row r="518" s="13" customFormat="1">
      <c r="A518" s="13"/>
      <c r="B518" s="239"/>
      <c r="C518" s="240"/>
      <c r="D518" s="234" t="s">
        <v>148</v>
      </c>
      <c r="E518" s="241" t="s">
        <v>1</v>
      </c>
      <c r="F518" s="242" t="s">
        <v>513</v>
      </c>
      <c r="G518" s="240"/>
      <c r="H518" s="241" t="s">
        <v>1</v>
      </c>
      <c r="I518" s="243"/>
      <c r="J518" s="240"/>
      <c r="K518" s="240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148</v>
      </c>
      <c r="AU518" s="248" t="s">
        <v>90</v>
      </c>
      <c r="AV518" s="13" t="s">
        <v>88</v>
      </c>
      <c r="AW518" s="13" t="s">
        <v>36</v>
      </c>
      <c r="AX518" s="13" t="s">
        <v>80</v>
      </c>
      <c r="AY518" s="248" t="s">
        <v>138</v>
      </c>
    </row>
    <row r="519" s="14" customFormat="1">
      <c r="A519" s="14"/>
      <c r="B519" s="249"/>
      <c r="C519" s="250"/>
      <c r="D519" s="234" t="s">
        <v>148</v>
      </c>
      <c r="E519" s="251" t="s">
        <v>1</v>
      </c>
      <c r="F519" s="252" t="s">
        <v>514</v>
      </c>
      <c r="G519" s="250"/>
      <c r="H519" s="253">
        <v>0.90000000000000002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9" t="s">
        <v>148</v>
      </c>
      <c r="AU519" s="259" t="s">
        <v>90</v>
      </c>
      <c r="AV519" s="14" t="s">
        <v>90</v>
      </c>
      <c r="AW519" s="14" t="s">
        <v>36</v>
      </c>
      <c r="AX519" s="14" t="s">
        <v>80</v>
      </c>
      <c r="AY519" s="259" t="s">
        <v>138</v>
      </c>
    </row>
    <row r="520" s="13" customFormat="1">
      <c r="A520" s="13"/>
      <c r="B520" s="239"/>
      <c r="C520" s="240"/>
      <c r="D520" s="234" t="s">
        <v>148</v>
      </c>
      <c r="E520" s="241" t="s">
        <v>1</v>
      </c>
      <c r="F520" s="242" t="s">
        <v>515</v>
      </c>
      <c r="G520" s="240"/>
      <c r="H520" s="241" t="s">
        <v>1</v>
      </c>
      <c r="I520" s="243"/>
      <c r="J520" s="240"/>
      <c r="K520" s="240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148</v>
      </c>
      <c r="AU520" s="248" t="s">
        <v>90</v>
      </c>
      <c r="AV520" s="13" t="s">
        <v>88</v>
      </c>
      <c r="AW520" s="13" t="s">
        <v>36</v>
      </c>
      <c r="AX520" s="13" t="s">
        <v>80</v>
      </c>
      <c r="AY520" s="248" t="s">
        <v>138</v>
      </c>
    </row>
    <row r="521" s="14" customFormat="1">
      <c r="A521" s="14"/>
      <c r="B521" s="249"/>
      <c r="C521" s="250"/>
      <c r="D521" s="234" t="s">
        <v>148</v>
      </c>
      <c r="E521" s="251" t="s">
        <v>1</v>
      </c>
      <c r="F521" s="252" t="s">
        <v>516</v>
      </c>
      <c r="G521" s="250"/>
      <c r="H521" s="253">
        <v>287.61099999999999</v>
      </c>
      <c r="I521" s="254"/>
      <c r="J521" s="250"/>
      <c r="K521" s="250"/>
      <c r="L521" s="255"/>
      <c r="M521" s="256"/>
      <c r="N521" s="257"/>
      <c r="O521" s="257"/>
      <c r="P521" s="257"/>
      <c r="Q521" s="257"/>
      <c r="R521" s="257"/>
      <c r="S521" s="257"/>
      <c r="T521" s="25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9" t="s">
        <v>148</v>
      </c>
      <c r="AU521" s="259" t="s">
        <v>90</v>
      </c>
      <c r="AV521" s="14" t="s">
        <v>90</v>
      </c>
      <c r="AW521" s="14" t="s">
        <v>36</v>
      </c>
      <c r="AX521" s="14" t="s">
        <v>80</v>
      </c>
      <c r="AY521" s="259" t="s">
        <v>138</v>
      </c>
    </row>
    <row r="522" s="16" customFormat="1">
      <c r="A522" s="16"/>
      <c r="B522" s="283"/>
      <c r="C522" s="284"/>
      <c r="D522" s="234" t="s">
        <v>148</v>
      </c>
      <c r="E522" s="285" t="s">
        <v>1</v>
      </c>
      <c r="F522" s="286" t="s">
        <v>508</v>
      </c>
      <c r="G522" s="284"/>
      <c r="H522" s="287">
        <v>296.31099999999998</v>
      </c>
      <c r="I522" s="288"/>
      <c r="J522" s="284"/>
      <c r="K522" s="284"/>
      <c r="L522" s="289"/>
      <c r="M522" s="290"/>
      <c r="N522" s="291"/>
      <c r="O522" s="291"/>
      <c r="P522" s="291"/>
      <c r="Q522" s="291"/>
      <c r="R522" s="291"/>
      <c r="S522" s="291"/>
      <c r="T522" s="292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93" t="s">
        <v>148</v>
      </c>
      <c r="AU522" s="293" t="s">
        <v>90</v>
      </c>
      <c r="AV522" s="16" t="s">
        <v>166</v>
      </c>
      <c r="AW522" s="16" t="s">
        <v>36</v>
      </c>
      <c r="AX522" s="16" t="s">
        <v>80</v>
      </c>
      <c r="AY522" s="293" t="s">
        <v>138</v>
      </c>
    </row>
    <row r="523" s="15" customFormat="1">
      <c r="A523" s="15"/>
      <c r="B523" s="260"/>
      <c r="C523" s="261"/>
      <c r="D523" s="234" t="s">
        <v>148</v>
      </c>
      <c r="E523" s="262" t="s">
        <v>1</v>
      </c>
      <c r="F523" s="263" t="s">
        <v>154</v>
      </c>
      <c r="G523" s="261"/>
      <c r="H523" s="264">
        <v>11187.151</v>
      </c>
      <c r="I523" s="265"/>
      <c r="J523" s="261"/>
      <c r="K523" s="261"/>
      <c r="L523" s="266"/>
      <c r="M523" s="267"/>
      <c r="N523" s="268"/>
      <c r="O523" s="268"/>
      <c r="P523" s="268"/>
      <c r="Q523" s="268"/>
      <c r="R523" s="268"/>
      <c r="S523" s="268"/>
      <c r="T523" s="269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0" t="s">
        <v>148</v>
      </c>
      <c r="AU523" s="270" t="s">
        <v>90</v>
      </c>
      <c r="AV523" s="15" t="s">
        <v>144</v>
      </c>
      <c r="AW523" s="15" t="s">
        <v>36</v>
      </c>
      <c r="AX523" s="15" t="s">
        <v>88</v>
      </c>
      <c r="AY523" s="270" t="s">
        <v>138</v>
      </c>
    </row>
    <row r="524" s="2" customFormat="1" ht="37.8" customHeight="1">
      <c r="A524" s="39"/>
      <c r="B524" s="40"/>
      <c r="C524" s="220" t="s">
        <v>517</v>
      </c>
      <c r="D524" s="220" t="s">
        <v>140</v>
      </c>
      <c r="E524" s="221" t="s">
        <v>518</v>
      </c>
      <c r="F524" s="222" t="s">
        <v>519</v>
      </c>
      <c r="G524" s="223" t="s">
        <v>281</v>
      </c>
      <c r="H524" s="224">
        <v>10156.76</v>
      </c>
      <c r="I524" s="225"/>
      <c r="J524" s="226">
        <f>ROUND(I524*H524,2)</f>
        <v>0</v>
      </c>
      <c r="K524" s="227"/>
      <c r="L524" s="45"/>
      <c r="M524" s="228" t="s">
        <v>1</v>
      </c>
      <c r="N524" s="229" t="s">
        <v>45</v>
      </c>
      <c r="O524" s="92"/>
      <c r="P524" s="230">
        <f>O524*H524</f>
        <v>0</v>
      </c>
      <c r="Q524" s="230">
        <v>0</v>
      </c>
      <c r="R524" s="230">
        <f>Q524*H524</f>
        <v>0</v>
      </c>
      <c r="S524" s="230">
        <v>0</v>
      </c>
      <c r="T524" s="231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2" t="s">
        <v>144</v>
      </c>
      <c r="AT524" s="232" t="s">
        <v>140</v>
      </c>
      <c r="AU524" s="232" t="s">
        <v>90</v>
      </c>
      <c r="AY524" s="18" t="s">
        <v>138</v>
      </c>
      <c r="BE524" s="233">
        <f>IF(N524="základní",J524,0)</f>
        <v>0</v>
      </c>
      <c r="BF524" s="233">
        <f>IF(N524="snížená",J524,0)</f>
        <v>0</v>
      </c>
      <c r="BG524" s="233">
        <f>IF(N524="zákl. přenesená",J524,0)</f>
        <v>0</v>
      </c>
      <c r="BH524" s="233">
        <f>IF(N524="sníž. přenesená",J524,0)</f>
        <v>0</v>
      </c>
      <c r="BI524" s="233">
        <f>IF(N524="nulová",J524,0)</f>
        <v>0</v>
      </c>
      <c r="BJ524" s="18" t="s">
        <v>88</v>
      </c>
      <c r="BK524" s="233">
        <f>ROUND(I524*H524,2)</f>
        <v>0</v>
      </c>
      <c r="BL524" s="18" t="s">
        <v>144</v>
      </c>
      <c r="BM524" s="232" t="s">
        <v>520</v>
      </c>
    </row>
    <row r="525" s="2" customFormat="1">
      <c r="A525" s="39"/>
      <c r="B525" s="40"/>
      <c r="C525" s="41"/>
      <c r="D525" s="234" t="s">
        <v>146</v>
      </c>
      <c r="E525" s="41"/>
      <c r="F525" s="235" t="s">
        <v>521</v>
      </c>
      <c r="G525" s="41"/>
      <c r="H525" s="41"/>
      <c r="I525" s="236"/>
      <c r="J525" s="41"/>
      <c r="K525" s="41"/>
      <c r="L525" s="45"/>
      <c r="M525" s="237"/>
      <c r="N525" s="238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146</v>
      </c>
      <c r="AU525" s="18" t="s">
        <v>90</v>
      </c>
    </row>
    <row r="526" s="13" customFormat="1">
      <c r="A526" s="13"/>
      <c r="B526" s="239"/>
      <c r="C526" s="240"/>
      <c r="D526" s="234" t="s">
        <v>148</v>
      </c>
      <c r="E526" s="241" t="s">
        <v>1</v>
      </c>
      <c r="F526" s="242" t="s">
        <v>522</v>
      </c>
      <c r="G526" s="240"/>
      <c r="H526" s="241" t="s">
        <v>1</v>
      </c>
      <c r="I526" s="243"/>
      <c r="J526" s="240"/>
      <c r="K526" s="240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148</v>
      </c>
      <c r="AU526" s="248" t="s">
        <v>90</v>
      </c>
      <c r="AV526" s="13" t="s">
        <v>88</v>
      </c>
      <c r="AW526" s="13" t="s">
        <v>36</v>
      </c>
      <c r="AX526" s="13" t="s">
        <v>80</v>
      </c>
      <c r="AY526" s="248" t="s">
        <v>138</v>
      </c>
    </row>
    <row r="527" s="14" customFormat="1">
      <c r="A527" s="14"/>
      <c r="B527" s="249"/>
      <c r="C527" s="250"/>
      <c r="D527" s="234" t="s">
        <v>148</v>
      </c>
      <c r="E527" s="251" t="s">
        <v>1</v>
      </c>
      <c r="F527" s="252" t="s">
        <v>523</v>
      </c>
      <c r="G527" s="250"/>
      <c r="H527" s="253">
        <v>5078.3800000000001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9" t="s">
        <v>148</v>
      </c>
      <c r="AU527" s="259" t="s">
        <v>90</v>
      </c>
      <c r="AV527" s="14" t="s">
        <v>90</v>
      </c>
      <c r="AW527" s="14" t="s">
        <v>36</v>
      </c>
      <c r="AX527" s="14" t="s">
        <v>80</v>
      </c>
      <c r="AY527" s="259" t="s">
        <v>138</v>
      </c>
    </row>
    <row r="528" s="13" customFormat="1">
      <c r="A528" s="13"/>
      <c r="B528" s="239"/>
      <c r="C528" s="240"/>
      <c r="D528" s="234" t="s">
        <v>148</v>
      </c>
      <c r="E528" s="241" t="s">
        <v>1</v>
      </c>
      <c r="F528" s="242" t="s">
        <v>524</v>
      </c>
      <c r="G528" s="240"/>
      <c r="H528" s="241" t="s">
        <v>1</v>
      </c>
      <c r="I528" s="243"/>
      <c r="J528" s="240"/>
      <c r="K528" s="240"/>
      <c r="L528" s="244"/>
      <c r="M528" s="245"/>
      <c r="N528" s="246"/>
      <c r="O528" s="246"/>
      <c r="P528" s="246"/>
      <c r="Q528" s="246"/>
      <c r="R528" s="246"/>
      <c r="S528" s="246"/>
      <c r="T528" s="24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8" t="s">
        <v>148</v>
      </c>
      <c r="AU528" s="248" t="s">
        <v>90</v>
      </c>
      <c r="AV528" s="13" t="s">
        <v>88</v>
      </c>
      <c r="AW528" s="13" t="s">
        <v>36</v>
      </c>
      <c r="AX528" s="13" t="s">
        <v>80</v>
      </c>
      <c r="AY528" s="248" t="s">
        <v>138</v>
      </c>
    </row>
    <row r="529" s="14" customFormat="1">
      <c r="A529" s="14"/>
      <c r="B529" s="249"/>
      <c r="C529" s="250"/>
      <c r="D529" s="234" t="s">
        <v>148</v>
      </c>
      <c r="E529" s="251" t="s">
        <v>1</v>
      </c>
      <c r="F529" s="252" t="s">
        <v>523</v>
      </c>
      <c r="G529" s="250"/>
      <c r="H529" s="253">
        <v>5078.3800000000001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9" t="s">
        <v>148</v>
      </c>
      <c r="AU529" s="259" t="s">
        <v>90</v>
      </c>
      <c r="AV529" s="14" t="s">
        <v>90</v>
      </c>
      <c r="AW529" s="14" t="s">
        <v>36</v>
      </c>
      <c r="AX529" s="14" t="s">
        <v>80</v>
      </c>
      <c r="AY529" s="259" t="s">
        <v>138</v>
      </c>
    </row>
    <row r="530" s="15" customFormat="1">
      <c r="A530" s="15"/>
      <c r="B530" s="260"/>
      <c r="C530" s="261"/>
      <c r="D530" s="234" t="s">
        <v>148</v>
      </c>
      <c r="E530" s="262" t="s">
        <v>1</v>
      </c>
      <c r="F530" s="263" t="s">
        <v>154</v>
      </c>
      <c r="G530" s="261"/>
      <c r="H530" s="264">
        <v>10156.76</v>
      </c>
      <c r="I530" s="265"/>
      <c r="J530" s="261"/>
      <c r="K530" s="261"/>
      <c r="L530" s="266"/>
      <c r="M530" s="267"/>
      <c r="N530" s="268"/>
      <c r="O530" s="268"/>
      <c r="P530" s="268"/>
      <c r="Q530" s="268"/>
      <c r="R530" s="268"/>
      <c r="S530" s="268"/>
      <c r="T530" s="269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0" t="s">
        <v>148</v>
      </c>
      <c r="AU530" s="270" t="s">
        <v>90</v>
      </c>
      <c r="AV530" s="15" t="s">
        <v>144</v>
      </c>
      <c r="AW530" s="15" t="s">
        <v>36</v>
      </c>
      <c r="AX530" s="15" t="s">
        <v>88</v>
      </c>
      <c r="AY530" s="270" t="s">
        <v>138</v>
      </c>
    </row>
    <row r="531" s="2" customFormat="1" ht="33" customHeight="1">
      <c r="A531" s="39"/>
      <c r="B531" s="40"/>
      <c r="C531" s="220" t="s">
        <v>525</v>
      </c>
      <c r="D531" s="220" t="s">
        <v>140</v>
      </c>
      <c r="E531" s="221" t="s">
        <v>526</v>
      </c>
      <c r="F531" s="222" t="s">
        <v>527</v>
      </c>
      <c r="G531" s="223" t="s">
        <v>281</v>
      </c>
      <c r="H531" s="224">
        <v>50</v>
      </c>
      <c r="I531" s="225"/>
      <c r="J531" s="226">
        <f>ROUND(I531*H531,2)</f>
        <v>0</v>
      </c>
      <c r="K531" s="227"/>
      <c r="L531" s="45"/>
      <c r="M531" s="228" t="s">
        <v>1</v>
      </c>
      <c r="N531" s="229" t="s">
        <v>45</v>
      </c>
      <c r="O531" s="92"/>
      <c r="P531" s="230">
        <f>O531*H531</f>
        <v>0</v>
      </c>
      <c r="Q531" s="230">
        <v>0</v>
      </c>
      <c r="R531" s="230">
        <f>Q531*H531</f>
        <v>0</v>
      </c>
      <c r="S531" s="230">
        <v>0</v>
      </c>
      <c r="T531" s="231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2" t="s">
        <v>144</v>
      </c>
      <c r="AT531" s="232" t="s">
        <v>140</v>
      </c>
      <c r="AU531" s="232" t="s">
        <v>90</v>
      </c>
      <c r="AY531" s="18" t="s">
        <v>138</v>
      </c>
      <c r="BE531" s="233">
        <f>IF(N531="základní",J531,0)</f>
        <v>0</v>
      </c>
      <c r="BF531" s="233">
        <f>IF(N531="snížená",J531,0)</f>
        <v>0</v>
      </c>
      <c r="BG531" s="233">
        <f>IF(N531="zákl. přenesená",J531,0)</f>
        <v>0</v>
      </c>
      <c r="BH531" s="233">
        <f>IF(N531="sníž. přenesená",J531,0)</f>
        <v>0</v>
      </c>
      <c r="BI531" s="233">
        <f>IF(N531="nulová",J531,0)</f>
        <v>0</v>
      </c>
      <c r="BJ531" s="18" t="s">
        <v>88</v>
      </c>
      <c r="BK531" s="233">
        <f>ROUND(I531*H531,2)</f>
        <v>0</v>
      </c>
      <c r="BL531" s="18" t="s">
        <v>144</v>
      </c>
      <c r="BM531" s="232" t="s">
        <v>528</v>
      </c>
    </row>
    <row r="532" s="2" customFormat="1">
      <c r="A532" s="39"/>
      <c r="B532" s="40"/>
      <c r="C532" s="41"/>
      <c r="D532" s="234" t="s">
        <v>146</v>
      </c>
      <c r="E532" s="41"/>
      <c r="F532" s="235" t="s">
        <v>529</v>
      </c>
      <c r="G532" s="41"/>
      <c r="H532" s="41"/>
      <c r="I532" s="236"/>
      <c r="J532" s="41"/>
      <c r="K532" s="41"/>
      <c r="L532" s="45"/>
      <c r="M532" s="237"/>
      <c r="N532" s="238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146</v>
      </c>
      <c r="AU532" s="18" t="s">
        <v>90</v>
      </c>
    </row>
    <row r="533" s="13" customFormat="1">
      <c r="A533" s="13"/>
      <c r="B533" s="239"/>
      <c r="C533" s="240"/>
      <c r="D533" s="234" t="s">
        <v>148</v>
      </c>
      <c r="E533" s="241" t="s">
        <v>1</v>
      </c>
      <c r="F533" s="242" t="s">
        <v>530</v>
      </c>
      <c r="G533" s="240"/>
      <c r="H533" s="241" t="s">
        <v>1</v>
      </c>
      <c r="I533" s="243"/>
      <c r="J533" s="240"/>
      <c r="K533" s="240"/>
      <c r="L533" s="244"/>
      <c r="M533" s="245"/>
      <c r="N533" s="246"/>
      <c r="O533" s="246"/>
      <c r="P533" s="246"/>
      <c r="Q533" s="246"/>
      <c r="R533" s="246"/>
      <c r="S533" s="246"/>
      <c r="T533" s="24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8" t="s">
        <v>148</v>
      </c>
      <c r="AU533" s="248" t="s">
        <v>90</v>
      </c>
      <c r="AV533" s="13" t="s">
        <v>88</v>
      </c>
      <c r="AW533" s="13" t="s">
        <v>36</v>
      </c>
      <c r="AX533" s="13" t="s">
        <v>80</v>
      </c>
      <c r="AY533" s="248" t="s">
        <v>138</v>
      </c>
    </row>
    <row r="534" s="14" customFormat="1">
      <c r="A534" s="14"/>
      <c r="B534" s="249"/>
      <c r="C534" s="250"/>
      <c r="D534" s="234" t="s">
        <v>148</v>
      </c>
      <c r="E534" s="251" t="s">
        <v>1</v>
      </c>
      <c r="F534" s="252" t="s">
        <v>501</v>
      </c>
      <c r="G534" s="250"/>
      <c r="H534" s="253">
        <v>50</v>
      </c>
      <c r="I534" s="254"/>
      <c r="J534" s="250"/>
      <c r="K534" s="250"/>
      <c r="L534" s="255"/>
      <c r="M534" s="256"/>
      <c r="N534" s="257"/>
      <c r="O534" s="257"/>
      <c r="P534" s="257"/>
      <c r="Q534" s="257"/>
      <c r="R534" s="257"/>
      <c r="S534" s="257"/>
      <c r="T534" s="25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9" t="s">
        <v>148</v>
      </c>
      <c r="AU534" s="259" t="s">
        <v>90</v>
      </c>
      <c r="AV534" s="14" t="s">
        <v>90</v>
      </c>
      <c r="AW534" s="14" t="s">
        <v>36</v>
      </c>
      <c r="AX534" s="14" t="s">
        <v>88</v>
      </c>
      <c r="AY534" s="259" t="s">
        <v>138</v>
      </c>
    </row>
    <row r="535" s="2" customFormat="1" ht="37.8" customHeight="1">
      <c r="A535" s="39"/>
      <c r="B535" s="40"/>
      <c r="C535" s="220" t="s">
        <v>531</v>
      </c>
      <c r="D535" s="220" t="s">
        <v>140</v>
      </c>
      <c r="E535" s="221" t="s">
        <v>532</v>
      </c>
      <c r="F535" s="222" t="s">
        <v>533</v>
      </c>
      <c r="G535" s="223" t="s">
        <v>281</v>
      </c>
      <c r="H535" s="224">
        <v>50</v>
      </c>
      <c r="I535" s="225"/>
      <c r="J535" s="226">
        <f>ROUND(I535*H535,2)</f>
        <v>0</v>
      </c>
      <c r="K535" s="227"/>
      <c r="L535" s="45"/>
      <c r="M535" s="228" t="s">
        <v>1</v>
      </c>
      <c r="N535" s="229" t="s">
        <v>45</v>
      </c>
      <c r="O535" s="92"/>
      <c r="P535" s="230">
        <f>O535*H535</f>
        <v>0</v>
      </c>
      <c r="Q535" s="230">
        <v>0</v>
      </c>
      <c r="R535" s="230">
        <f>Q535*H535</f>
        <v>0</v>
      </c>
      <c r="S535" s="230">
        <v>0</v>
      </c>
      <c r="T535" s="23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2" t="s">
        <v>144</v>
      </c>
      <c r="AT535" s="232" t="s">
        <v>140</v>
      </c>
      <c r="AU535" s="232" t="s">
        <v>90</v>
      </c>
      <c r="AY535" s="18" t="s">
        <v>138</v>
      </c>
      <c r="BE535" s="233">
        <f>IF(N535="základní",J535,0)</f>
        <v>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8" t="s">
        <v>88</v>
      </c>
      <c r="BK535" s="233">
        <f>ROUND(I535*H535,2)</f>
        <v>0</v>
      </c>
      <c r="BL535" s="18" t="s">
        <v>144</v>
      </c>
      <c r="BM535" s="232" t="s">
        <v>534</v>
      </c>
    </row>
    <row r="536" s="2" customFormat="1">
      <c r="A536" s="39"/>
      <c r="B536" s="40"/>
      <c r="C536" s="41"/>
      <c r="D536" s="234" t="s">
        <v>146</v>
      </c>
      <c r="E536" s="41"/>
      <c r="F536" s="235" t="s">
        <v>535</v>
      </c>
      <c r="G536" s="41"/>
      <c r="H536" s="41"/>
      <c r="I536" s="236"/>
      <c r="J536" s="41"/>
      <c r="K536" s="41"/>
      <c r="L536" s="45"/>
      <c r="M536" s="237"/>
      <c r="N536" s="238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146</v>
      </c>
      <c r="AU536" s="18" t="s">
        <v>90</v>
      </c>
    </row>
    <row r="537" s="13" customFormat="1">
      <c r="A537" s="13"/>
      <c r="B537" s="239"/>
      <c r="C537" s="240"/>
      <c r="D537" s="234" t="s">
        <v>148</v>
      </c>
      <c r="E537" s="241" t="s">
        <v>1</v>
      </c>
      <c r="F537" s="242" t="s">
        <v>530</v>
      </c>
      <c r="G537" s="240"/>
      <c r="H537" s="241" t="s">
        <v>1</v>
      </c>
      <c r="I537" s="243"/>
      <c r="J537" s="240"/>
      <c r="K537" s="240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148</v>
      </c>
      <c r="AU537" s="248" t="s">
        <v>90</v>
      </c>
      <c r="AV537" s="13" t="s">
        <v>88</v>
      </c>
      <c r="AW537" s="13" t="s">
        <v>36</v>
      </c>
      <c r="AX537" s="13" t="s">
        <v>80</v>
      </c>
      <c r="AY537" s="248" t="s">
        <v>138</v>
      </c>
    </row>
    <row r="538" s="14" customFormat="1">
      <c r="A538" s="14"/>
      <c r="B538" s="249"/>
      <c r="C538" s="250"/>
      <c r="D538" s="234" t="s">
        <v>148</v>
      </c>
      <c r="E538" s="251" t="s">
        <v>1</v>
      </c>
      <c r="F538" s="252" t="s">
        <v>501</v>
      </c>
      <c r="G538" s="250"/>
      <c r="H538" s="253">
        <v>50</v>
      </c>
      <c r="I538" s="254"/>
      <c r="J538" s="250"/>
      <c r="K538" s="250"/>
      <c r="L538" s="255"/>
      <c r="M538" s="256"/>
      <c r="N538" s="257"/>
      <c r="O538" s="257"/>
      <c r="P538" s="257"/>
      <c r="Q538" s="257"/>
      <c r="R538" s="257"/>
      <c r="S538" s="257"/>
      <c r="T538" s="25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9" t="s">
        <v>148</v>
      </c>
      <c r="AU538" s="259" t="s">
        <v>90</v>
      </c>
      <c r="AV538" s="14" t="s">
        <v>90</v>
      </c>
      <c r="AW538" s="14" t="s">
        <v>36</v>
      </c>
      <c r="AX538" s="14" t="s">
        <v>88</v>
      </c>
      <c r="AY538" s="259" t="s">
        <v>138</v>
      </c>
    </row>
    <row r="539" s="2" customFormat="1" ht="37.8" customHeight="1">
      <c r="A539" s="39"/>
      <c r="B539" s="40"/>
      <c r="C539" s="220" t="s">
        <v>536</v>
      </c>
      <c r="D539" s="220" t="s">
        <v>140</v>
      </c>
      <c r="E539" s="221" t="s">
        <v>537</v>
      </c>
      <c r="F539" s="222" t="s">
        <v>538</v>
      </c>
      <c r="G539" s="223" t="s">
        <v>281</v>
      </c>
      <c r="H539" s="224">
        <v>3513.8200000000002</v>
      </c>
      <c r="I539" s="225"/>
      <c r="J539" s="226">
        <f>ROUND(I539*H539,2)</f>
        <v>0</v>
      </c>
      <c r="K539" s="227"/>
      <c r="L539" s="45"/>
      <c r="M539" s="228" t="s">
        <v>1</v>
      </c>
      <c r="N539" s="229" t="s">
        <v>45</v>
      </c>
      <c r="O539" s="92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2" t="s">
        <v>144</v>
      </c>
      <c r="AT539" s="232" t="s">
        <v>140</v>
      </c>
      <c r="AU539" s="232" t="s">
        <v>90</v>
      </c>
      <c r="AY539" s="18" t="s">
        <v>138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8" t="s">
        <v>88</v>
      </c>
      <c r="BK539" s="233">
        <f>ROUND(I539*H539,2)</f>
        <v>0</v>
      </c>
      <c r="BL539" s="18" t="s">
        <v>144</v>
      </c>
      <c r="BM539" s="232" t="s">
        <v>539</v>
      </c>
    </row>
    <row r="540" s="2" customFormat="1">
      <c r="A540" s="39"/>
      <c r="B540" s="40"/>
      <c r="C540" s="41"/>
      <c r="D540" s="234" t="s">
        <v>146</v>
      </c>
      <c r="E540" s="41"/>
      <c r="F540" s="235" t="s">
        <v>540</v>
      </c>
      <c r="G540" s="41"/>
      <c r="H540" s="41"/>
      <c r="I540" s="236"/>
      <c r="J540" s="41"/>
      <c r="K540" s="41"/>
      <c r="L540" s="45"/>
      <c r="M540" s="237"/>
      <c r="N540" s="238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146</v>
      </c>
      <c r="AU540" s="18" t="s">
        <v>90</v>
      </c>
    </row>
    <row r="541" s="13" customFormat="1">
      <c r="A541" s="13"/>
      <c r="B541" s="239"/>
      <c r="C541" s="240"/>
      <c r="D541" s="234" t="s">
        <v>148</v>
      </c>
      <c r="E541" s="241" t="s">
        <v>1</v>
      </c>
      <c r="F541" s="242" t="s">
        <v>530</v>
      </c>
      <c r="G541" s="240"/>
      <c r="H541" s="241" t="s">
        <v>1</v>
      </c>
      <c r="I541" s="243"/>
      <c r="J541" s="240"/>
      <c r="K541" s="240"/>
      <c r="L541" s="244"/>
      <c r="M541" s="245"/>
      <c r="N541" s="246"/>
      <c r="O541" s="246"/>
      <c r="P541" s="246"/>
      <c r="Q541" s="246"/>
      <c r="R541" s="246"/>
      <c r="S541" s="246"/>
      <c r="T541" s="24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8" t="s">
        <v>148</v>
      </c>
      <c r="AU541" s="248" t="s">
        <v>90</v>
      </c>
      <c r="AV541" s="13" t="s">
        <v>88</v>
      </c>
      <c r="AW541" s="13" t="s">
        <v>36</v>
      </c>
      <c r="AX541" s="13" t="s">
        <v>80</v>
      </c>
      <c r="AY541" s="248" t="s">
        <v>138</v>
      </c>
    </row>
    <row r="542" s="14" customFormat="1">
      <c r="A542" s="14"/>
      <c r="B542" s="249"/>
      <c r="C542" s="250"/>
      <c r="D542" s="234" t="s">
        <v>148</v>
      </c>
      <c r="E542" s="251" t="s">
        <v>1</v>
      </c>
      <c r="F542" s="252" t="s">
        <v>541</v>
      </c>
      <c r="G542" s="250"/>
      <c r="H542" s="253">
        <v>3513.8200000000002</v>
      </c>
      <c r="I542" s="254"/>
      <c r="J542" s="250"/>
      <c r="K542" s="250"/>
      <c r="L542" s="255"/>
      <c r="M542" s="256"/>
      <c r="N542" s="257"/>
      <c r="O542" s="257"/>
      <c r="P542" s="257"/>
      <c r="Q542" s="257"/>
      <c r="R542" s="257"/>
      <c r="S542" s="257"/>
      <c r="T542" s="25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9" t="s">
        <v>148</v>
      </c>
      <c r="AU542" s="259" t="s">
        <v>90</v>
      </c>
      <c r="AV542" s="14" t="s">
        <v>90</v>
      </c>
      <c r="AW542" s="14" t="s">
        <v>36</v>
      </c>
      <c r="AX542" s="14" t="s">
        <v>88</v>
      </c>
      <c r="AY542" s="259" t="s">
        <v>138</v>
      </c>
    </row>
    <row r="543" s="2" customFormat="1" ht="16.5" customHeight="1">
      <c r="A543" s="39"/>
      <c r="B543" s="40"/>
      <c r="C543" s="220" t="s">
        <v>542</v>
      </c>
      <c r="D543" s="220" t="s">
        <v>140</v>
      </c>
      <c r="E543" s="221" t="s">
        <v>543</v>
      </c>
      <c r="F543" s="222" t="s">
        <v>544</v>
      </c>
      <c r="G543" s="223" t="s">
        <v>281</v>
      </c>
      <c r="H543" s="224">
        <v>10820.111000000001</v>
      </c>
      <c r="I543" s="225"/>
      <c r="J543" s="226">
        <f>ROUND(I543*H543,2)</f>
        <v>0</v>
      </c>
      <c r="K543" s="227"/>
      <c r="L543" s="45"/>
      <c r="M543" s="228" t="s">
        <v>1</v>
      </c>
      <c r="N543" s="229" t="s">
        <v>45</v>
      </c>
      <c r="O543" s="92"/>
      <c r="P543" s="230">
        <f>O543*H543</f>
        <v>0</v>
      </c>
      <c r="Q543" s="230">
        <v>0</v>
      </c>
      <c r="R543" s="230">
        <f>Q543*H543</f>
        <v>0</v>
      </c>
      <c r="S543" s="230">
        <v>0</v>
      </c>
      <c r="T543" s="231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2" t="s">
        <v>144</v>
      </c>
      <c r="AT543" s="232" t="s">
        <v>140</v>
      </c>
      <c r="AU543" s="232" t="s">
        <v>90</v>
      </c>
      <c r="AY543" s="18" t="s">
        <v>138</v>
      </c>
      <c r="BE543" s="233">
        <f>IF(N543="základní",J543,0)</f>
        <v>0</v>
      </c>
      <c r="BF543" s="233">
        <f>IF(N543="snížená",J543,0)</f>
        <v>0</v>
      </c>
      <c r="BG543" s="233">
        <f>IF(N543="zákl. přenesená",J543,0)</f>
        <v>0</v>
      </c>
      <c r="BH543" s="233">
        <f>IF(N543="sníž. přenesená",J543,0)</f>
        <v>0</v>
      </c>
      <c r="BI543" s="233">
        <f>IF(N543="nulová",J543,0)</f>
        <v>0</v>
      </c>
      <c r="BJ543" s="18" t="s">
        <v>88</v>
      </c>
      <c r="BK543" s="233">
        <f>ROUND(I543*H543,2)</f>
        <v>0</v>
      </c>
      <c r="BL543" s="18" t="s">
        <v>144</v>
      </c>
      <c r="BM543" s="232" t="s">
        <v>545</v>
      </c>
    </row>
    <row r="544" s="2" customFormat="1">
      <c r="A544" s="39"/>
      <c r="B544" s="40"/>
      <c r="C544" s="41"/>
      <c r="D544" s="234" t="s">
        <v>146</v>
      </c>
      <c r="E544" s="41"/>
      <c r="F544" s="235" t="s">
        <v>546</v>
      </c>
      <c r="G544" s="41"/>
      <c r="H544" s="41"/>
      <c r="I544" s="236"/>
      <c r="J544" s="41"/>
      <c r="K544" s="41"/>
      <c r="L544" s="45"/>
      <c r="M544" s="237"/>
      <c r="N544" s="238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146</v>
      </c>
      <c r="AU544" s="18" t="s">
        <v>90</v>
      </c>
    </row>
    <row r="545" s="13" customFormat="1">
      <c r="A545" s="13"/>
      <c r="B545" s="239"/>
      <c r="C545" s="240"/>
      <c r="D545" s="234" t="s">
        <v>148</v>
      </c>
      <c r="E545" s="241" t="s">
        <v>1</v>
      </c>
      <c r="F545" s="242" t="s">
        <v>547</v>
      </c>
      <c r="G545" s="240"/>
      <c r="H545" s="241" t="s">
        <v>1</v>
      </c>
      <c r="I545" s="243"/>
      <c r="J545" s="240"/>
      <c r="K545" s="240"/>
      <c r="L545" s="244"/>
      <c r="M545" s="245"/>
      <c r="N545" s="246"/>
      <c r="O545" s="246"/>
      <c r="P545" s="246"/>
      <c r="Q545" s="246"/>
      <c r="R545" s="246"/>
      <c r="S545" s="246"/>
      <c r="T545" s="24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8" t="s">
        <v>148</v>
      </c>
      <c r="AU545" s="248" t="s">
        <v>90</v>
      </c>
      <c r="AV545" s="13" t="s">
        <v>88</v>
      </c>
      <c r="AW545" s="13" t="s">
        <v>36</v>
      </c>
      <c r="AX545" s="13" t="s">
        <v>80</v>
      </c>
      <c r="AY545" s="248" t="s">
        <v>138</v>
      </c>
    </row>
    <row r="546" s="13" customFormat="1">
      <c r="A546" s="13"/>
      <c r="B546" s="239"/>
      <c r="C546" s="240"/>
      <c r="D546" s="234" t="s">
        <v>148</v>
      </c>
      <c r="E546" s="241" t="s">
        <v>1</v>
      </c>
      <c r="F546" s="242" t="s">
        <v>548</v>
      </c>
      <c r="G546" s="240"/>
      <c r="H546" s="241" t="s">
        <v>1</v>
      </c>
      <c r="I546" s="243"/>
      <c r="J546" s="240"/>
      <c r="K546" s="240"/>
      <c r="L546" s="244"/>
      <c r="M546" s="245"/>
      <c r="N546" s="246"/>
      <c r="O546" s="246"/>
      <c r="P546" s="246"/>
      <c r="Q546" s="246"/>
      <c r="R546" s="246"/>
      <c r="S546" s="246"/>
      <c r="T546" s="24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8" t="s">
        <v>148</v>
      </c>
      <c r="AU546" s="248" t="s">
        <v>90</v>
      </c>
      <c r="AV546" s="13" t="s">
        <v>88</v>
      </c>
      <c r="AW546" s="13" t="s">
        <v>36</v>
      </c>
      <c r="AX546" s="13" t="s">
        <v>80</v>
      </c>
      <c r="AY546" s="248" t="s">
        <v>138</v>
      </c>
    </row>
    <row r="547" s="14" customFormat="1">
      <c r="A547" s="14"/>
      <c r="B547" s="249"/>
      <c r="C547" s="250"/>
      <c r="D547" s="234" t="s">
        <v>148</v>
      </c>
      <c r="E547" s="251" t="s">
        <v>1</v>
      </c>
      <c r="F547" s="252" t="s">
        <v>491</v>
      </c>
      <c r="G547" s="250"/>
      <c r="H547" s="253">
        <v>5445.4200000000001</v>
      </c>
      <c r="I547" s="254"/>
      <c r="J547" s="250"/>
      <c r="K547" s="250"/>
      <c r="L547" s="255"/>
      <c r="M547" s="256"/>
      <c r="N547" s="257"/>
      <c r="O547" s="257"/>
      <c r="P547" s="257"/>
      <c r="Q547" s="257"/>
      <c r="R547" s="257"/>
      <c r="S547" s="257"/>
      <c r="T547" s="25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9" t="s">
        <v>148</v>
      </c>
      <c r="AU547" s="259" t="s">
        <v>90</v>
      </c>
      <c r="AV547" s="14" t="s">
        <v>90</v>
      </c>
      <c r="AW547" s="14" t="s">
        <v>36</v>
      </c>
      <c r="AX547" s="14" t="s">
        <v>80</v>
      </c>
      <c r="AY547" s="259" t="s">
        <v>138</v>
      </c>
    </row>
    <row r="548" s="13" customFormat="1">
      <c r="A548" s="13"/>
      <c r="B548" s="239"/>
      <c r="C548" s="240"/>
      <c r="D548" s="234" t="s">
        <v>148</v>
      </c>
      <c r="E548" s="241" t="s">
        <v>1</v>
      </c>
      <c r="F548" s="242" t="s">
        <v>549</v>
      </c>
      <c r="G548" s="240"/>
      <c r="H548" s="241" t="s">
        <v>1</v>
      </c>
      <c r="I548" s="243"/>
      <c r="J548" s="240"/>
      <c r="K548" s="240"/>
      <c r="L548" s="244"/>
      <c r="M548" s="245"/>
      <c r="N548" s="246"/>
      <c r="O548" s="246"/>
      <c r="P548" s="246"/>
      <c r="Q548" s="246"/>
      <c r="R548" s="246"/>
      <c r="S548" s="246"/>
      <c r="T548" s="24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8" t="s">
        <v>148</v>
      </c>
      <c r="AU548" s="248" t="s">
        <v>90</v>
      </c>
      <c r="AV548" s="13" t="s">
        <v>88</v>
      </c>
      <c r="AW548" s="13" t="s">
        <v>36</v>
      </c>
      <c r="AX548" s="13" t="s">
        <v>80</v>
      </c>
      <c r="AY548" s="248" t="s">
        <v>138</v>
      </c>
    </row>
    <row r="549" s="14" customFormat="1">
      <c r="A549" s="14"/>
      <c r="B549" s="249"/>
      <c r="C549" s="250"/>
      <c r="D549" s="234" t="s">
        <v>148</v>
      </c>
      <c r="E549" s="251" t="s">
        <v>1</v>
      </c>
      <c r="F549" s="252" t="s">
        <v>523</v>
      </c>
      <c r="G549" s="250"/>
      <c r="H549" s="253">
        <v>5078.3800000000001</v>
      </c>
      <c r="I549" s="254"/>
      <c r="J549" s="250"/>
      <c r="K549" s="250"/>
      <c r="L549" s="255"/>
      <c r="M549" s="256"/>
      <c r="N549" s="257"/>
      <c r="O549" s="257"/>
      <c r="P549" s="257"/>
      <c r="Q549" s="257"/>
      <c r="R549" s="257"/>
      <c r="S549" s="257"/>
      <c r="T549" s="25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9" t="s">
        <v>148</v>
      </c>
      <c r="AU549" s="259" t="s">
        <v>90</v>
      </c>
      <c r="AV549" s="14" t="s">
        <v>90</v>
      </c>
      <c r="AW549" s="14" t="s">
        <v>36</v>
      </c>
      <c r="AX549" s="14" t="s">
        <v>80</v>
      </c>
      <c r="AY549" s="259" t="s">
        <v>138</v>
      </c>
    </row>
    <row r="550" s="16" customFormat="1">
      <c r="A550" s="16"/>
      <c r="B550" s="283"/>
      <c r="C550" s="284"/>
      <c r="D550" s="234" t="s">
        <v>148</v>
      </c>
      <c r="E550" s="285" t="s">
        <v>1</v>
      </c>
      <c r="F550" s="286" t="s">
        <v>508</v>
      </c>
      <c r="G550" s="284"/>
      <c r="H550" s="287">
        <v>10523.799999999999</v>
      </c>
      <c r="I550" s="288"/>
      <c r="J550" s="284"/>
      <c r="K550" s="284"/>
      <c r="L550" s="289"/>
      <c r="M550" s="290"/>
      <c r="N550" s="291"/>
      <c r="O550" s="291"/>
      <c r="P550" s="291"/>
      <c r="Q550" s="291"/>
      <c r="R550" s="291"/>
      <c r="S550" s="291"/>
      <c r="T550" s="292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93" t="s">
        <v>148</v>
      </c>
      <c r="AU550" s="293" t="s">
        <v>90</v>
      </c>
      <c r="AV550" s="16" t="s">
        <v>166</v>
      </c>
      <c r="AW550" s="16" t="s">
        <v>36</v>
      </c>
      <c r="AX550" s="16" t="s">
        <v>80</v>
      </c>
      <c r="AY550" s="293" t="s">
        <v>138</v>
      </c>
    </row>
    <row r="551" s="13" customFormat="1">
      <c r="A551" s="13"/>
      <c r="B551" s="239"/>
      <c r="C551" s="240"/>
      <c r="D551" s="234" t="s">
        <v>148</v>
      </c>
      <c r="E551" s="241" t="s">
        <v>1</v>
      </c>
      <c r="F551" s="242" t="s">
        <v>550</v>
      </c>
      <c r="G551" s="240"/>
      <c r="H551" s="241" t="s">
        <v>1</v>
      </c>
      <c r="I551" s="243"/>
      <c r="J551" s="240"/>
      <c r="K551" s="240"/>
      <c r="L551" s="244"/>
      <c r="M551" s="245"/>
      <c r="N551" s="246"/>
      <c r="O551" s="246"/>
      <c r="P551" s="246"/>
      <c r="Q551" s="246"/>
      <c r="R551" s="246"/>
      <c r="S551" s="246"/>
      <c r="T551" s="24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8" t="s">
        <v>148</v>
      </c>
      <c r="AU551" s="248" t="s">
        <v>90</v>
      </c>
      <c r="AV551" s="13" t="s">
        <v>88</v>
      </c>
      <c r="AW551" s="13" t="s">
        <v>36</v>
      </c>
      <c r="AX551" s="13" t="s">
        <v>80</v>
      </c>
      <c r="AY551" s="248" t="s">
        <v>138</v>
      </c>
    </row>
    <row r="552" s="13" customFormat="1">
      <c r="A552" s="13"/>
      <c r="B552" s="239"/>
      <c r="C552" s="240"/>
      <c r="D552" s="234" t="s">
        <v>148</v>
      </c>
      <c r="E552" s="241" t="s">
        <v>1</v>
      </c>
      <c r="F552" s="242" t="s">
        <v>511</v>
      </c>
      <c r="G552" s="240"/>
      <c r="H552" s="241" t="s">
        <v>1</v>
      </c>
      <c r="I552" s="243"/>
      <c r="J552" s="240"/>
      <c r="K552" s="240"/>
      <c r="L552" s="244"/>
      <c r="M552" s="245"/>
      <c r="N552" s="246"/>
      <c r="O552" s="246"/>
      <c r="P552" s="246"/>
      <c r="Q552" s="246"/>
      <c r="R552" s="246"/>
      <c r="S552" s="246"/>
      <c r="T552" s="24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8" t="s">
        <v>148</v>
      </c>
      <c r="AU552" s="248" t="s">
        <v>90</v>
      </c>
      <c r="AV552" s="13" t="s">
        <v>88</v>
      </c>
      <c r="AW552" s="13" t="s">
        <v>36</v>
      </c>
      <c r="AX552" s="13" t="s">
        <v>80</v>
      </c>
      <c r="AY552" s="248" t="s">
        <v>138</v>
      </c>
    </row>
    <row r="553" s="14" customFormat="1">
      <c r="A553" s="14"/>
      <c r="B553" s="249"/>
      <c r="C553" s="250"/>
      <c r="D553" s="234" t="s">
        <v>148</v>
      </c>
      <c r="E553" s="251" t="s">
        <v>1</v>
      </c>
      <c r="F553" s="252" t="s">
        <v>512</v>
      </c>
      <c r="G553" s="250"/>
      <c r="H553" s="253">
        <v>7.7999999999999998</v>
      </c>
      <c r="I553" s="254"/>
      <c r="J553" s="250"/>
      <c r="K553" s="250"/>
      <c r="L553" s="255"/>
      <c r="M553" s="256"/>
      <c r="N553" s="257"/>
      <c r="O553" s="257"/>
      <c r="P553" s="257"/>
      <c r="Q553" s="257"/>
      <c r="R553" s="257"/>
      <c r="S553" s="257"/>
      <c r="T553" s="25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9" t="s">
        <v>148</v>
      </c>
      <c r="AU553" s="259" t="s">
        <v>90</v>
      </c>
      <c r="AV553" s="14" t="s">
        <v>90</v>
      </c>
      <c r="AW553" s="14" t="s">
        <v>36</v>
      </c>
      <c r="AX553" s="14" t="s">
        <v>80</v>
      </c>
      <c r="AY553" s="259" t="s">
        <v>138</v>
      </c>
    </row>
    <row r="554" s="13" customFormat="1">
      <c r="A554" s="13"/>
      <c r="B554" s="239"/>
      <c r="C554" s="240"/>
      <c r="D554" s="234" t="s">
        <v>148</v>
      </c>
      <c r="E554" s="241" t="s">
        <v>1</v>
      </c>
      <c r="F554" s="242" t="s">
        <v>513</v>
      </c>
      <c r="G554" s="240"/>
      <c r="H554" s="241" t="s">
        <v>1</v>
      </c>
      <c r="I554" s="243"/>
      <c r="J554" s="240"/>
      <c r="K554" s="240"/>
      <c r="L554" s="244"/>
      <c r="M554" s="245"/>
      <c r="N554" s="246"/>
      <c r="O554" s="246"/>
      <c r="P554" s="246"/>
      <c r="Q554" s="246"/>
      <c r="R554" s="246"/>
      <c r="S554" s="246"/>
      <c r="T554" s="24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8" t="s">
        <v>148</v>
      </c>
      <c r="AU554" s="248" t="s">
        <v>90</v>
      </c>
      <c r="AV554" s="13" t="s">
        <v>88</v>
      </c>
      <c r="AW554" s="13" t="s">
        <v>36</v>
      </c>
      <c r="AX554" s="13" t="s">
        <v>80</v>
      </c>
      <c r="AY554" s="248" t="s">
        <v>138</v>
      </c>
    </row>
    <row r="555" s="14" customFormat="1">
      <c r="A555" s="14"/>
      <c r="B555" s="249"/>
      <c r="C555" s="250"/>
      <c r="D555" s="234" t="s">
        <v>148</v>
      </c>
      <c r="E555" s="251" t="s">
        <v>1</v>
      </c>
      <c r="F555" s="252" t="s">
        <v>514</v>
      </c>
      <c r="G555" s="250"/>
      <c r="H555" s="253">
        <v>0.90000000000000002</v>
      </c>
      <c r="I555" s="254"/>
      <c r="J555" s="250"/>
      <c r="K555" s="250"/>
      <c r="L555" s="255"/>
      <c r="M555" s="256"/>
      <c r="N555" s="257"/>
      <c r="O555" s="257"/>
      <c r="P555" s="257"/>
      <c r="Q555" s="257"/>
      <c r="R555" s="257"/>
      <c r="S555" s="257"/>
      <c r="T555" s="25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9" t="s">
        <v>148</v>
      </c>
      <c r="AU555" s="259" t="s">
        <v>90</v>
      </c>
      <c r="AV555" s="14" t="s">
        <v>90</v>
      </c>
      <c r="AW555" s="14" t="s">
        <v>36</v>
      </c>
      <c r="AX555" s="14" t="s">
        <v>80</v>
      </c>
      <c r="AY555" s="259" t="s">
        <v>138</v>
      </c>
    </row>
    <row r="556" s="13" customFormat="1">
      <c r="A556" s="13"/>
      <c r="B556" s="239"/>
      <c r="C556" s="240"/>
      <c r="D556" s="234" t="s">
        <v>148</v>
      </c>
      <c r="E556" s="241" t="s">
        <v>1</v>
      </c>
      <c r="F556" s="242" t="s">
        <v>515</v>
      </c>
      <c r="G556" s="240"/>
      <c r="H556" s="241" t="s">
        <v>1</v>
      </c>
      <c r="I556" s="243"/>
      <c r="J556" s="240"/>
      <c r="K556" s="240"/>
      <c r="L556" s="244"/>
      <c r="M556" s="245"/>
      <c r="N556" s="246"/>
      <c r="O556" s="246"/>
      <c r="P556" s="246"/>
      <c r="Q556" s="246"/>
      <c r="R556" s="246"/>
      <c r="S556" s="246"/>
      <c r="T556" s="24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8" t="s">
        <v>148</v>
      </c>
      <c r="AU556" s="248" t="s">
        <v>90</v>
      </c>
      <c r="AV556" s="13" t="s">
        <v>88</v>
      </c>
      <c r="AW556" s="13" t="s">
        <v>36</v>
      </c>
      <c r="AX556" s="13" t="s">
        <v>80</v>
      </c>
      <c r="AY556" s="248" t="s">
        <v>138</v>
      </c>
    </row>
    <row r="557" s="14" customFormat="1">
      <c r="A557" s="14"/>
      <c r="B557" s="249"/>
      <c r="C557" s="250"/>
      <c r="D557" s="234" t="s">
        <v>148</v>
      </c>
      <c r="E557" s="251" t="s">
        <v>1</v>
      </c>
      <c r="F557" s="252" t="s">
        <v>516</v>
      </c>
      <c r="G557" s="250"/>
      <c r="H557" s="253">
        <v>287.61099999999999</v>
      </c>
      <c r="I557" s="254"/>
      <c r="J557" s="250"/>
      <c r="K557" s="250"/>
      <c r="L557" s="255"/>
      <c r="M557" s="256"/>
      <c r="N557" s="257"/>
      <c r="O557" s="257"/>
      <c r="P557" s="257"/>
      <c r="Q557" s="257"/>
      <c r="R557" s="257"/>
      <c r="S557" s="257"/>
      <c r="T557" s="25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9" t="s">
        <v>148</v>
      </c>
      <c r="AU557" s="259" t="s">
        <v>90</v>
      </c>
      <c r="AV557" s="14" t="s">
        <v>90</v>
      </c>
      <c r="AW557" s="14" t="s">
        <v>36</v>
      </c>
      <c r="AX557" s="14" t="s">
        <v>80</v>
      </c>
      <c r="AY557" s="259" t="s">
        <v>138</v>
      </c>
    </row>
    <row r="558" s="16" customFormat="1">
      <c r="A558" s="16"/>
      <c r="B558" s="283"/>
      <c r="C558" s="284"/>
      <c r="D558" s="234" t="s">
        <v>148</v>
      </c>
      <c r="E558" s="285" t="s">
        <v>1</v>
      </c>
      <c r="F558" s="286" t="s">
        <v>508</v>
      </c>
      <c r="G558" s="284"/>
      <c r="H558" s="287">
        <v>296.31099999999998</v>
      </c>
      <c r="I558" s="288"/>
      <c r="J558" s="284"/>
      <c r="K558" s="284"/>
      <c r="L558" s="289"/>
      <c r="M558" s="290"/>
      <c r="N558" s="291"/>
      <c r="O558" s="291"/>
      <c r="P558" s="291"/>
      <c r="Q558" s="291"/>
      <c r="R558" s="291"/>
      <c r="S558" s="291"/>
      <c r="T558" s="292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93" t="s">
        <v>148</v>
      </c>
      <c r="AU558" s="293" t="s">
        <v>90</v>
      </c>
      <c r="AV558" s="16" t="s">
        <v>166</v>
      </c>
      <c r="AW558" s="16" t="s">
        <v>36</v>
      </c>
      <c r="AX558" s="16" t="s">
        <v>80</v>
      </c>
      <c r="AY558" s="293" t="s">
        <v>138</v>
      </c>
    </row>
    <row r="559" s="15" customFormat="1">
      <c r="A559" s="15"/>
      <c r="B559" s="260"/>
      <c r="C559" s="261"/>
      <c r="D559" s="234" t="s">
        <v>148</v>
      </c>
      <c r="E559" s="262" t="s">
        <v>1</v>
      </c>
      <c r="F559" s="263" t="s">
        <v>154</v>
      </c>
      <c r="G559" s="261"/>
      <c r="H559" s="264">
        <v>10820.110999999999</v>
      </c>
      <c r="I559" s="265"/>
      <c r="J559" s="261"/>
      <c r="K559" s="261"/>
      <c r="L559" s="266"/>
      <c r="M559" s="267"/>
      <c r="N559" s="268"/>
      <c r="O559" s="268"/>
      <c r="P559" s="268"/>
      <c r="Q559" s="268"/>
      <c r="R559" s="268"/>
      <c r="S559" s="268"/>
      <c r="T559" s="269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0" t="s">
        <v>148</v>
      </c>
      <c r="AU559" s="270" t="s">
        <v>90</v>
      </c>
      <c r="AV559" s="15" t="s">
        <v>144</v>
      </c>
      <c r="AW559" s="15" t="s">
        <v>36</v>
      </c>
      <c r="AX559" s="15" t="s">
        <v>88</v>
      </c>
      <c r="AY559" s="270" t="s">
        <v>138</v>
      </c>
    </row>
    <row r="560" s="2" customFormat="1" ht="49.05" customHeight="1">
      <c r="A560" s="39"/>
      <c r="B560" s="40"/>
      <c r="C560" s="220" t="s">
        <v>551</v>
      </c>
      <c r="D560" s="220" t="s">
        <v>140</v>
      </c>
      <c r="E560" s="221" t="s">
        <v>552</v>
      </c>
      <c r="F560" s="222" t="s">
        <v>553</v>
      </c>
      <c r="G560" s="223" t="s">
        <v>456</v>
      </c>
      <c r="H560" s="224">
        <v>6504.8760000000002</v>
      </c>
      <c r="I560" s="225"/>
      <c r="J560" s="226">
        <f>ROUND(I560*H560,2)</f>
        <v>0</v>
      </c>
      <c r="K560" s="227"/>
      <c r="L560" s="45"/>
      <c r="M560" s="228" t="s">
        <v>1</v>
      </c>
      <c r="N560" s="229" t="s">
        <v>45</v>
      </c>
      <c r="O560" s="92"/>
      <c r="P560" s="230">
        <f>O560*H560</f>
        <v>0</v>
      </c>
      <c r="Q560" s="230">
        <v>0</v>
      </c>
      <c r="R560" s="230">
        <f>Q560*H560</f>
        <v>0</v>
      </c>
      <c r="S560" s="230">
        <v>0</v>
      </c>
      <c r="T560" s="231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2" t="s">
        <v>144</v>
      </c>
      <c r="AT560" s="232" t="s">
        <v>140</v>
      </c>
      <c r="AU560" s="232" t="s">
        <v>90</v>
      </c>
      <c r="AY560" s="18" t="s">
        <v>138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8" t="s">
        <v>88</v>
      </c>
      <c r="BK560" s="233">
        <f>ROUND(I560*H560,2)</f>
        <v>0</v>
      </c>
      <c r="BL560" s="18" t="s">
        <v>144</v>
      </c>
      <c r="BM560" s="232" t="s">
        <v>554</v>
      </c>
    </row>
    <row r="561" s="2" customFormat="1">
      <c r="A561" s="39"/>
      <c r="B561" s="40"/>
      <c r="C561" s="41"/>
      <c r="D561" s="234" t="s">
        <v>146</v>
      </c>
      <c r="E561" s="41"/>
      <c r="F561" s="235" t="s">
        <v>553</v>
      </c>
      <c r="G561" s="41"/>
      <c r="H561" s="41"/>
      <c r="I561" s="236"/>
      <c r="J561" s="41"/>
      <c r="K561" s="41"/>
      <c r="L561" s="45"/>
      <c r="M561" s="237"/>
      <c r="N561" s="238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146</v>
      </c>
      <c r="AU561" s="18" t="s">
        <v>90</v>
      </c>
    </row>
    <row r="562" s="13" customFormat="1">
      <c r="A562" s="13"/>
      <c r="B562" s="239"/>
      <c r="C562" s="240"/>
      <c r="D562" s="234" t="s">
        <v>148</v>
      </c>
      <c r="E562" s="241" t="s">
        <v>1</v>
      </c>
      <c r="F562" s="242" t="s">
        <v>555</v>
      </c>
      <c r="G562" s="240"/>
      <c r="H562" s="241" t="s">
        <v>1</v>
      </c>
      <c r="I562" s="243"/>
      <c r="J562" s="240"/>
      <c r="K562" s="240"/>
      <c r="L562" s="244"/>
      <c r="M562" s="245"/>
      <c r="N562" s="246"/>
      <c r="O562" s="246"/>
      <c r="P562" s="246"/>
      <c r="Q562" s="246"/>
      <c r="R562" s="246"/>
      <c r="S562" s="246"/>
      <c r="T562" s="24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8" t="s">
        <v>148</v>
      </c>
      <c r="AU562" s="248" t="s">
        <v>90</v>
      </c>
      <c r="AV562" s="13" t="s">
        <v>88</v>
      </c>
      <c r="AW562" s="13" t="s">
        <v>36</v>
      </c>
      <c r="AX562" s="13" t="s">
        <v>80</v>
      </c>
      <c r="AY562" s="248" t="s">
        <v>138</v>
      </c>
    </row>
    <row r="563" s="14" customFormat="1">
      <c r="A563" s="14"/>
      <c r="B563" s="249"/>
      <c r="C563" s="250"/>
      <c r="D563" s="234" t="s">
        <v>148</v>
      </c>
      <c r="E563" s="251" t="s">
        <v>1</v>
      </c>
      <c r="F563" s="252" t="s">
        <v>556</v>
      </c>
      <c r="G563" s="250"/>
      <c r="H563" s="253">
        <v>6504.8760000000002</v>
      </c>
      <c r="I563" s="254"/>
      <c r="J563" s="250"/>
      <c r="K563" s="250"/>
      <c r="L563" s="255"/>
      <c r="M563" s="256"/>
      <c r="N563" s="257"/>
      <c r="O563" s="257"/>
      <c r="P563" s="257"/>
      <c r="Q563" s="257"/>
      <c r="R563" s="257"/>
      <c r="S563" s="257"/>
      <c r="T563" s="25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9" t="s">
        <v>148</v>
      </c>
      <c r="AU563" s="259" t="s">
        <v>90</v>
      </c>
      <c r="AV563" s="14" t="s">
        <v>90</v>
      </c>
      <c r="AW563" s="14" t="s">
        <v>36</v>
      </c>
      <c r="AX563" s="14" t="s">
        <v>88</v>
      </c>
      <c r="AY563" s="259" t="s">
        <v>138</v>
      </c>
    </row>
    <row r="564" s="2" customFormat="1" ht="37.8" customHeight="1">
      <c r="A564" s="39"/>
      <c r="B564" s="40"/>
      <c r="C564" s="220" t="s">
        <v>557</v>
      </c>
      <c r="D564" s="220" t="s">
        <v>140</v>
      </c>
      <c r="E564" s="221" t="s">
        <v>558</v>
      </c>
      <c r="F564" s="222" t="s">
        <v>559</v>
      </c>
      <c r="G564" s="223" t="s">
        <v>281</v>
      </c>
      <c r="H564" s="224">
        <v>4012.5</v>
      </c>
      <c r="I564" s="225"/>
      <c r="J564" s="226">
        <f>ROUND(I564*H564,2)</f>
        <v>0</v>
      </c>
      <c r="K564" s="227"/>
      <c r="L564" s="45"/>
      <c r="M564" s="228" t="s">
        <v>1</v>
      </c>
      <c r="N564" s="229" t="s">
        <v>45</v>
      </c>
      <c r="O564" s="92"/>
      <c r="P564" s="230">
        <f>O564*H564</f>
        <v>0</v>
      </c>
      <c r="Q564" s="230">
        <v>0</v>
      </c>
      <c r="R564" s="230">
        <f>Q564*H564</f>
        <v>0</v>
      </c>
      <c r="S564" s="230">
        <v>0</v>
      </c>
      <c r="T564" s="231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2" t="s">
        <v>144</v>
      </c>
      <c r="AT564" s="232" t="s">
        <v>140</v>
      </c>
      <c r="AU564" s="232" t="s">
        <v>90</v>
      </c>
      <c r="AY564" s="18" t="s">
        <v>138</v>
      </c>
      <c r="BE564" s="233">
        <f>IF(N564="základní",J564,0)</f>
        <v>0</v>
      </c>
      <c r="BF564" s="233">
        <f>IF(N564="snížená",J564,0)</f>
        <v>0</v>
      </c>
      <c r="BG564" s="233">
        <f>IF(N564="zákl. přenesená",J564,0)</f>
        <v>0</v>
      </c>
      <c r="BH564" s="233">
        <f>IF(N564="sníž. přenesená",J564,0)</f>
        <v>0</v>
      </c>
      <c r="BI564" s="233">
        <f>IF(N564="nulová",J564,0)</f>
        <v>0</v>
      </c>
      <c r="BJ564" s="18" t="s">
        <v>88</v>
      </c>
      <c r="BK564" s="233">
        <f>ROUND(I564*H564,2)</f>
        <v>0</v>
      </c>
      <c r="BL564" s="18" t="s">
        <v>144</v>
      </c>
      <c r="BM564" s="232" t="s">
        <v>560</v>
      </c>
    </row>
    <row r="565" s="2" customFormat="1">
      <c r="A565" s="39"/>
      <c r="B565" s="40"/>
      <c r="C565" s="41"/>
      <c r="D565" s="234" t="s">
        <v>146</v>
      </c>
      <c r="E565" s="41"/>
      <c r="F565" s="235" t="s">
        <v>561</v>
      </c>
      <c r="G565" s="41"/>
      <c r="H565" s="41"/>
      <c r="I565" s="236"/>
      <c r="J565" s="41"/>
      <c r="K565" s="41"/>
      <c r="L565" s="45"/>
      <c r="M565" s="237"/>
      <c r="N565" s="238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146</v>
      </c>
      <c r="AU565" s="18" t="s">
        <v>90</v>
      </c>
    </row>
    <row r="566" s="13" customFormat="1">
      <c r="A566" s="13"/>
      <c r="B566" s="239"/>
      <c r="C566" s="240"/>
      <c r="D566" s="234" t="s">
        <v>148</v>
      </c>
      <c r="E566" s="241" t="s">
        <v>1</v>
      </c>
      <c r="F566" s="242" t="s">
        <v>562</v>
      </c>
      <c r="G566" s="240"/>
      <c r="H566" s="241" t="s">
        <v>1</v>
      </c>
      <c r="I566" s="243"/>
      <c r="J566" s="240"/>
      <c r="K566" s="240"/>
      <c r="L566" s="244"/>
      <c r="M566" s="245"/>
      <c r="N566" s="246"/>
      <c r="O566" s="246"/>
      <c r="P566" s="246"/>
      <c r="Q566" s="246"/>
      <c r="R566" s="246"/>
      <c r="S566" s="246"/>
      <c r="T566" s="24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8" t="s">
        <v>148</v>
      </c>
      <c r="AU566" s="248" t="s">
        <v>90</v>
      </c>
      <c r="AV566" s="13" t="s">
        <v>88</v>
      </c>
      <c r="AW566" s="13" t="s">
        <v>36</v>
      </c>
      <c r="AX566" s="13" t="s">
        <v>80</v>
      </c>
      <c r="AY566" s="248" t="s">
        <v>138</v>
      </c>
    </row>
    <row r="567" s="13" customFormat="1">
      <c r="A567" s="13"/>
      <c r="B567" s="239"/>
      <c r="C567" s="240"/>
      <c r="D567" s="234" t="s">
        <v>148</v>
      </c>
      <c r="E567" s="241" t="s">
        <v>1</v>
      </c>
      <c r="F567" s="242" t="s">
        <v>563</v>
      </c>
      <c r="G567" s="240"/>
      <c r="H567" s="241" t="s">
        <v>1</v>
      </c>
      <c r="I567" s="243"/>
      <c r="J567" s="240"/>
      <c r="K567" s="240"/>
      <c r="L567" s="244"/>
      <c r="M567" s="245"/>
      <c r="N567" s="246"/>
      <c r="O567" s="246"/>
      <c r="P567" s="246"/>
      <c r="Q567" s="246"/>
      <c r="R567" s="246"/>
      <c r="S567" s="246"/>
      <c r="T567" s="24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8" t="s">
        <v>148</v>
      </c>
      <c r="AU567" s="248" t="s">
        <v>90</v>
      </c>
      <c r="AV567" s="13" t="s">
        <v>88</v>
      </c>
      <c r="AW567" s="13" t="s">
        <v>36</v>
      </c>
      <c r="AX567" s="13" t="s">
        <v>80</v>
      </c>
      <c r="AY567" s="248" t="s">
        <v>138</v>
      </c>
    </row>
    <row r="568" s="14" customFormat="1">
      <c r="A568" s="14"/>
      <c r="B568" s="249"/>
      <c r="C568" s="250"/>
      <c r="D568" s="234" t="s">
        <v>148</v>
      </c>
      <c r="E568" s="251" t="s">
        <v>1</v>
      </c>
      <c r="F568" s="252" t="s">
        <v>564</v>
      </c>
      <c r="G568" s="250"/>
      <c r="H568" s="253">
        <v>2070.4499999999998</v>
      </c>
      <c r="I568" s="254"/>
      <c r="J568" s="250"/>
      <c r="K568" s="250"/>
      <c r="L568" s="255"/>
      <c r="M568" s="256"/>
      <c r="N568" s="257"/>
      <c r="O568" s="257"/>
      <c r="P568" s="257"/>
      <c r="Q568" s="257"/>
      <c r="R568" s="257"/>
      <c r="S568" s="257"/>
      <c r="T568" s="25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9" t="s">
        <v>148</v>
      </c>
      <c r="AU568" s="259" t="s">
        <v>90</v>
      </c>
      <c r="AV568" s="14" t="s">
        <v>90</v>
      </c>
      <c r="AW568" s="14" t="s">
        <v>36</v>
      </c>
      <c r="AX568" s="14" t="s">
        <v>80</v>
      </c>
      <c r="AY568" s="259" t="s">
        <v>138</v>
      </c>
    </row>
    <row r="569" s="13" customFormat="1">
      <c r="A569" s="13"/>
      <c r="B569" s="239"/>
      <c r="C569" s="240"/>
      <c r="D569" s="234" t="s">
        <v>148</v>
      </c>
      <c r="E569" s="241" t="s">
        <v>1</v>
      </c>
      <c r="F569" s="242" t="s">
        <v>565</v>
      </c>
      <c r="G569" s="240"/>
      <c r="H569" s="241" t="s">
        <v>1</v>
      </c>
      <c r="I569" s="243"/>
      <c r="J569" s="240"/>
      <c r="K569" s="240"/>
      <c r="L569" s="244"/>
      <c r="M569" s="245"/>
      <c r="N569" s="246"/>
      <c r="O569" s="246"/>
      <c r="P569" s="246"/>
      <c r="Q569" s="246"/>
      <c r="R569" s="246"/>
      <c r="S569" s="246"/>
      <c r="T569" s="24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8" t="s">
        <v>148</v>
      </c>
      <c r="AU569" s="248" t="s">
        <v>90</v>
      </c>
      <c r="AV569" s="13" t="s">
        <v>88</v>
      </c>
      <c r="AW569" s="13" t="s">
        <v>36</v>
      </c>
      <c r="AX569" s="13" t="s">
        <v>80</v>
      </c>
      <c r="AY569" s="248" t="s">
        <v>138</v>
      </c>
    </row>
    <row r="570" s="14" customFormat="1">
      <c r="A570" s="14"/>
      <c r="B570" s="249"/>
      <c r="C570" s="250"/>
      <c r="D570" s="234" t="s">
        <v>148</v>
      </c>
      <c r="E570" s="251" t="s">
        <v>1</v>
      </c>
      <c r="F570" s="252" t="s">
        <v>566</v>
      </c>
      <c r="G570" s="250"/>
      <c r="H570" s="253">
        <v>1942.05</v>
      </c>
      <c r="I570" s="254"/>
      <c r="J570" s="250"/>
      <c r="K570" s="250"/>
      <c r="L570" s="255"/>
      <c r="M570" s="256"/>
      <c r="N570" s="257"/>
      <c r="O570" s="257"/>
      <c r="P570" s="257"/>
      <c r="Q570" s="257"/>
      <c r="R570" s="257"/>
      <c r="S570" s="257"/>
      <c r="T570" s="25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9" t="s">
        <v>148</v>
      </c>
      <c r="AU570" s="259" t="s">
        <v>90</v>
      </c>
      <c r="AV570" s="14" t="s">
        <v>90</v>
      </c>
      <c r="AW570" s="14" t="s">
        <v>36</v>
      </c>
      <c r="AX570" s="14" t="s">
        <v>80</v>
      </c>
      <c r="AY570" s="259" t="s">
        <v>138</v>
      </c>
    </row>
    <row r="571" s="15" customFormat="1">
      <c r="A571" s="15"/>
      <c r="B571" s="260"/>
      <c r="C571" s="261"/>
      <c r="D571" s="234" t="s">
        <v>148</v>
      </c>
      <c r="E571" s="262" t="s">
        <v>1</v>
      </c>
      <c r="F571" s="263" t="s">
        <v>154</v>
      </c>
      <c r="G571" s="261"/>
      <c r="H571" s="264">
        <v>4012.5</v>
      </c>
      <c r="I571" s="265"/>
      <c r="J571" s="261"/>
      <c r="K571" s="261"/>
      <c r="L571" s="266"/>
      <c r="M571" s="267"/>
      <c r="N571" s="268"/>
      <c r="O571" s="268"/>
      <c r="P571" s="268"/>
      <c r="Q571" s="268"/>
      <c r="R571" s="268"/>
      <c r="S571" s="268"/>
      <c r="T571" s="269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0" t="s">
        <v>148</v>
      </c>
      <c r="AU571" s="270" t="s">
        <v>90</v>
      </c>
      <c r="AV571" s="15" t="s">
        <v>144</v>
      </c>
      <c r="AW571" s="15" t="s">
        <v>36</v>
      </c>
      <c r="AX571" s="15" t="s">
        <v>88</v>
      </c>
      <c r="AY571" s="270" t="s">
        <v>138</v>
      </c>
    </row>
    <row r="572" s="2" customFormat="1" ht="16.5" customHeight="1">
      <c r="A572" s="39"/>
      <c r="B572" s="40"/>
      <c r="C572" s="220" t="s">
        <v>567</v>
      </c>
      <c r="D572" s="220" t="s">
        <v>140</v>
      </c>
      <c r="E572" s="221" t="s">
        <v>568</v>
      </c>
      <c r="F572" s="222" t="s">
        <v>569</v>
      </c>
      <c r="G572" s="223" t="s">
        <v>570</v>
      </c>
      <c r="H572" s="224">
        <v>1</v>
      </c>
      <c r="I572" s="225"/>
      <c r="J572" s="226">
        <f>ROUND(I572*H572,2)</f>
        <v>0</v>
      </c>
      <c r="K572" s="227"/>
      <c r="L572" s="45"/>
      <c r="M572" s="228" t="s">
        <v>1</v>
      </c>
      <c r="N572" s="229" t="s">
        <v>45</v>
      </c>
      <c r="O572" s="92"/>
      <c r="P572" s="230">
        <f>O572*H572</f>
        <v>0</v>
      </c>
      <c r="Q572" s="230">
        <v>0</v>
      </c>
      <c r="R572" s="230">
        <f>Q572*H572</f>
        <v>0</v>
      </c>
      <c r="S572" s="230">
        <v>0</v>
      </c>
      <c r="T572" s="231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2" t="s">
        <v>144</v>
      </c>
      <c r="AT572" s="232" t="s">
        <v>140</v>
      </c>
      <c r="AU572" s="232" t="s">
        <v>90</v>
      </c>
      <c r="AY572" s="18" t="s">
        <v>138</v>
      </c>
      <c r="BE572" s="233">
        <f>IF(N572="základní",J572,0)</f>
        <v>0</v>
      </c>
      <c r="BF572" s="233">
        <f>IF(N572="snížená",J572,0)</f>
        <v>0</v>
      </c>
      <c r="BG572" s="233">
        <f>IF(N572="zákl. přenesená",J572,0)</f>
        <v>0</v>
      </c>
      <c r="BH572" s="233">
        <f>IF(N572="sníž. přenesená",J572,0)</f>
        <v>0</v>
      </c>
      <c r="BI572" s="233">
        <f>IF(N572="nulová",J572,0)</f>
        <v>0</v>
      </c>
      <c r="BJ572" s="18" t="s">
        <v>88</v>
      </c>
      <c r="BK572" s="233">
        <f>ROUND(I572*H572,2)</f>
        <v>0</v>
      </c>
      <c r="BL572" s="18" t="s">
        <v>144</v>
      </c>
      <c r="BM572" s="232" t="s">
        <v>571</v>
      </c>
    </row>
    <row r="573" s="2" customFormat="1">
      <c r="A573" s="39"/>
      <c r="B573" s="40"/>
      <c r="C573" s="41"/>
      <c r="D573" s="234" t="s">
        <v>146</v>
      </c>
      <c r="E573" s="41"/>
      <c r="F573" s="235" t="s">
        <v>569</v>
      </c>
      <c r="G573" s="41"/>
      <c r="H573" s="41"/>
      <c r="I573" s="236"/>
      <c r="J573" s="41"/>
      <c r="K573" s="41"/>
      <c r="L573" s="45"/>
      <c r="M573" s="237"/>
      <c r="N573" s="238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146</v>
      </c>
      <c r="AU573" s="18" t="s">
        <v>90</v>
      </c>
    </row>
    <row r="574" s="2" customFormat="1">
      <c r="A574" s="39"/>
      <c r="B574" s="40"/>
      <c r="C574" s="41"/>
      <c r="D574" s="234" t="s">
        <v>159</v>
      </c>
      <c r="E574" s="41"/>
      <c r="F574" s="271" t="s">
        <v>572</v>
      </c>
      <c r="G574" s="41"/>
      <c r="H574" s="41"/>
      <c r="I574" s="236"/>
      <c r="J574" s="41"/>
      <c r="K574" s="41"/>
      <c r="L574" s="45"/>
      <c r="M574" s="237"/>
      <c r="N574" s="238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159</v>
      </c>
      <c r="AU574" s="18" t="s">
        <v>90</v>
      </c>
    </row>
    <row r="575" s="2" customFormat="1" ht="16.5" customHeight="1">
      <c r="A575" s="39"/>
      <c r="B575" s="40"/>
      <c r="C575" s="220" t="s">
        <v>573</v>
      </c>
      <c r="D575" s="220" t="s">
        <v>140</v>
      </c>
      <c r="E575" s="221" t="s">
        <v>574</v>
      </c>
      <c r="F575" s="222" t="s">
        <v>575</v>
      </c>
      <c r="G575" s="223" t="s">
        <v>570</v>
      </c>
      <c r="H575" s="224">
        <v>1</v>
      </c>
      <c r="I575" s="225"/>
      <c r="J575" s="226">
        <f>ROUND(I575*H575,2)</f>
        <v>0</v>
      </c>
      <c r="K575" s="227"/>
      <c r="L575" s="45"/>
      <c r="M575" s="228" t="s">
        <v>1</v>
      </c>
      <c r="N575" s="229" t="s">
        <v>45</v>
      </c>
      <c r="O575" s="92"/>
      <c r="P575" s="230">
        <f>O575*H575</f>
        <v>0</v>
      </c>
      <c r="Q575" s="230">
        <v>0</v>
      </c>
      <c r="R575" s="230">
        <f>Q575*H575</f>
        <v>0</v>
      </c>
      <c r="S575" s="230">
        <v>0</v>
      </c>
      <c r="T575" s="23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2" t="s">
        <v>144</v>
      </c>
      <c r="AT575" s="232" t="s">
        <v>140</v>
      </c>
      <c r="AU575" s="232" t="s">
        <v>90</v>
      </c>
      <c r="AY575" s="18" t="s">
        <v>138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18" t="s">
        <v>88</v>
      </c>
      <c r="BK575" s="233">
        <f>ROUND(I575*H575,2)</f>
        <v>0</v>
      </c>
      <c r="BL575" s="18" t="s">
        <v>144</v>
      </c>
      <c r="BM575" s="232" t="s">
        <v>576</v>
      </c>
    </row>
    <row r="576" s="2" customFormat="1">
      <c r="A576" s="39"/>
      <c r="B576" s="40"/>
      <c r="C576" s="41"/>
      <c r="D576" s="234" t="s">
        <v>146</v>
      </c>
      <c r="E576" s="41"/>
      <c r="F576" s="235" t="s">
        <v>575</v>
      </c>
      <c r="G576" s="41"/>
      <c r="H576" s="41"/>
      <c r="I576" s="236"/>
      <c r="J576" s="41"/>
      <c r="K576" s="41"/>
      <c r="L576" s="45"/>
      <c r="M576" s="237"/>
      <c r="N576" s="238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146</v>
      </c>
      <c r="AU576" s="18" t="s">
        <v>90</v>
      </c>
    </row>
    <row r="577" s="2" customFormat="1">
      <c r="A577" s="39"/>
      <c r="B577" s="40"/>
      <c r="C577" s="41"/>
      <c r="D577" s="234" t="s">
        <v>159</v>
      </c>
      <c r="E577" s="41"/>
      <c r="F577" s="271" t="s">
        <v>577</v>
      </c>
      <c r="G577" s="41"/>
      <c r="H577" s="41"/>
      <c r="I577" s="236"/>
      <c r="J577" s="41"/>
      <c r="K577" s="41"/>
      <c r="L577" s="45"/>
      <c r="M577" s="237"/>
      <c r="N577" s="238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159</v>
      </c>
      <c r="AU577" s="18" t="s">
        <v>90</v>
      </c>
    </row>
    <row r="578" s="2" customFormat="1" ht="24.15" customHeight="1">
      <c r="A578" s="39"/>
      <c r="B578" s="40"/>
      <c r="C578" s="220" t="s">
        <v>578</v>
      </c>
      <c r="D578" s="220" t="s">
        <v>140</v>
      </c>
      <c r="E578" s="221" t="s">
        <v>579</v>
      </c>
      <c r="F578" s="222" t="s">
        <v>580</v>
      </c>
      <c r="G578" s="223" t="s">
        <v>143</v>
      </c>
      <c r="H578" s="224">
        <v>354</v>
      </c>
      <c r="I578" s="225"/>
      <c r="J578" s="226">
        <f>ROUND(I578*H578,2)</f>
        <v>0</v>
      </c>
      <c r="K578" s="227"/>
      <c r="L578" s="45"/>
      <c r="M578" s="228" t="s">
        <v>1</v>
      </c>
      <c r="N578" s="229" t="s">
        <v>45</v>
      </c>
      <c r="O578" s="92"/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2" t="s">
        <v>144</v>
      </c>
      <c r="AT578" s="232" t="s">
        <v>140</v>
      </c>
      <c r="AU578" s="232" t="s">
        <v>90</v>
      </c>
      <c r="AY578" s="18" t="s">
        <v>138</v>
      </c>
      <c r="BE578" s="233">
        <f>IF(N578="základní",J578,0)</f>
        <v>0</v>
      </c>
      <c r="BF578" s="233">
        <f>IF(N578="snížená",J578,0)</f>
        <v>0</v>
      </c>
      <c r="BG578" s="233">
        <f>IF(N578="zákl. přenesená",J578,0)</f>
        <v>0</v>
      </c>
      <c r="BH578" s="233">
        <f>IF(N578="sníž. přenesená",J578,0)</f>
        <v>0</v>
      </c>
      <c r="BI578" s="233">
        <f>IF(N578="nulová",J578,0)</f>
        <v>0</v>
      </c>
      <c r="BJ578" s="18" t="s">
        <v>88</v>
      </c>
      <c r="BK578" s="233">
        <f>ROUND(I578*H578,2)</f>
        <v>0</v>
      </c>
      <c r="BL578" s="18" t="s">
        <v>144</v>
      </c>
      <c r="BM578" s="232" t="s">
        <v>581</v>
      </c>
    </row>
    <row r="579" s="2" customFormat="1">
      <c r="A579" s="39"/>
      <c r="B579" s="40"/>
      <c r="C579" s="41"/>
      <c r="D579" s="234" t="s">
        <v>146</v>
      </c>
      <c r="E579" s="41"/>
      <c r="F579" s="235" t="s">
        <v>580</v>
      </c>
      <c r="G579" s="41"/>
      <c r="H579" s="41"/>
      <c r="I579" s="236"/>
      <c r="J579" s="41"/>
      <c r="K579" s="41"/>
      <c r="L579" s="45"/>
      <c r="M579" s="237"/>
      <c r="N579" s="238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146</v>
      </c>
      <c r="AU579" s="18" t="s">
        <v>90</v>
      </c>
    </row>
    <row r="580" s="13" customFormat="1">
      <c r="A580" s="13"/>
      <c r="B580" s="239"/>
      <c r="C580" s="240"/>
      <c r="D580" s="234" t="s">
        <v>148</v>
      </c>
      <c r="E580" s="241" t="s">
        <v>1</v>
      </c>
      <c r="F580" s="242" t="s">
        <v>582</v>
      </c>
      <c r="G580" s="240"/>
      <c r="H580" s="241" t="s">
        <v>1</v>
      </c>
      <c r="I580" s="243"/>
      <c r="J580" s="240"/>
      <c r="K580" s="240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148</v>
      </c>
      <c r="AU580" s="248" t="s">
        <v>90</v>
      </c>
      <c r="AV580" s="13" t="s">
        <v>88</v>
      </c>
      <c r="AW580" s="13" t="s">
        <v>36</v>
      </c>
      <c r="AX580" s="13" t="s">
        <v>80</v>
      </c>
      <c r="AY580" s="248" t="s">
        <v>138</v>
      </c>
    </row>
    <row r="581" s="14" customFormat="1">
      <c r="A581" s="14"/>
      <c r="B581" s="249"/>
      <c r="C581" s="250"/>
      <c r="D581" s="234" t="s">
        <v>148</v>
      </c>
      <c r="E581" s="251" t="s">
        <v>1</v>
      </c>
      <c r="F581" s="252" t="s">
        <v>583</v>
      </c>
      <c r="G581" s="250"/>
      <c r="H581" s="253">
        <v>150</v>
      </c>
      <c r="I581" s="254"/>
      <c r="J581" s="250"/>
      <c r="K581" s="250"/>
      <c r="L581" s="255"/>
      <c r="M581" s="256"/>
      <c r="N581" s="257"/>
      <c r="O581" s="257"/>
      <c r="P581" s="257"/>
      <c r="Q581" s="257"/>
      <c r="R581" s="257"/>
      <c r="S581" s="257"/>
      <c r="T581" s="25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9" t="s">
        <v>148</v>
      </c>
      <c r="AU581" s="259" t="s">
        <v>90</v>
      </c>
      <c r="AV581" s="14" t="s">
        <v>90</v>
      </c>
      <c r="AW581" s="14" t="s">
        <v>36</v>
      </c>
      <c r="AX581" s="14" t="s">
        <v>80</v>
      </c>
      <c r="AY581" s="259" t="s">
        <v>138</v>
      </c>
    </row>
    <row r="582" s="14" customFormat="1">
      <c r="A582" s="14"/>
      <c r="B582" s="249"/>
      <c r="C582" s="250"/>
      <c r="D582" s="234" t="s">
        <v>148</v>
      </c>
      <c r="E582" s="251" t="s">
        <v>1</v>
      </c>
      <c r="F582" s="252" t="s">
        <v>584</v>
      </c>
      <c r="G582" s="250"/>
      <c r="H582" s="253">
        <v>204</v>
      </c>
      <c r="I582" s="254"/>
      <c r="J582" s="250"/>
      <c r="K582" s="250"/>
      <c r="L582" s="255"/>
      <c r="M582" s="256"/>
      <c r="N582" s="257"/>
      <c r="O582" s="257"/>
      <c r="P582" s="257"/>
      <c r="Q582" s="257"/>
      <c r="R582" s="257"/>
      <c r="S582" s="257"/>
      <c r="T582" s="25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9" t="s">
        <v>148</v>
      </c>
      <c r="AU582" s="259" t="s">
        <v>90</v>
      </c>
      <c r="AV582" s="14" t="s">
        <v>90</v>
      </c>
      <c r="AW582" s="14" t="s">
        <v>36</v>
      </c>
      <c r="AX582" s="14" t="s">
        <v>80</v>
      </c>
      <c r="AY582" s="259" t="s">
        <v>138</v>
      </c>
    </row>
    <row r="583" s="15" customFormat="1">
      <c r="A583" s="15"/>
      <c r="B583" s="260"/>
      <c r="C583" s="261"/>
      <c r="D583" s="234" t="s">
        <v>148</v>
      </c>
      <c r="E583" s="262" t="s">
        <v>1</v>
      </c>
      <c r="F583" s="263" t="s">
        <v>154</v>
      </c>
      <c r="G583" s="261"/>
      <c r="H583" s="264">
        <v>354</v>
      </c>
      <c r="I583" s="265"/>
      <c r="J583" s="261"/>
      <c r="K583" s="261"/>
      <c r="L583" s="266"/>
      <c r="M583" s="267"/>
      <c r="N583" s="268"/>
      <c r="O583" s="268"/>
      <c r="P583" s="268"/>
      <c r="Q583" s="268"/>
      <c r="R583" s="268"/>
      <c r="S583" s="268"/>
      <c r="T583" s="269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0" t="s">
        <v>148</v>
      </c>
      <c r="AU583" s="270" t="s">
        <v>90</v>
      </c>
      <c r="AV583" s="15" t="s">
        <v>144</v>
      </c>
      <c r="AW583" s="15" t="s">
        <v>36</v>
      </c>
      <c r="AX583" s="15" t="s">
        <v>88</v>
      </c>
      <c r="AY583" s="270" t="s">
        <v>138</v>
      </c>
    </row>
    <row r="584" s="2" customFormat="1" ht="21.75" customHeight="1">
      <c r="A584" s="39"/>
      <c r="B584" s="40"/>
      <c r="C584" s="220" t="s">
        <v>585</v>
      </c>
      <c r="D584" s="220" t="s">
        <v>140</v>
      </c>
      <c r="E584" s="221" t="s">
        <v>586</v>
      </c>
      <c r="F584" s="222" t="s">
        <v>587</v>
      </c>
      <c r="G584" s="223" t="s">
        <v>143</v>
      </c>
      <c r="H584" s="224">
        <v>354</v>
      </c>
      <c r="I584" s="225"/>
      <c r="J584" s="226">
        <f>ROUND(I584*H584,2)</f>
        <v>0</v>
      </c>
      <c r="K584" s="227"/>
      <c r="L584" s="45"/>
      <c r="M584" s="228" t="s">
        <v>1</v>
      </c>
      <c r="N584" s="229" t="s">
        <v>45</v>
      </c>
      <c r="O584" s="92"/>
      <c r="P584" s="230">
        <f>O584*H584</f>
        <v>0</v>
      </c>
      <c r="Q584" s="230">
        <v>0</v>
      </c>
      <c r="R584" s="230">
        <f>Q584*H584</f>
        <v>0</v>
      </c>
      <c r="S584" s="230">
        <v>0</v>
      </c>
      <c r="T584" s="23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2" t="s">
        <v>144</v>
      </c>
      <c r="AT584" s="232" t="s">
        <v>140</v>
      </c>
      <c r="AU584" s="232" t="s">
        <v>90</v>
      </c>
      <c r="AY584" s="18" t="s">
        <v>138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8" t="s">
        <v>88</v>
      </c>
      <c r="BK584" s="233">
        <f>ROUND(I584*H584,2)</f>
        <v>0</v>
      </c>
      <c r="BL584" s="18" t="s">
        <v>144</v>
      </c>
      <c r="BM584" s="232" t="s">
        <v>588</v>
      </c>
    </row>
    <row r="585" s="2" customFormat="1">
      <c r="A585" s="39"/>
      <c r="B585" s="40"/>
      <c r="C585" s="41"/>
      <c r="D585" s="234" t="s">
        <v>146</v>
      </c>
      <c r="E585" s="41"/>
      <c r="F585" s="235" t="s">
        <v>587</v>
      </c>
      <c r="G585" s="41"/>
      <c r="H585" s="41"/>
      <c r="I585" s="236"/>
      <c r="J585" s="41"/>
      <c r="K585" s="41"/>
      <c r="L585" s="45"/>
      <c r="M585" s="237"/>
      <c r="N585" s="238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146</v>
      </c>
      <c r="AU585" s="18" t="s">
        <v>90</v>
      </c>
    </row>
    <row r="586" s="2" customFormat="1">
      <c r="A586" s="39"/>
      <c r="B586" s="40"/>
      <c r="C586" s="41"/>
      <c r="D586" s="234" t="s">
        <v>159</v>
      </c>
      <c r="E586" s="41"/>
      <c r="F586" s="271" t="s">
        <v>589</v>
      </c>
      <c r="G586" s="41"/>
      <c r="H586" s="41"/>
      <c r="I586" s="236"/>
      <c r="J586" s="41"/>
      <c r="K586" s="41"/>
      <c r="L586" s="45"/>
      <c r="M586" s="237"/>
      <c r="N586" s="238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159</v>
      </c>
      <c r="AU586" s="18" t="s">
        <v>90</v>
      </c>
    </row>
    <row r="587" s="2" customFormat="1" ht="24.15" customHeight="1">
      <c r="A587" s="39"/>
      <c r="B587" s="40"/>
      <c r="C587" s="220" t="s">
        <v>590</v>
      </c>
      <c r="D587" s="220" t="s">
        <v>140</v>
      </c>
      <c r="E587" s="221" t="s">
        <v>591</v>
      </c>
      <c r="F587" s="222" t="s">
        <v>592</v>
      </c>
      <c r="G587" s="223" t="s">
        <v>281</v>
      </c>
      <c r="H587" s="224">
        <v>14432.679</v>
      </c>
      <c r="I587" s="225"/>
      <c r="J587" s="226">
        <f>ROUND(I587*H587,2)</f>
        <v>0</v>
      </c>
      <c r="K587" s="227"/>
      <c r="L587" s="45"/>
      <c r="M587" s="228" t="s">
        <v>1</v>
      </c>
      <c r="N587" s="229" t="s">
        <v>45</v>
      </c>
      <c r="O587" s="92"/>
      <c r="P587" s="230">
        <f>O587*H587</f>
        <v>0</v>
      </c>
      <c r="Q587" s="230">
        <v>0</v>
      </c>
      <c r="R587" s="230">
        <f>Q587*H587</f>
        <v>0</v>
      </c>
      <c r="S587" s="230">
        <v>0</v>
      </c>
      <c r="T587" s="231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2" t="s">
        <v>144</v>
      </c>
      <c r="AT587" s="232" t="s">
        <v>140</v>
      </c>
      <c r="AU587" s="232" t="s">
        <v>90</v>
      </c>
      <c r="AY587" s="18" t="s">
        <v>138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18" t="s">
        <v>88</v>
      </c>
      <c r="BK587" s="233">
        <f>ROUND(I587*H587,2)</f>
        <v>0</v>
      </c>
      <c r="BL587" s="18" t="s">
        <v>144</v>
      </c>
      <c r="BM587" s="232" t="s">
        <v>593</v>
      </c>
    </row>
    <row r="588" s="2" customFormat="1">
      <c r="A588" s="39"/>
      <c r="B588" s="40"/>
      <c r="C588" s="41"/>
      <c r="D588" s="234" t="s">
        <v>146</v>
      </c>
      <c r="E588" s="41"/>
      <c r="F588" s="235" t="s">
        <v>594</v>
      </c>
      <c r="G588" s="41"/>
      <c r="H588" s="41"/>
      <c r="I588" s="236"/>
      <c r="J588" s="41"/>
      <c r="K588" s="41"/>
      <c r="L588" s="45"/>
      <c r="M588" s="237"/>
      <c r="N588" s="238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146</v>
      </c>
      <c r="AU588" s="18" t="s">
        <v>90</v>
      </c>
    </row>
    <row r="589" s="13" customFormat="1">
      <c r="A589" s="13"/>
      <c r="B589" s="239"/>
      <c r="C589" s="240"/>
      <c r="D589" s="234" t="s">
        <v>148</v>
      </c>
      <c r="E589" s="241" t="s">
        <v>1</v>
      </c>
      <c r="F589" s="242" t="s">
        <v>595</v>
      </c>
      <c r="G589" s="240"/>
      <c r="H589" s="241" t="s">
        <v>1</v>
      </c>
      <c r="I589" s="243"/>
      <c r="J589" s="240"/>
      <c r="K589" s="240"/>
      <c r="L589" s="244"/>
      <c r="M589" s="245"/>
      <c r="N589" s="246"/>
      <c r="O589" s="246"/>
      <c r="P589" s="246"/>
      <c r="Q589" s="246"/>
      <c r="R589" s="246"/>
      <c r="S589" s="246"/>
      <c r="T589" s="24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8" t="s">
        <v>148</v>
      </c>
      <c r="AU589" s="248" t="s">
        <v>90</v>
      </c>
      <c r="AV589" s="13" t="s">
        <v>88</v>
      </c>
      <c r="AW589" s="13" t="s">
        <v>36</v>
      </c>
      <c r="AX589" s="13" t="s">
        <v>80</v>
      </c>
      <c r="AY589" s="248" t="s">
        <v>138</v>
      </c>
    </row>
    <row r="590" s="14" customFormat="1">
      <c r="A590" s="14"/>
      <c r="B590" s="249"/>
      <c r="C590" s="250"/>
      <c r="D590" s="234" t="s">
        <v>148</v>
      </c>
      <c r="E590" s="251" t="s">
        <v>1</v>
      </c>
      <c r="F590" s="252" t="s">
        <v>491</v>
      </c>
      <c r="G590" s="250"/>
      <c r="H590" s="253">
        <v>5445.4200000000001</v>
      </c>
      <c r="I590" s="254"/>
      <c r="J590" s="250"/>
      <c r="K590" s="250"/>
      <c r="L590" s="255"/>
      <c r="M590" s="256"/>
      <c r="N590" s="257"/>
      <c r="O590" s="257"/>
      <c r="P590" s="257"/>
      <c r="Q590" s="257"/>
      <c r="R590" s="257"/>
      <c r="S590" s="257"/>
      <c r="T590" s="25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9" t="s">
        <v>148</v>
      </c>
      <c r="AU590" s="259" t="s">
        <v>90</v>
      </c>
      <c r="AV590" s="14" t="s">
        <v>90</v>
      </c>
      <c r="AW590" s="14" t="s">
        <v>36</v>
      </c>
      <c r="AX590" s="14" t="s">
        <v>80</v>
      </c>
      <c r="AY590" s="259" t="s">
        <v>138</v>
      </c>
    </row>
    <row r="591" s="14" customFormat="1">
      <c r="A591" s="14"/>
      <c r="B591" s="249"/>
      <c r="C591" s="250"/>
      <c r="D591" s="234" t="s">
        <v>148</v>
      </c>
      <c r="E591" s="251" t="s">
        <v>1</v>
      </c>
      <c r="F591" s="252" t="s">
        <v>596</v>
      </c>
      <c r="G591" s="250"/>
      <c r="H591" s="253">
        <v>-103.621</v>
      </c>
      <c r="I591" s="254"/>
      <c r="J591" s="250"/>
      <c r="K591" s="250"/>
      <c r="L591" s="255"/>
      <c r="M591" s="256"/>
      <c r="N591" s="257"/>
      <c r="O591" s="257"/>
      <c r="P591" s="257"/>
      <c r="Q591" s="257"/>
      <c r="R591" s="257"/>
      <c r="S591" s="257"/>
      <c r="T591" s="25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9" t="s">
        <v>148</v>
      </c>
      <c r="AU591" s="259" t="s">
        <v>90</v>
      </c>
      <c r="AV591" s="14" t="s">
        <v>90</v>
      </c>
      <c r="AW591" s="14" t="s">
        <v>36</v>
      </c>
      <c r="AX591" s="14" t="s">
        <v>80</v>
      </c>
      <c r="AY591" s="259" t="s">
        <v>138</v>
      </c>
    </row>
    <row r="592" s="13" customFormat="1">
      <c r="A592" s="13"/>
      <c r="B592" s="239"/>
      <c r="C592" s="240"/>
      <c r="D592" s="234" t="s">
        <v>148</v>
      </c>
      <c r="E592" s="241" t="s">
        <v>1</v>
      </c>
      <c r="F592" s="242" t="s">
        <v>597</v>
      </c>
      <c r="G592" s="240"/>
      <c r="H592" s="241" t="s">
        <v>1</v>
      </c>
      <c r="I592" s="243"/>
      <c r="J592" s="240"/>
      <c r="K592" s="240"/>
      <c r="L592" s="244"/>
      <c r="M592" s="245"/>
      <c r="N592" s="246"/>
      <c r="O592" s="246"/>
      <c r="P592" s="246"/>
      <c r="Q592" s="246"/>
      <c r="R592" s="246"/>
      <c r="S592" s="246"/>
      <c r="T592" s="24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8" t="s">
        <v>148</v>
      </c>
      <c r="AU592" s="248" t="s">
        <v>90</v>
      </c>
      <c r="AV592" s="13" t="s">
        <v>88</v>
      </c>
      <c r="AW592" s="13" t="s">
        <v>36</v>
      </c>
      <c r="AX592" s="13" t="s">
        <v>80</v>
      </c>
      <c r="AY592" s="248" t="s">
        <v>138</v>
      </c>
    </row>
    <row r="593" s="14" customFormat="1">
      <c r="A593" s="14"/>
      <c r="B593" s="249"/>
      <c r="C593" s="250"/>
      <c r="D593" s="234" t="s">
        <v>148</v>
      </c>
      <c r="E593" s="251" t="s">
        <v>1</v>
      </c>
      <c r="F593" s="252" t="s">
        <v>423</v>
      </c>
      <c r="G593" s="250"/>
      <c r="H593" s="253">
        <v>9090.8799999999992</v>
      </c>
      <c r="I593" s="254"/>
      <c r="J593" s="250"/>
      <c r="K593" s="250"/>
      <c r="L593" s="255"/>
      <c r="M593" s="256"/>
      <c r="N593" s="257"/>
      <c r="O593" s="257"/>
      <c r="P593" s="257"/>
      <c r="Q593" s="257"/>
      <c r="R593" s="257"/>
      <c r="S593" s="257"/>
      <c r="T593" s="25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9" t="s">
        <v>148</v>
      </c>
      <c r="AU593" s="259" t="s">
        <v>90</v>
      </c>
      <c r="AV593" s="14" t="s">
        <v>90</v>
      </c>
      <c r="AW593" s="14" t="s">
        <v>36</v>
      </c>
      <c r="AX593" s="14" t="s">
        <v>80</v>
      </c>
      <c r="AY593" s="259" t="s">
        <v>138</v>
      </c>
    </row>
    <row r="594" s="15" customFormat="1">
      <c r="A594" s="15"/>
      <c r="B594" s="260"/>
      <c r="C594" s="261"/>
      <c r="D594" s="234" t="s">
        <v>148</v>
      </c>
      <c r="E594" s="262" t="s">
        <v>1</v>
      </c>
      <c r="F594" s="263" t="s">
        <v>154</v>
      </c>
      <c r="G594" s="261"/>
      <c r="H594" s="264">
        <v>14432.679</v>
      </c>
      <c r="I594" s="265"/>
      <c r="J594" s="261"/>
      <c r="K594" s="261"/>
      <c r="L594" s="266"/>
      <c r="M594" s="267"/>
      <c r="N594" s="268"/>
      <c r="O594" s="268"/>
      <c r="P594" s="268"/>
      <c r="Q594" s="268"/>
      <c r="R594" s="268"/>
      <c r="S594" s="268"/>
      <c r="T594" s="269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0" t="s">
        <v>148</v>
      </c>
      <c r="AU594" s="270" t="s">
        <v>90</v>
      </c>
      <c r="AV594" s="15" t="s">
        <v>144</v>
      </c>
      <c r="AW594" s="15" t="s">
        <v>36</v>
      </c>
      <c r="AX594" s="15" t="s">
        <v>88</v>
      </c>
      <c r="AY594" s="270" t="s">
        <v>138</v>
      </c>
    </row>
    <row r="595" s="2" customFormat="1" ht="24.15" customHeight="1">
      <c r="A595" s="39"/>
      <c r="B595" s="40"/>
      <c r="C595" s="220" t="s">
        <v>598</v>
      </c>
      <c r="D595" s="220" t="s">
        <v>140</v>
      </c>
      <c r="E595" s="221" t="s">
        <v>599</v>
      </c>
      <c r="F595" s="222" t="s">
        <v>600</v>
      </c>
      <c r="G595" s="223" t="s">
        <v>281</v>
      </c>
      <c r="H595" s="224">
        <v>17.971</v>
      </c>
      <c r="I595" s="225"/>
      <c r="J595" s="226">
        <f>ROUND(I595*H595,2)</f>
        <v>0</v>
      </c>
      <c r="K595" s="227"/>
      <c r="L595" s="45"/>
      <c r="M595" s="228" t="s">
        <v>1</v>
      </c>
      <c r="N595" s="229" t="s">
        <v>45</v>
      </c>
      <c r="O595" s="92"/>
      <c r="P595" s="230">
        <f>O595*H595</f>
        <v>0</v>
      </c>
      <c r="Q595" s="230">
        <v>0</v>
      </c>
      <c r="R595" s="230">
        <f>Q595*H595</f>
        <v>0</v>
      </c>
      <c r="S595" s="230">
        <v>0</v>
      </c>
      <c r="T595" s="231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2" t="s">
        <v>144</v>
      </c>
      <c r="AT595" s="232" t="s">
        <v>140</v>
      </c>
      <c r="AU595" s="232" t="s">
        <v>90</v>
      </c>
      <c r="AY595" s="18" t="s">
        <v>138</v>
      </c>
      <c r="BE595" s="233">
        <f>IF(N595="základní",J595,0)</f>
        <v>0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8" t="s">
        <v>88</v>
      </c>
      <c r="BK595" s="233">
        <f>ROUND(I595*H595,2)</f>
        <v>0</v>
      </c>
      <c r="BL595" s="18" t="s">
        <v>144</v>
      </c>
      <c r="BM595" s="232" t="s">
        <v>601</v>
      </c>
    </row>
    <row r="596" s="2" customFormat="1">
      <c r="A596" s="39"/>
      <c r="B596" s="40"/>
      <c r="C596" s="41"/>
      <c r="D596" s="234" t="s">
        <v>146</v>
      </c>
      <c r="E596" s="41"/>
      <c r="F596" s="235" t="s">
        <v>602</v>
      </c>
      <c r="G596" s="41"/>
      <c r="H596" s="41"/>
      <c r="I596" s="236"/>
      <c r="J596" s="41"/>
      <c r="K596" s="41"/>
      <c r="L596" s="45"/>
      <c r="M596" s="237"/>
      <c r="N596" s="238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146</v>
      </c>
      <c r="AU596" s="18" t="s">
        <v>90</v>
      </c>
    </row>
    <row r="597" s="13" customFormat="1">
      <c r="A597" s="13"/>
      <c r="B597" s="239"/>
      <c r="C597" s="240"/>
      <c r="D597" s="234" t="s">
        <v>148</v>
      </c>
      <c r="E597" s="241" t="s">
        <v>1</v>
      </c>
      <c r="F597" s="242" t="s">
        <v>603</v>
      </c>
      <c r="G597" s="240"/>
      <c r="H597" s="241" t="s">
        <v>1</v>
      </c>
      <c r="I597" s="243"/>
      <c r="J597" s="240"/>
      <c r="K597" s="240"/>
      <c r="L597" s="244"/>
      <c r="M597" s="245"/>
      <c r="N597" s="246"/>
      <c r="O597" s="246"/>
      <c r="P597" s="246"/>
      <c r="Q597" s="246"/>
      <c r="R597" s="246"/>
      <c r="S597" s="246"/>
      <c r="T597" s="24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8" t="s">
        <v>148</v>
      </c>
      <c r="AU597" s="248" t="s">
        <v>90</v>
      </c>
      <c r="AV597" s="13" t="s">
        <v>88</v>
      </c>
      <c r="AW597" s="13" t="s">
        <v>36</v>
      </c>
      <c r="AX597" s="13" t="s">
        <v>80</v>
      </c>
      <c r="AY597" s="248" t="s">
        <v>138</v>
      </c>
    </row>
    <row r="598" s="14" customFormat="1">
      <c r="A598" s="14"/>
      <c r="B598" s="249"/>
      <c r="C598" s="250"/>
      <c r="D598" s="234" t="s">
        <v>148</v>
      </c>
      <c r="E598" s="251" t="s">
        <v>1</v>
      </c>
      <c r="F598" s="252" t="s">
        <v>604</v>
      </c>
      <c r="G598" s="250"/>
      <c r="H598" s="253">
        <v>8.9710000000000001</v>
      </c>
      <c r="I598" s="254"/>
      <c r="J598" s="250"/>
      <c r="K598" s="250"/>
      <c r="L598" s="255"/>
      <c r="M598" s="256"/>
      <c r="N598" s="257"/>
      <c r="O598" s="257"/>
      <c r="P598" s="257"/>
      <c r="Q598" s="257"/>
      <c r="R598" s="257"/>
      <c r="S598" s="257"/>
      <c r="T598" s="25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9" t="s">
        <v>148</v>
      </c>
      <c r="AU598" s="259" t="s">
        <v>90</v>
      </c>
      <c r="AV598" s="14" t="s">
        <v>90</v>
      </c>
      <c r="AW598" s="14" t="s">
        <v>36</v>
      </c>
      <c r="AX598" s="14" t="s">
        <v>80</v>
      </c>
      <c r="AY598" s="259" t="s">
        <v>138</v>
      </c>
    </row>
    <row r="599" s="13" customFormat="1">
      <c r="A599" s="13"/>
      <c r="B599" s="239"/>
      <c r="C599" s="240"/>
      <c r="D599" s="234" t="s">
        <v>148</v>
      </c>
      <c r="E599" s="241" t="s">
        <v>1</v>
      </c>
      <c r="F599" s="242" t="s">
        <v>605</v>
      </c>
      <c r="G599" s="240"/>
      <c r="H599" s="241" t="s">
        <v>1</v>
      </c>
      <c r="I599" s="243"/>
      <c r="J599" s="240"/>
      <c r="K599" s="240"/>
      <c r="L599" s="244"/>
      <c r="M599" s="245"/>
      <c r="N599" s="246"/>
      <c r="O599" s="246"/>
      <c r="P599" s="246"/>
      <c r="Q599" s="246"/>
      <c r="R599" s="246"/>
      <c r="S599" s="246"/>
      <c r="T599" s="24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8" t="s">
        <v>148</v>
      </c>
      <c r="AU599" s="248" t="s">
        <v>90</v>
      </c>
      <c r="AV599" s="13" t="s">
        <v>88</v>
      </c>
      <c r="AW599" s="13" t="s">
        <v>36</v>
      </c>
      <c r="AX599" s="13" t="s">
        <v>80</v>
      </c>
      <c r="AY599" s="248" t="s">
        <v>138</v>
      </c>
    </row>
    <row r="600" s="13" customFormat="1">
      <c r="A600" s="13"/>
      <c r="B600" s="239"/>
      <c r="C600" s="240"/>
      <c r="D600" s="234" t="s">
        <v>148</v>
      </c>
      <c r="E600" s="241" t="s">
        <v>1</v>
      </c>
      <c r="F600" s="242" t="s">
        <v>606</v>
      </c>
      <c r="G600" s="240"/>
      <c r="H600" s="241" t="s">
        <v>1</v>
      </c>
      <c r="I600" s="243"/>
      <c r="J600" s="240"/>
      <c r="K600" s="240"/>
      <c r="L600" s="244"/>
      <c r="M600" s="245"/>
      <c r="N600" s="246"/>
      <c r="O600" s="246"/>
      <c r="P600" s="246"/>
      <c r="Q600" s="246"/>
      <c r="R600" s="246"/>
      <c r="S600" s="246"/>
      <c r="T600" s="24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8" t="s">
        <v>148</v>
      </c>
      <c r="AU600" s="248" t="s">
        <v>90</v>
      </c>
      <c r="AV600" s="13" t="s">
        <v>88</v>
      </c>
      <c r="AW600" s="13" t="s">
        <v>36</v>
      </c>
      <c r="AX600" s="13" t="s">
        <v>80</v>
      </c>
      <c r="AY600" s="248" t="s">
        <v>138</v>
      </c>
    </row>
    <row r="601" s="14" customFormat="1">
      <c r="A601" s="14"/>
      <c r="B601" s="249"/>
      <c r="C601" s="250"/>
      <c r="D601" s="234" t="s">
        <v>148</v>
      </c>
      <c r="E601" s="251" t="s">
        <v>1</v>
      </c>
      <c r="F601" s="252" t="s">
        <v>493</v>
      </c>
      <c r="G601" s="250"/>
      <c r="H601" s="253">
        <v>9</v>
      </c>
      <c r="I601" s="254"/>
      <c r="J601" s="250"/>
      <c r="K601" s="250"/>
      <c r="L601" s="255"/>
      <c r="M601" s="256"/>
      <c r="N601" s="257"/>
      <c r="O601" s="257"/>
      <c r="P601" s="257"/>
      <c r="Q601" s="257"/>
      <c r="R601" s="257"/>
      <c r="S601" s="257"/>
      <c r="T601" s="25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9" t="s">
        <v>148</v>
      </c>
      <c r="AU601" s="259" t="s">
        <v>90</v>
      </c>
      <c r="AV601" s="14" t="s">
        <v>90</v>
      </c>
      <c r="AW601" s="14" t="s">
        <v>36</v>
      </c>
      <c r="AX601" s="14" t="s">
        <v>80</v>
      </c>
      <c r="AY601" s="259" t="s">
        <v>138</v>
      </c>
    </row>
    <row r="602" s="15" customFormat="1">
      <c r="A602" s="15"/>
      <c r="B602" s="260"/>
      <c r="C602" s="261"/>
      <c r="D602" s="234" t="s">
        <v>148</v>
      </c>
      <c r="E602" s="262" t="s">
        <v>1</v>
      </c>
      <c r="F602" s="263" t="s">
        <v>154</v>
      </c>
      <c r="G602" s="261"/>
      <c r="H602" s="264">
        <v>17.971</v>
      </c>
      <c r="I602" s="265"/>
      <c r="J602" s="261"/>
      <c r="K602" s="261"/>
      <c r="L602" s="266"/>
      <c r="M602" s="267"/>
      <c r="N602" s="268"/>
      <c r="O602" s="268"/>
      <c r="P602" s="268"/>
      <c r="Q602" s="268"/>
      <c r="R602" s="268"/>
      <c r="S602" s="268"/>
      <c r="T602" s="269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0" t="s">
        <v>148</v>
      </c>
      <c r="AU602" s="270" t="s">
        <v>90</v>
      </c>
      <c r="AV602" s="15" t="s">
        <v>144</v>
      </c>
      <c r="AW602" s="15" t="s">
        <v>36</v>
      </c>
      <c r="AX602" s="15" t="s">
        <v>88</v>
      </c>
      <c r="AY602" s="270" t="s">
        <v>138</v>
      </c>
    </row>
    <row r="603" s="2" customFormat="1" ht="16.5" customHeight="1">
      <c r="A603" s="39"/>
      <c r="B603" s="40"/>
      <c r="C603" s="272" t="s">
        <v>607</v>
      </c>
      <c r="D603" s="272" t="s">
        <v>453</v>
      </c>
      <c r="E603" s="273" t="s">
        <v>608</v>
      </c>
      <c r="F603" s="274" t="s">
        <v>609</v>
      </c>
      <c r="G603" s="275" t="s">
        <v>456</v>
      </c>
      <c r="H603" s="276">
        <v>17.942</v>
      </c>
      <c r="I603" s="277"/>
      <c r="J603" s="278">
        <f>ROUND(I603*H603,2)</f>
        <v>0</v>
      </c>
      <c r="K603" s="279"/>
      <c r="L603" s="280"/>
      <c r="M603" s="281" t="s">
        <v>1</v>
      </c>
      <c r="N603" s="282" t="s">
        <v>45</v>
      </c>
      <c r="O603" s="92"/>
      <c r="P603" s="230">
        <f>O603*H603</f>
        <v>0</v>
      </c>
      <c r="Q603" s="230">
        <v>1</v>
      </c>
      <c r="R603" s="230">
        <f>Q603*H603</f>
        <v>17.942</v>
      </c>
      <c r="S603" s="230">
        <v>0</v>
      </c>
      <c r="T603" s="231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2" t="s">
        <v>188</v>
      </c>
      <c r="AT603" s="232" t="s">
        <v>453</v>
      </c>
      <c r="AU603" s="232" t="s">
        <v>90</v>
      </c>
      <c r="AY603" s="18" t="s">
        <v>138</v>
      </c>
      <c r="BE603" s="233">
        <f>IF(N603="základní",J603,0)</f>
        <v>0</v>
      </c>
      <c r="BF603" s="233">
        <f>IF(N603="snížená",J603,0)</f>
        <v>0</v>
      </c>
      <c r="BG603" s="233">
        <f>IF(N603="zákl. přenesená",J603,0)</f>
        <v>0</v>
      </c>
      <c r="BH603" s="233">
        <f>IF(N603="sníž. přenesená",J603,0)</f>
        <v>0</v>
      </c>
      <c r="BI603" s="233">
        <f>IF(N603="nulová",J603,0)</f>
        <v>0</v>
      </c>
      <c r="BJ603" s="18" t="s">
        <v>88</v>
      </c>
      <c r="BK603" s="233">
        <f>ROUND(I603*H603,2)</f>
        <v>0</v>
      </c>
      <c r="BL603" s="18" t="s">
        <v>144</v>
      </c>
      <c r="BM603" s="232" t="s">
        <v>610</v>
      </c>
    </row>
    <row r="604" s="2" customFormat="1">
      <c r="A604" s="39"/>
      <c r="B604" s="40"/>
      <c r="C604" s="41"/>
      <c r="D604" s="234" t="s">
        <v>146</v>
      </c>
      <c r="E604" s="41"/>
      <c r="F604" s="235" t="s">
        <v>609</v>
      </c>
      <c r="G604" s="41"/>
      <c r="H604" s="41"/>
      <c r="I604" s="236"/>
      <c r="J604" s="41"/>
      <c r="K604" s="41"/>
      <c r="L604" s="45"/>
      <c r="M604" s="237"/>
      <c r="N604" s="238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146</v>
      </c>
      <c r="AU604" s="18" t="s">
        <v>90</v>
      </c>
    </row>
    <row r="605" s="13" customFormat="1">
      <c r="A605" s="13"/>
      <c r="B605" s="239"/>
      <c r="C605" s="240"/>
      <c r="D605" s="234" t="s">
        <v>148</v>
      </c>
      <c r="E605" s="241" t="s">
        <v>1</v>
      </c>
      <c r="F605" s="242" t="s">
        <v>611</v>
      </c>
      <c r="G605" s="240"/>
      <c r="H605" s="241" t="s">
        <v>1</v>
      </c>
      <c r="I605" s="243"/>
      <c r="J605" s="240"/>
      <c r="K605" s="240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148</v>
      </c>
      <c r="AU605" s="248" t="s">
        <v>90</v>
      </c>
      <c r="AV605" s="13" t="s">
        <v>88</v>
      </c>
      <c r="AW605" s="13" t="s">
        <v>36</v>
      </c>
      <c r="AX605" s="13" t="s">
        <v>80</v>
      </c>
      <c r="AY605" s="248" t="s">
        <v>138</v>
      </c>
    </row>
    <row r="606" s="14" customFormat="1">
      <c r="A606" s="14"/>
      <c r="B606" s="249"/>
      <c r="C606" s="250"/>
      <c r="D606" s="234" t="s">
        <v>148</v>
      </c>
      <c r="E606" s="251" t="s">
        <v>1</v>
      </c>
      <c r="F606" s="252" t="s">
        <v>612</v>
      </c>
      <c r="G606" s="250"/>
      <c r="H606" s="253">
        <v>17.942</v>
      </c>
      <c r="I606" s="254"/>
      <c r="J606" s="250"/>
      <c r="K606" s="250"/>
      <c r="L606" s="255"/>
      <c r="M606" s="256"/>
      <c r="N606" s="257"/>
      <c r="O606" s="257"/>
      <c r="P606" s="257"/>
      <c r="Q606" s="257"/>
      <c r="R606" s="257"/>
      <c r="S606" s="257"/>
      <c r="T606" s="25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9" t="s">
        <v>148</v>
      </c>
      <c r="AU606" s="259" t="s">
        <v>90</v>
      </c>
      <c r="AV606" s="14" t="s">
        <v>90</v>
      </c>
      <c r="AW606" s="14" t="s">
        <v>36</v>
      </c>
      <c r="AX606" s="14" t="s">
        <v>88</v>
      </c>
      <c r="AY606" s="259" t="s">
        <v>138</v>
      </c>
    </row>
    <row r="607" s="2" customFormat="1" ht="24.15" customHeight="1">
      <c r="A607" s="39"/>
      <c r="B607" s="40"/>
      <c r="C607" s="220" t="s">
        <v>613</v>
      </c>
      <c r="D607" s="220" t="s">
        <v>140</v>
      </c>
      <c r="E607" s="221" t="s">
        <v>614</v>
      </c>
      <c r="F607" s="222" t="s">
        <v>615</v>
      </c>
      <c r="G607" s="223" t="s">
        <v>143</v>
      </c>
      <c r="H607" s="224">
        <v>1407.1099999999999</v>
      </c>
      <c r="I607" s="225"/>
      <c r="J607" s="226">
        <f>ROUND(I607*H607,2)</f>
        <v>0</v>
      </c>
      <c r="K607" s="227"/>
      <c r="L607" s="45"/>
      <c r="M607" s="228" t="s">
        <v>1</v>
      </c>
      <c r="N607" s="229" t="s">
        <v>45</v>
      </c>
      <c r="O607" s="92"/>
      <c r="P607" s="230">
        <f>O607*H607</f>
        <v>0</v>
      </c>
      <c r="Q607" s="230">
        <v>0</v>
      </c>
      <c r="R607" s="230">
        <f>Q607*H607</f>
        <v>0</v>
      </c>
      <c r="S607" s="230">
        <v>0</v>
      </c>
      <c r="T607" s="231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2" t="s">
        <v>144</v>
      </c>
      <c r="AT607" s="232" t="s">
        <v>140</v>
      </c>
      <c r="AU607" s="232" t="s">
        <v>90</v>
      </c>
      <c r="AY607" s="18" t="s">
        <v>138</v>
      </c>
      <c r="BE607" s="233">
        <f>IF(N607="základní",J607,0)</f>
        <v>0</v>
      </c>
      <c r="BF607" s="233">
        <f>IF(N607="snížená",J607,0)</f>
        <v>0</v>
      </c>
      <c r="BG607" s="233">
        <f>IF(N607="zákl. přenesená",J607,0)</f>
        <v>0</v>
      </c>
      <c r="BH607" s="233">
        <f>IF(N607="sníž. přenesená",J607,0)</f>
        <v>0</v>
      </c>
      <c r="BI607" s="233">
        <f>IF(N607="nulová",J607,0)</f>
        <v>0</v>
      </c>
      <c r="BJ607" s="18" t="s">
        <v>88</v>
      </c>
      <c r="BK607" s="233">
        <f>ROUND(I607*H607,2)</f>
        <v>0</v>
      </c>
      <c r="BL607" s="18" t="s">
        <v>144</v>
      </c>
      <c r="BM607" s="232" t="s">
        <v>616</v>
      </c>
    </row>
    <row r="608" s="2" customFormat="1">
      <c r="A608" s="39"/>
      <c r="B608" s="40"/>
      <c r="C608" s="41"/>
      <c r="D608" s="234" t="s">
        <v>146</v>
      </c>
      <c r="E608" s="41"/>
      <c r="F608" s="235" t="s">
        <v>617</v>
      </c>
      <c r="G608" s="41"/>
      <c r="H608" s="41"/>
      <c r="I608" s="236"/>
      <c r="J608" s="41"/>
      <c r="K608" s="41"/>
      <c r="L608" s="45"/>
      <c r="M608" s="237"/>
      <c r="N608" s="238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146</v>
      </c>
      <c r="AU608" s="18" t="s">
        <v>90</v>
      </c>
    </row>
    <row r="609" s="13" customFormat="1">
      <c r="A609" s="13"/>
      <c r="B609" s="239"/>
      <c r="C609" s="240"/>
      <c r="D609" s="234" t="s">
        <v>148</v>
      </c>
      <c r="E609" s="241" t="s">
        <v>1</v>
      </c>
      <c r="F609" s="242" t="s">
        <v>618</v>
      </c>
      <c r="G609" s="240"/>
      <c r="H609" s="241" t="s">
        <v>1</v>
      </c>
      <c r="I609" s="243"/>
      <c r="J609" s="240"/>
      <c r="K609" s="240"/>
      <c r="L609" s="244"/>
      <c r="M609" s="245"/>
      <c r="N609" s="246"/>
      <c r="O609" s="246"/>
      <c r="P609" s="246"/>
      <c r="Q609" s="246"/>
      <c r="R609" s="246"/>
      <c r="S609" s="246"/>
      <c r="T609" s="24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8" t="s">
        <v>148</v>
      </c>
      <c r="AU609" s="248" t="s">
        <v>90</v>
      </c>
      <c r="AV609" s="13" t="s">
        <v>88</v>
      </c>
      <c r="AW609" s="13" t="s">
        <v>36</v>
      </c>
      <c r="AX609" s="13" t="s">
        <v>80</v>
      </c>
      <c r="AY609" s="248" t="s">
        <v>138</v>
      </c>
    </row>
    <row r="610" s="14" customFormat="1">
      <c r="A610" s="14"/>
      <c r="B610" s="249"/>
      <c r="C610" s="250"/>
      <c r="D610" s="234" t="s">
        <v>148</v>
      </c>
      <c r="E610" s="251" t="s">
        <v>1</v>
      </c>
      <c r="F610" s="252" t="s">
        <v>619</v>
      </c>
      <c r="G610" s="250"/>
      <c r="H610" s="253">
        <v>1407.1099999999999</v>
      </c>
      <c r="I610" s="254"/>
      <c r="J610" s="250"/>
      <c r="K610" s="250"/>
      <c r="L610" s="255"/>
      <c r="M610" s="256"/>
      <c r="N610" s="257"/>
      <c r="O610" s="257"/>
      <c r="P610" s="257"/>
      <c r="Q610" s="257"/>
      <c r="R610" s="257"/>
      <c r="S610" s="257"/>
      <c r="T610" s="25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9" t="s">
        <v>148</v>
      </c>
      <c r="AU610" s="259" t="s">
        <v>90</v>
      </c>
      <c r="AV610" s="14" t="s">
        <v>90</v>
      </c>
      <c r="AW610" s="14" t="s">
        <v>36</v>
      </c>
      <c r="AX610" s="14" t="s">
        <v>88</v>
      </c>
      <c r="AY610" s="259" t="s">
        <v>138</v>
      </c>
    </row>
    <row r="611" s="2" customFormat="1" ht="16.5" customHeight="1">
      <c r="A611" s="39"/>
      <c r="B611" s="40"/>
      <c r="C611" s="220" t="s">
        <v>620</v>
      </c>
      <c r="D611" s="220" t="s">
        <v>140</v>
      </c>
      <c r="E611" s="221" t="s">
        <v>621</v>
      </c>
      <c r="F611" s="222" t="s">
        <v>622</v>
      </c>
      <c r="G611" s="223" t="s">
        <v>143</v>
      </c>
      <c r="H611" s="224">
        <v>1282.75</v>
      </c>
      <c r="I611" s="225"/>
      <c r="J611" s="226">
        <f>ROUND(I611*H611,2)</f>
        <v>0</v>
      </c>
      <c r="K611" s="227"/>
      <c r="L611" s="45"/>
      <c r="M611" s="228" t="s">
        <v>1</v>
      </c>
      <c r="N611" s="229" t="s">
        <v>45</v>
      </c>
      <c r="O611" s="92"/>
      <c r="P611" s="230">
        <f>O611*H611</f>
        <v>0</v>
      </c>
      <c r="Q611" s="230">
        <v>0</v>
      </c>
      <c r="R611" s="230">
        <f>Q611*H611</f>
        <v>0</v>
      </c>
      <c r="S611" s="230">
        <v>0</v>
      </c>
      <c r="T611" s="231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2" t="s">
        <v>144</v>
      </c>
      <c r="AT611" s="232" t="s">
        <v>140</v>
      </c>
      <c r="AU611" s="232" t="s">
        <v>90</v>
      </c>
      <c r="AY611" s="18" t="s">
        <v>138</v>
      </c>
      <c r="BE611" s="233">
        <f>IF(N611="základní",J611,0)</f>
        <v>0</v>
      </c>
      <c r="BF611" s="233">
        <f>IF(N611="snížená",J611,0)</f>
        <v>0</v>
      </c>
      <c r="BG611" s="233">
        <f>IF(N611="zákl. přenesená",J611,0)</f>
        <v>0</v>
      </c>
      <c r="BH611" s="233">
        <f>IF(N611="sníž. přenesená",J611,0)</f>
        <v>0</v>
      </c>
      <c r="BI611" s="233">
        <f>IF(N611="nulová",J611,0)</f>
        <v>0</v>
      </c>
      <c r="BJ611" s="18" t="s">
        <v>88</v>
      </c>
      <c r="BK611" s="233">
        <f>ROUND(I611*H611,2)</f>
        <v>0</v>
      </c>
      <c r="BL611" s="18" t="s">
        <v>144</v>
      </c>
      <c r="BM611" s="232" t="s">
        <v>623</v>
      </c>
    </row>
    <row r="612" s="2" customFormat="1">
      <c r="A612" s="39"/>
      <c r="B612" s="40"/>
      <c r="C612" s="41"/>
      <c r="D612" s="234" t="s">
        <v>146</v>
      </c>
      <c r="E612" s="41"/>
      <c r="F612" s="235" t="s">
        <v>624</v>
      </c>
      <c r="G612" s="41"/>
      <c r="H612" s="41"/>
      <c r="I612" s="236"/>
      <c r="J612" s="41"/>
      <c r="K612" s="41"/>
      <c r="L612" s="45"/>
      <c r="M612" s="237"/>
      <c r="N612" s="238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146</v>
      </c>
      <c r="AU612" s="18" t="s">
        <v>90</v>
      </c>
    </row>
    <row r="613" s="13" customFormat="1">
      <c r="A613" s="13"/>
      <c r="B613" s="239"/>
      <c r="C613" s="240"/>
      <c r="D613" s="234" t="s">
        <v>148</v>
      </c>
      <c r="E613" s="241" t="s">
        <v>1</v>
      </c>
      <c r="F613" s="242" t="s">
        <v>625</v>
      </c>
      <c r="G613" s="240"/>
      <c r="H613" s="241" t="s">
        <v>1</v>
      </c>
      <c r="I613" s="243"/>
      <c r="J613" s="240"/>
      <c r="K613" s="240"/>
      <c r="L613" s="244"/>
      <c r="M613" s="245"/>
      <c r="N613" s="246"/>
      <c r="O613" s="246"/>
      <c r="P613" s="246"/>
      <c r="Q613" s="246"/>
      <c r="R613" s="246"/>
      <c r="S613" s="246"/>
      <c r="T613" s="24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8" t="s">
        <v>148</v>
      </c>
      <c r="AU613" s="248" t="s">
        <v>90</v>
      </c>
      <c r="AV613" s="13" t="s">
        <v>88</v>
      </c>
      <c r="AW613" s="13" t="s">
        <v>36</v>
      </c>
      <c r="AX613" s="13" t="s">
        <v>80</v>
      </c>
      <c r="AY613" s="248" t="s">
        <v>138</v>
      </c>
    </row>
    <row r="614" s="14" customFormat="1">
      <c r="A614" s="14"/>
      <c r="B614" s="249"/>
      <c r="C614" s="250"/>
      <c r="D614" s="234" t="s">
        <v>148</v>
      </c>
      <c r="E614" s="251" t="s">
        <v>1</v>
      </c>
      <c r="F614" s="252" t="s">
        <v>626</v>
      </c>
      <c r="G614" s="250"/>
      <c r="H614" s="253">
        <v>1282.75</v>
      </c>
      <c r="I614" s="254"/>
      <c r="J614" s="250"/>
      <c r="K614" s="250"/>
      <c r="L614" s="255"/>
      <c r="M614" s="256"/>
      <c r="N614" s="257"/>
      <c r="O614" s="257"/>
      <c r="P614" s="257"/>
      <c r="Q614" s="257"/>
      <c r="R614" s="257"/>
      <c r="S614" s="257"/>
      <c r="T614" s="25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9" t="s">
        <v>148</v>
      </c>
      <c r="AU614" s="259" t="s">
        <v>90</v>
      </c>
      <c r="AV614" s="14" t="s">
        <v>90</v>
      </c>
      <c r="AW614" s="14" t="s">
        <v>36</v>
      </c>
      <c r="AX614" s="14" t="s">
        <v>88</v>
      </c>
      <c r="AY614" s="259" t="s">
        <v>138</v>
      </c>
    </row>
    <row r="615" s="2" customFormat="1" ht="24.15" customHeight="1">
      <c r="A615" s="39"/>
      <c r="B615" s="40"/>
      <c r="C615" s="220" t="s">
        <v>627</v>
      </c>
      <c r="D615" s="220" t="s">
        <v>140</v>
      </c>
      <c r="E615" s="221" t="s">
        <v>628</v>
      </c>
      <c r="F615" s="222" t="s">
        <v>629</v>
      </c>
      <c r="G615" s="223" t="s">
        <v>143</v>
      </c>
      <c r="H615" s="224">
        <v>7565.3419999999996</v>
      </c>
      <c r="I615" s="225"/>
      <c r="J615" s="226">
        <f>ROUND(I615*H615,2)</f>
        <v>0</v>
      </c>
      <c r="K615" s="227"/>
      <c r="L615" s="45"/>
      <c r="M615" s="228" t="s">
        <v>1</v>
      </c>
      <c r="N615" s="229" t="s">
        <v>45</v>
      </c>
      <c r="O615" s="92"/>
      <c r="P615" s="230">
        <f>O615*H615</f>
        <v>0</v>
      </c>
      <c r="Q615" s="230">
        <v>0</v>
      </c>
      <c r="R615" s="230">
        <f>Q615*H615</f>
        <v>0</v>
      </c>
      <c r="S615" s="230">
        <v>0</v>
      </c>
      <c r="T615" s="231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2" t="s">
        <v>144</v>
      </c>
      <c r="AT615" s="232" t="s">
        <v>140</v>
      </c>
      <c r="AU615" s="232" t="s">
        <v>90</v>
      </c>
      <c r="AY615" s="18" t="s">
        <v>138</v>
      </c>
      <c r="BE615" s="233">
        <f>IF(N615="základní",J615,0)</f>
        <v>0</v>
      </c>
      <c r="BF615" s="233">
        <f>IF(N615="snížená",J615,0)</f>
        <v>0</v>
      </c>
      <c r="BG615" s="233">
        <f>IF(N615="zákl. přenesená",J615,0)</f>
        <v>0</v>
      </c>
      <c r="BH615" s="233">
        <f>IF(N615="sníž. přenesená",J615,0)</f>
        <v>0</v>
      </c>
      <c r="BI615" s="233">
        <f>IF(N615="nulová",J615,0)</f>
        <v>0</v>
      </c>
      <c r="BJ615" s="18" t="s">
        <v>88</v>
      </c>
      <c r="BK615" s="233">
        <f>ROUND(I615*H615,2)</f>
        <v>0</v>
      </c>
      <c r="BL615" s="18" t="s">
        <v>144</v>
      </c>
      <c r="BM615" s="232" t="s">
        <v>630</v>
      </c>
    </row>
    <row r="616" s="2" customFormat="1">
      <c r="A616" s="39"/>
      <c r="B616" s="40"/>
      <c r="C616" s="41"/>
      <c r="D616" s="234" t="s">
        <v>146</v>
      </c>
      <c r="E616" s="41"/>
      <c r="F616" s="235" t="s">
        <v>631</v>
      </c>
      <c r="G616" s="41"/>
      <c r="H616" s="41"/>
      <c r="I616" s="236"/>
      <c r="J616" s="41"/>
      <c r="K616" s="41"/>
      <c r="L616" s="45"/>
      <c r="M616" s="237"/>
      <c r="N616" s="238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146</v>
      </c>
      <c r="AU616" s="18" t="s">
        <v>90</v>
      </c>
    </row>
    <row r="617" s="13" customFormat="1">
      <c r="A617" s="13"/>
      <c r="B617" s="239"/>
      <c r="C617" s="240"/>
      <c r="D617" s="234" t="s">
        <v>148</v>
      </c>
      <c r="E617" s="241" t="s">
        <v>1</v>
      </c>
      <c r="F617" s="242" t="s">
        <v>632</v>
      </c>
      <c r="G617" s="240"/>
      <c r="H617" s="241" t="s">
        <v>1</v>
      </c>
      <c r="I617" s="243"/>
      <c r="J617" s="240"/>
      <c r="K617" s="240"/>
      <c r="L617" s="244"/>
      <c r="M617" s="245"/>
      <c r="N617" s="246"/>
      <c r="O617" s="246"/>
      <c r="P617" s="246"/>
      <c r="Q617" s="246"/>
      <c r="R617" s="246"/>
      <c r="S617" s="246"/>
      <c r="T617" s="24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8" t="s">
        <v>148</v>
      </c>
      <c r="AU617" s="248" t="s">
        <v>90</v>
      </c>
      <c r="AV617" s="13" t="s">
        <v>88</v>
      </c>
      <c r="AW617" s="13" t="s">
        <v>36</v>
      </c>
      <c r="AX617" s="13" t="s">
        <v>80</v>
      </c>
      <c r="AY617" s="248" t="s">
        <v>138</v>
      </c>
    </row>
    <row r="618" s="13" customFormat="1">
      <c r="A618" s="13"/>
      <c r="B618" s="239"/>
      <c r="C618" s="240"/>
      <c r="D618" s="234" t="s">
        <v>148</v>
      </c>
      <c r="E618" s="241" t="s">
        <v>1</v>
      </c>
      <c r="F618" s="242" t="s">
        <v>633</v>
      </c>
      <c r="G618" s="240"/>
      <c r="H618" s="241" t="s">
        <v>1</v>
      </c>
      <c r="I618" s="243"/>
      <c r="J618" s="240"/>
      <c r="K618" s="240"/>
      <c r="L618" s="244"/>
      <c r="M618" s="245"/>
      <c r="N618" s="246"/>
      <c r="O618" s="246"/>
      <c r="P618" s="246"/>
      <c r="Q618" s="246"/>
      <c r="R618" s="246"/>
      <c r="S618" s="246"/>
      <c r="T618" s="24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8" t="s">
        <v>148</v>
      </c>
      <c r="AU618" s="248" t="s">
        <v>90</v>
      </c>
      <c r="AV618" s="13" t="s">
        <v>88</v>
      </c>
      <c r="AW618" s="13" t="s">
        <v>36</v>
      </c>
      <c r="AX618" s="13" t="s">
        <v>80</v>
      </c>
      <c r="AY618" s="248" t="s">
        <v>138</v>
      </c>
    </row>
    <row r="619" s="13" customFormat="1">
      <c r="A619" s="13"/>
      <c r="B619" s="239"/>
      <c r="C619" s="240"/>
      <c r="D619" s="234" t="s">
        <v>148</v>
      </c>
      <c r="E619" s="241" t="s">
        <v>1</v>
      </c>
      <c r="F619" s="242" t="s">
        <v>634</v>
      </c>
      <c r="G619" s="240"/>
      <c r="H619" s="241" t="s">
        <v>1</v>
      </c>
      <c r="I619" s="243"/>
      <c r="J619" s="240"/>
      <c r="K619" s="240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148</v>
      </c>
      <c r="AU619" s="248" t="s">
        <v>90</v>
      </c>
      <c r="AV619" s="13" t="s">
        <v>88</v>
      </c>
      <c r="AW619" s="13" t="s">
        <v>36</v>
      </c>
      <c r="AX619" s="13" t="s">
        <v>80</v>
      </c>
      <c r="AY619" s="248" t="s">
        <v>138</v>
      </c>
    </row>
    <row r="620" s="14" customFormat="1">
      <c r="A620" s="14"/>
      <c r="B620" s="249"/>
      <c r="C620" s="250"/>
      <c r="D620" s="234" t="s">
        <v>148</v>
      </c>
      <c r="E620" s="251" t="s">
        <v>1</v>
      </c>
      <c r="F620" s="252" t="s">
        <v>635</v>
      </c>
      <c r="G620" s="250"/>
      <c r="H620" s="253">
        <v>1871.8009999999999</v>
      </c>
      <c r="I620" s="254"/>
      <c r="J620" s="250"/>
      <c r="K620" s="250"/>
      <c r="L620" s="255"/>
      <c r="M620" s="256"/>
      <c r="N620" s="257"/>
      <c r="O620" s="257"/>
      <c r="P620" s="257"/>
      <c r="Q620" s="257"/>
      <c r="R620" s="257"/>
      <c r="S620" s="257"/>
      <c r="T620" s="25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9" t="s">
        <v>148</v>
      </c>
      <c r="AU620" s="259" t="s">
        <v>90</v>
      </c>
      <c r="AV620" s="14" t="s">
        <v>90</v>
      </c>
      <c r="AW620" s="14" t="s">
        <v>36</v>
      </c>
      <c r="AX620" s="14" t="s">
        <v>80</v>
      </c>
      <c r="AY620" s="259" t="s">
        <v>138</v>
      </c>
    </row>
    <row r="621" s="13" customFormat="1">
      <c r="A621" s="13"/>
      <c r="B621" s="239"/>
      <c r="C621" s="240"/>
      <c r="D621" s="234" t="s">
        <v>148</v>
      </c>
      <c r="E621" s="241" t="s">
        <v>1</v>
      </c>
      <c r="F621" s="242" t="s">
        <v>636</v>
      </c>
      <c r="G621" s="240"/>
      <c r="H621" s="241" t="s">
        <v>1</v>
      </c>
      <c r="I621" s="243"/>
      <c r="J621" s="240"/>
      <c r="K621" s="240"/>
      <c r="L621" s="244"/>
      <c r="M621" s="245"/>
      <c r="N621" s="246"/>
      <c r="O621" s="246"/>
      <c r="P621" s="246"/>
      <c r="Q621" s="246"/>
      <c r="R621" s="246"/>
      <c r="S621" s="246"/>
      <c r="T621" s="24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8" t="s">
        <v>148</v>
      </c>
      <c r="AU621" s="248" t="s">
        <v>90</v>
      </c>
      <c r="AV621" s="13" t="s">
        <v>88</v>
      </c>
      <c r="AW621" s="13" t="s">
        <v>36</v>
      </c>
      <c r="AX621" s="13" t="s">
        <v>80</v>
      </c>
      <c r="AY621" s="248" t="s">
        <v>138</v>
      </c>
    </row>
    <row r="622" s="14" customFormat="1">
      <c r="A622" s="14"/>
      <c r="B622" s="249"/>
      <c r="C622" s="250"/>
      <c r="D622" s="234" t="s">
        <v>148</v>
      </c>
      <c r="E622" s="251" t="s">
        <v>1</v>
      </c>
      <c r="F622" s="252" t="s">
        <v>637</v>
      </c>
      <c r="G622" s="250"/>
      <c r="H622" s="253">
        <v>834.55399999999997</v>
      </c>
      <c r="I622" s="254"/>
      <c r="J622" s="250"/>
      <c r="K622" s="250"/>
      <c r="L622" s="255"/>
      <c r="M622" s="256"/>
      <c r="N622" s="257"/>
      <c r="O622" s="257"/>
      <c r="P622" s="257"/>
      <c r="Q622" s="257"/>
      <c r="R622" s="257"/>
      <c r="S622" s="257"/>
      <c r="T622" s="25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9" t="s">
        <v>148</v>
      </c>
      <c r="AU622" s="259" t="s">
        <v>90</v>
      </c>
      <c r="AV622" s="14" t="s">
        <v>90</v>
      </c>
      <c r="AW622" s="14" t="s">
        <v>36</v>
      </c>
      <c r="AX622" s="14" t="s">
        <v>80</v>
      </c>
      <c r="AY622" s="259" t="s">
        <v>138</v>
      </c>
    </row>
    <row r="623" s="13" customFormat="1">
      <c r="A623" s="13"/>
      <c r="B623" s="239"/>
      <c r="C623" s="240"/>
      <c r="D623" s="234" t="s">
        <v>148</v>
      </c>
      <c r="E623" s="241" t="s">
        <v>1</v>
      </c>
      <c r="F623" s="242" t="s">
        <v>638</v>
      </c>
      <c r="G623" s="240"/>
      <c r="H623" s="241" t="s">
        <v>1</v>
      </c>
      <c r="I623" s="243"/>
      <c r="J623" s="240"/>
      <c r="K623" s="240"/>
      <c r="L623" s="244"/>
      <c r="M623" s="245"/>
      <c r="N623" s="246"/>
      <c r="O623" s="246"/>
      <c r="P623" s="246"/>
      <c r="Q623" s="246"/>
      <c r="R623" s="246"/>
      <c r="S623" s="246"/>
      <c r="T623" s="24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8" t="s">
        <v>148</v>
      </c>
      <c r="AU623" s="248" t="s">
        <v>90</v>
      </c>
      <c r="AV623" s="13" t="s">
        <v>88</v>
      </c>
      <c r="AW623" s="13" t="s">
        <v>36</v>
      </c>
      <c r="AX623" s="13" t="s">
        <v>80</v>
      </c>
      <c r="AY623" s="248" t="s">
        <v>138</v>
      </c>
    </row>
    <row r="624" s="14" customFormat="1">
      <c r="A624" s="14"/>
      <c r="B624" s="249"/>
      <c r="C624" s="250"/>
      <c r="D624" s="234" t="s">
        <v>148</v>
      </c>
      <c r="E624" s="251" t="s">
        <v>1</v>
      </c>
      <c r="F624" s="252" t="s">
        <v>639</v>
      </c>
      <c r="G624" s="250"/>
      <c r="H624" s="253">
        <v>3163.1260000000002</v>
      </c>
      <c r="I624" s="254"/>
      <c r="J624" s="250"/>
      <c r="K624" s="250"/>
      <c r="L624" s="255"/>
      <c r="M624" s="256"/>
      <c r="N624" s="257"/>
      <c r="O624" s="257"/>
      <c r="P624" s="257"/>
      <c r="Q624" s="257"/>
      <c r="R624" s="257"/>
      <c r="S624" s="257"/>
      <c r="T624" s="25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9" t="s">
        <v>148</v>
      </c>
      <c r="AU624" s="259" t="s">
        <v>90</v>
      </c>
      <c r="AV624" s="14" t="s">
        <v>90</v>
      </c>
      <c r="AW624" s="14" t="s">
        <v>36</v>
      </c>
      <c r="AX624" s="14" t="s">
        <v>80</v>
      </c>
      <c r="AY624" s="259" t="s">
        <v>138</v>
      </c>
    </row>
    <row r="625" s="13" customFormat="1">
      <c r="A625" s="13"/>
      <c r="B625" s="239"/>
      <c r="C625" s="240"/>
      <c r="D625" s="234" t="s">
        <v>148</v>
      </c>
      <c r="E625" s="241" t="s">
        <v>1</v>
      </c>
      <c r="F625" s="242" t="s">
        <v>640</v>
      </c>
      <c r="G625" s="240"/>
      <c r="H625" s="241" t="s">
        <v>1</v>
      </c>
      <c r="I625" s="243"/>
      <c r="J625" s="240"/>
      <c r="K625" s="240"/>
      <c r="L625" s="244"/>
      <c r="M625" s="245"/>
      <c r="N625" s="246"/>
      <c r="O625" s="246"/>
      <c r="P625" s="246"/>
      <c r="Q625" s="246"/>
      <c r="R625" s="246"/>
      <c r="S625" s="246"/>
      <c r="T625" s="24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8" t="s">
        <v>148</v>
      </c>
      <c r="AU625" s="248" t="s">
        <v>90</v>
      </c>
      <c r="AV625" s="13" t="s">
        <v>88</v>
      </c>
      <c r="AW625" s="13" t="s">
        <v>36</v>
      </c>
      <c r="AX625" s="13" t="s">
        <v>80</v>
      </c>
      <c r="AY625" s="248" t="s">
        <v>138</v>
      </c>
    </row>
    <row r="626" s="14" customFormat="1">
      <c r="A626" s="14"/>
      <c r="B626" s="249"/>
      <c r="C626" s="250"/>
      <c r="D626" s="234" t="s">
        <v>148</v>
      </c>
      <c r="E626" s="251" t="s">
        <v>1</v>
      </c>
      <c r="F626" s="252" t="s">
        <v>641</v>
      </c>
      <c r="G626" s="250"/>
      <c r="H626" s="253">
        <v>1695.8610000000001</v>
      </c>
      <c r="I626" s="254"/>
      <c r="J626" s="250"/>
      <c r="K626" s="250"/>
      <c r="L626" s="255"/>
      <c r="M626" s="256"/>
      <c r="N626" s="257"/>
      <c r="O626" s="257"/>
      <c r="P626" s="257"/>
      <c r="Q626" s="257"/>
      <c r="R626" s="257"/>
      <c r="S626" s="257"/>
      <c r="T626" s="25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9" t="s">
        <v>148</v>
      </c>
      <c r="AU626" s="259" t="s">
        <v>90</v>
      </c>
      <c r="AV626" s="14" t="s">
        <v>90</v>
      </c>
      <c r="AW626" s="14" t="s">
        <v>36</v>
      </c>
      <c r="AX626" s="14" t="s">
        <v>80</v>
      </c>
      <c r="AY626" s="259" t="s">
        <v>138</v>
      </c>
    </row>
    <row r="627" s="15" customFormat="1">
      <c r="A627" s="15"/>
      <c r="B627" s="260"/>
      <c r="C627" s="261"/>
      <c r="D627" s="234" t="s">
        <v>148</v>
      </c>
      <c r="E627" s="262" t="s">
        <v>1</v>
      </c>
      <c r="F627" s="263" t="s">
        <v>154</v>
      </c>
      <c r="G627" s="261"/>
      <c r="H627" s="264">
        <v>7565.3419999999996</v>
      </c>
      <c r="I627" s="265"/>
      <c r="J627" s="261"/>
      <c r="K627" s="261"/>
      <c r="L627" s="266"/>
      <c r="M627" s="267"/>
      <c r="N627" s="268"/>
      <c r="O627" s="268"/>
      <c r="P627" s="268"/>
      <c r="Q627" s="268"/>
      <c r="R627" s="268"/>
      <c r="S627" s="268"/>
      <c r="T627" s="26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0" t="s">
        <v>148</v>
      </c>
      <c r="AU627" s="270" t="s">
        <v>90</v>
      </c>
      <c r="AV627" s="15" t="s">
        <v>144</v>
      </c>
      <c r="AW627" s="15" t="s">
        <v>36</v>
      </c>
      <c r="AX627" s="15" t="s">
        <v>88</v>
      </c>
      <c r="AY627" s="270" t="s">
        <v>138</v>
      </c>
    </row>
    <row r="628" s="2" customFormat="1" ht="33" customHeight="1">
      <c r="A628" s="39"/>
      <c r="B628" s="40"/>
      <c r="C628" s="220" t="s">
        <v>642</v>
      </c>
      <c r="D628" s="220" t="s">
        <v>140</v>
      </c>
      <c r="E628" s="221" t="s">
        <v>643</v>
      </c>
      <c r="F628" s="222" t="s">
        <v>644</v>
      </c>
      <c r="G628" s="223" t="s">
        <v>143</v>
      </c>
      <c r="H628" s="224">
        <v>2245.279</v>
      </c>
      <c r="I628" s="225"/>
      <c r="J628" s="226">
        <f>ROUND(I628*H628,2)</f>
        <v>0</v>
      </c>
      <c r="K628" s="227"/>
      <c r="L628" s="45"/>
      <c r="M628" s="228" t="s">
        <v>1</v>
      </c>
      <c r="N628" s="229" t="s">
        <v>45</v>
      </c>
      <c r="O628" s="92"/>
      <c r="P628" s="230">
        <f>O628*H628</f>
        <v>0</v>
      </c>
      <c r="Q628" s="230">
        <v>0</v>
      </c>
      <c r="R628" s="230">
        <f>Q628*H628</f>
        <v>0</v>
      </c>
      <c r="S628" s="230">
        <v>0</v>
      </c>
      <c r="T628" s="231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2" t="s">
        <v>144</v>
      </c>
      <c r="AT628" s="232" t="s">
        <v>140</v>
      </c>
      <c r="AU628" s="232" t="s">
        <v>90</v>
      </c>
      <c r="AY628" s="18" t="s">
        <v>138</v>
      </c>
      <c r="BE628" s="233">
        <f>IF(N628="základní",J628,0)</f>
        <v>0</v>
      </c>
      <c r="BF628" s="233">
        <f>IF(N628="snížená",J628,0)</f>
        <v>0</v>
      </c>
      <c r="BG628" s="233">
        <f>IF(N628="zákl. přenesená",J628,0)</f>
        <v>0</v>
      </c>
      <c r="BH628" s="233">
        <f>IF(N628="sníž. přenesená",J628,0)</f>
        <v>0</v>
      </c>
      <c r="BI628" s="233">
        <f>IF(N628="nulová",J628,0)</f>
        <v>0</v>
      </c>
      <c r="BJ628" s="18" t="s">
        <v>88</v>
      </c>
      <c r="BK628" s="233">
        <f>ROUND(I628*H628,2)</f>
        <v>0</v>
      </c>
      <c r="BL628" s="18" t="s">
        <v>144</v>
      </c>
      <c r="BM628" s="232" t="s">
        <v>645</v>
      </c>
    </row>
    <row r="629" s="2" customFormat="1">
      <c r="A629" s="39"/>
      <c r="B629" s="40"/>
      <c r="C629" s="41"/>
      <c r="D629" s="234" t="s">
        <v>146</v>
      </c>
      <c r="E629" s="41"/>
      <c r="F629" s="235" t="s">
        <v>646</v>
      </c>
      <c r="G629" s="41"/>
      <c r="H629" s="41"/>
      <c r="I629" s="236"/>
      <c r="J629" s="41"/>
      <c r="K629" s="41"/>
      <c r="L629" s="45"/>
      <c r="M629" s="237"/>
      <c r="N629" s="238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146</v>
      </c>
      <c r="AU629" s="18" t="s">
        <v>90</v>
      </c>
    </row>
    <row r="630" s="13" customFormat="1">
      <c r="A630" s="13"/>
      <c r="B630" s="239"/>
      <c r="C630" s="240"/>
      <c r="D630" s="234" t="s">
        <v>148</v>
      </c>
      <c r="E630" s="241" t="s">
        <v>1</v>
      </c>
      <c r="F630" s="242" t="s">
        <v>647</v>
      </c>
      <c r="G630" s="240"/>
      <c r="H630" s="241" t="s">
        <v>1</v>
      </c>
      <c r="I630" s="243"/>
      <c r="J630" s="240"/>
      <c r="K630" s="240"/>
      <c r="L630" s="244"/>
      <c r="M630" s="245"/>
      <c r="N630" s="246"/>
      <c r="O630" s="246"/>
      <c r="P630" s="246"/>
      <c r="Q630" s="246"/>
      <c r="R630" s="246"/>
      <c r="S630" s="246"/>
      <c r="T630" s="24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8" t="s">
        <v>148</v>
      </c>
      <c r="AU630" s="248" t="s">
        <v>90</v>
      </c>
      <c r="AV630" s="13" t="s">
        <v>88</v>
      </c>
      <c r="AW630" s="13" t="s">
        <v>36</v>
      </c>
      <c r="AX630" s="13" t="s">
        <v>80</v>
      </c>
      <c r="AY630" s="248" t="s">
        <v>138</v>
      </c>
    </row>
    <row r="631" s="14" customFormat="1">
      <c r="A631" s="14"/>
      <c r="B631" s="249"/>
      <c r="C631" s="250"/>
      <c r="D631" s="234" t="s">
        <v>148</v>
      </c>
      <c r="E631" s="251" t="s">
        <v>1</v>
      </c>
      <c r="F631" s="252" t="s">
        <v>208</v>
      </c>
      <c r="G631" s="250"/>
      <c r="H631" s="253">
        <v>2245.279</v>
      </c>
      <c r="I631" s="254"/>
      <c r="J631" s="250"/>
      <c r="K631" s="250"/>
      <c r="L631" s="255"/>
      <c r="M631" s="256"/>
      <c r="N631" s="257"/>
      <c r="O631" s="257"/>
      <c r="P631" s="257"/>
      <c r="Q631" s="257"/>
      <c r="R631" s="257"/>
      <c r="S631" s="257"/>
      <c r="T631" s="25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9" t="s">
        <v>148</v>
      </c>
      <c r="AU631" s="259" t="s">
        <v>90</v>
      </c>
      <c r="AV631" s="14" t="s">
        <v>90</v>
      </c>
      <c r="AW631" s="14" t="s">
        <v>36</v>
      </c>
      <c r="AX631" s="14" t="s">
        <v>88</v>
      </c>
      <c r="AY631" s="259" t="s">
        <v>138</v>
      </c>
    </row>
    <row r="632" s="2" customFormat="1" ht="24.15" customHeight="1">
      <c r="A632" s="39"/>
      <c r="B632" s="40"/>
      <c r="C632" s="220" t="s">
        <v>648</v>
      </c>
      <c r="D632" s="220" t="s">
        <v>140</v>
      </c>
      <c r="E632" s="221" t="s">
        <v>649</v>
      </c>
      <c r="F632" s="222" t="s">
        <v>650</v>
      </c>
      <c r="G632" s="223" t="s">
        <v>281</v>
      </c>
      <c r="H632" s="224">
        <v>673.58399999999995</v>
      </c>
      <c r="I632" s="225"/>
      <c r="J632" s="226">
        <f>ROUND(I632*H632,2)</f>
        <v>0</v>
      </c>
      <c r="K632" s="227"/>
      <c r="L632" s="45"/>
      <c r="M632" s="228" t="s">
        <v>1</v>
      </c>
      <c r="N632" s="229" t="s">
        <v>45</v>
      </c>
      <c r="O632" s="92"/>
      <c r="P632" s="230">
        <f>O632*H632</f>
        <v>0</v>
      </c>
      <c r="Q632" s="230">
        <v>0</v>
      </c>
      <c r="R632" s="230">
        <f>Q632*H632</f>
        <v>0</v>
      </c>
      <c r="S632" s="230">
        <v>0</v>
      </c>
      <c r="T632" s="231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2" t="s">
        <v>144</v>
      </c>
      <c r="AT632" s="232" t="s">
        <v>140</v>
      </c>
      <c r="AU632" s="232" t="s">
        <v>90</v>
      </c>
      <c r="AY632" s="18" t="s">
        <v>138</v>
      </c>
      <c r="BE632" s="233">
        <f>IF(N632="základní",J632,0)</f>
        <v>0</v>
      </c>
      <c r="BF632" s="233">
        <f>IF(N632="snížená",J632,0)</f>
        <v>0</v>
      </c>
      <c r="BG632" s="233">
        <f>IF(N632="zákl. přenesená",J632,0)</f>
        <v>0</v>
      </c>
      <c r="BH632" s="233">
        <f>IF(N632="sníž. přenesená",J632,0)</f>
        <v>0</v>
      </c>
      <c r="BI632" s="233">
        <f>IF(N632="nulová",J632,0)</f>
        <v>0</v>
      </c>
      <c r="BJ632" s="18" t="s">
        <v>88</v>
      </c>
      <c r="BK632" s="233">
        <f>ROUND(I632*H632,2)</f>
        <v>0</v>
      </c>
      <c r="BL632" s="18" t="s">
        <v>144</v>
      </c>
      <c r="BM632" s="232" t="s">
        <v>651</v>
      </c>
    </row>
    <row r="633" s="2" customFormat="1">
      <c r="A633" s="39"/>
      <c r="B633" s="40"/>
      <c r="C633" s="41"/>
      <c r="D633" s="234" t="s">
        <v>146</v>
      </c>
      <c r="E633" s="41"/>
      <c r="F633" s="235" t="s">
        <v>650</v>
      </c>
      <c r="G633" s="41"/>
      <c r="H633" s="41"/>
      <c r="I633" s="236"/>
      <c r="J633" s="41"/>
      <c r="K633" s="41"/>
      <c r="L633" s="45"/>
      <c r="M633" s="237"/>
      <c r="N633" s="238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146</v>
      </c>
      <c r="AU633" s="18" t="s">
        <v>90</v>
      </c>
    </row>
    <row r="634" s="14" customFormat="1">
      <c r="A634" s="14"/>
      <c r="B634" s="249"/>
      <c r="C634" s="250"/>
      <c r="D634" s="234" t="s">
        <v>148</v>
      </c>
      <c r="E634" s="250"/>
      <c r="F634" s="252" t="s">
        <v>652</v>
      </c>
      <c r="G634" s="250"/>
      <c r="H634" s="253">
        <v>673.58399999999995</v>
      </c>
      <c r="I634" s="254"/>
      <c r="J634" s="250"/>
      <c r="K634" s="250"/>
      <c r="L634" s="255"/>
      <c r="M634" s="256"/>
      <c r="N634" s="257"/>
      <c r="O634" s="257"/>
      <c r="P634" s="257"/>
      <c r="Q634" s="257"/>
      <c r="R634" s="257"/>
      <c r="S634" s="257"/>
      <c r="T634" s="25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9" t="s">
        <v>148</v>
      </c>
      <c r="AU634" s="259" t="s">
        <v>90</v>
      </c>
      <c r="AV634" s="14" t="s">
        <v>90</v>
      </c>
      <c r="AW634" s="14" t="s">
        <v>4</v>
      </c>
      <c r="AX634" s="14" t="s">
        <v>88</v>
      </c>
      <c r="AY634" s="259" t="s">
        <v>138</v>
      </c>
    </row>
    <row r="635" s="2" customFormat="1" ht="33" customHeight="1">
      <c r="A635" s="39"/>
      <c r="B635" s="40"/>
      <c r="C635" s="220" t="s">
        <v>653</v>
      </c>
      <c r="D635" s="220" t="s">
        <v>140</v>
      </c>
      <c r="E635" s="221" t="s">
        <v>654</v>
      </c>
      <c r="F635" s="222" t="s">
        <v>655</v>
      </c>
      <c r="G635" s="223" t="s">
        <v>143</v>
      </c>
      <c r="H635" s="224">
        <v>4755.2780000000002</v>
      </c>
      <c r="I635" s="225"/>
      <c r="J635" s="226">
        <f>ROUND(I635*H635,2)</f>
        <v>0</v>
      </c>
      <c r="K635" s="227"/>
      <c r="L635" s="45"/>
      <c r="M635" s="228" t="s">
        <v>1</v>
      </c>
      <c r="N635" s="229" t="s">
        <v>45</v>
      </c>
      <c r="O635" s="92"/>
      <c r="P635" s="230">
        <f>O635*H635</f>
        <v>0</v>
      </c>
      <c r="Q635" s="230">
        <v>0</v>
      </c>
      <c r="R635" s="230">
        <f>Q635*H635</f>
        <v>0</v>
      </c>
      <c r="S635" s="230">
        <v>0</v>
      </c>
      <c r="T635" s="231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2" t="s">
        <v>144</v>
      </c>
      <c r="AT635" s="232" t="s">
        <v>140</v>
      </c>
      <c r="AU635" s="232" t="s">
        <v>90</v>
      </c>
      <c r="AY635" s="18" t="s">
        <v>138</v>
      </c>
      <c r="BE635" s="233">
        <f>IF(N635="základní",J635,0)</f>
        <v>0</v>
      </c>
      <c r="BF635" s="233">
        <f>IF(N635="snížená",J635,0)</f>
        <v>0</v>
      </c>
      <c r="BG635" s="233">
        <f>IF(N635="zákl. přenesená",J635,0)</f>
        <v>0</v>
      </c>
      <c r="BH635" s="233">
        <f>IF(N635="sníž. přenesená",J635,0)</f>
        <v>0</v>
      </c>
      <c r="BI635" s="233">
        <f>IF(N635="nulová",J635,0)</f>
        <v>0</v>
      </c>
      <c r="BJ635" s="18" t="s">
        <v>88</v>
      </c>
      <c r="BK635" s="233">
        <f>ROUND(I635*H635,2)</f>
        <v>0</v>
      </c>
      <c r="BL635" s="18" t="s">
        <v>144</v>
      </c>
      <c r="BM635" s="232" t="s">
        <v>656</v>
      </c>
    </row>
    <row r="636" s="2" customFormat="1">
      <c r="A636" s="39"/>
      <c r="B636" s="40"/>
      <c r="C636" s="41"/>
      <c r="D636" s="234" t="s">
        <v>146</v>
      </c>
      <c r="E636" s="41"/>
      <c r="F636" s="235" t="s">
        <v>657</v>
      </c>
      <c r="G636" s="41"/>
      <c r="H636" s="41"/>
      <c r="I636" s="236"/>
      <c r="J636" s="41"/>
      <c r="K636" s="41"/>
      <c r="L636" s="45"/>
      <c r="M636" s="237"/>
      <c r="N636" s="238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146</v>
      </c>
      <c r="AU636" s="18" t="s">
        <v>90</v>
      </c>
    </row>
    <row r="637" s="13" customFormat="1">
      <c r="A637" s="13"/>
      <c r="B637" s="239"/>
      <c r="C637" s="240"/>
      <c r="D637" s="234" t="s">
        <v>148</v>
      </c>
      <c r="E637" s="241" t="s">
        <v>1</v>
      </c>
      <c r="F637" s="242" t="s">
        <v>658</v>
      </c>
      <c r="G637" s="240"/>
      <c r="H637" s="241" t="s">
        <v>1</v>
      </c>
      <c r="I637" s="243"/>
      <c r="J637" s="240"/>
      <c r="K637" s="240"/>
      <c r="L637" s="244"/>
      <c r="M637" s="245"/>
      <c r="N637" s="246"/>
      <c r="O637" s="246"/>
      <c r="P637" s="246"/>
      <c r="Q637" s="246"/>
      <c r="R637" s="246"/>
      <c r="S637" s="246"/>
      <c r="T637" s="24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8" t="s">
        <v>148</v>
      </c>
      <c r="AU637" s="248" t="s">
        <v>90</v>
      </c>
      <c r="AV637" s="13" t="s">
        <v>88</v>
      </c>
      <c r="AW637" s="13" t="s">
        <v>36</v>
      </c>
      <c r="AX637" s="13" t="s">
        <v>80</v>
      </c>
      <c r="AY637" s="248" t="s">
        <v>138</v>
      </c>
    </row>
    <row r="638" s="13" customFormat="1">
      <c r="A638" s="13"/>
      <c r="B638" s="239"/>
      <c r="C638" s="240"/>
      <c r="D638" s="234" t="s">
        <v>148</v>
      </c>
      <c r="E638" s="241" t="s">
        <v>1</v>
      </c>
      <c r="F638" s="242" t="s">
        <v>634</v>
      </c>
      <c r="G638" s="240"/>
      <c r="H638" s="241" t="s">
        <v>1</v>
      </c>
      <c r="I638" s="243"/>
      <c r="J638" s="240"/>
      <c r="K638" s="240"/>
      <c r="L638" s="244"/>
      <c r="M638" s="245"/>
      <c r="N638" s="246"/>
      <c r="O638" s="246"/>
      <c r="P638" s="246"/>
      <c r="Q638" s="246"/>
      <c r="R638" s="246"/>
      <c r="S638" s="246"/>
      <c r="T638" s="24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8" t="s">
        <v>148</v>
      </c>
      <c r="AU638" s="248" t="s">
        <v>90</v>
      </c>
      <c r="AV638" s="13" t="s">
        <v>88</v>
      </c>
      <c r="AW638" s="13" t="s">
        <v>36</v>
      </c>
      <c r="AX638" s="13" t="s">
        <v>80</v>
      </c>
      <c r="AY638" s="248" t="s">
        <v>138</v>
      </c>
    </row>
    <row r="639" s="14" customFormat="1">
      <c r="A639" s="14"/>
      <c r="B639" s="249"/>
      <c r="C639" s="250"/>
      <c r="D639" s="234" t="s">
        <v>148</v>
      </c>
      <c r="E639" s="251" t="s">
        <v>1</v>
      </c>
      <c r="F639" s="252" t="s">
        <v>635</v>
      </c>
      <c r="G639" s="250"/>
      <c r="H639" s="253">
        <v>1871.8009999999999</v>
      </c>
      <c r="I639" s="254"/>
      <c r="J639" s="250"/>
      <c r="K639" s="250"/>
      <c r="L639" s="255"/>
      <c r="M639" s="256"/>
      <c r="N639" s="257"/>
      <c r="O639" s="257"/>
      <c r="P639" s="257"/>
      <c r="Q639" s="257"/>
      <c r="R639" s="257"/>
      <c r="S639" s="257"/>
      <c r="T639" s="25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9" t="s">
        <v>148</v>
      </c>
      <c r="AU639" s="259" t="s">
        <v>90</v>
      </c>
      <c r="AV639" s="14" t="s">
        <v>90</v>
      </c>
      <c r="AW639" s="14" t="s">
        <v>36</v>
      </c>
      <c r="AX639" s="14" t="s">
        <v>80</v>
      </c>
      <c r="AY639" s="259" t="s">
        <v>138</v>
      </c>
    </row>
    <row r="640" s="13" customFormat="1">
      <c r="A640" s="13"/>
      <c r="B640" s="239"/>
      <c r="C640" s="240"/>
      <c r="D640" s="234" t="s">
        <v>148</v>
      </c>
      <c r="E640" s="241" t="s">
        <v>1</v>
      </c>
      <c r="F640" s="242" t="s">
        <v>659</v>
      </c>
      <c r="G640" s="240"/>
      <c r="H640" s="241" t="s">
        <v>1</v>
      </c>
      <c r="I640" s="243"/>
      <c r="J640" s="240"/>
      <c r="K640" s="240"/>
      <c r="L640" s="244"/>
      <c r="M640" s="245"/>
      <c r="N640" s="246"/>
      <c r="O640" s="246"/>
      <c r="P640" s="246"/>
      <c r="Q640" s="246"/>
      <c r="R640" s="246"/>
      <c r="S640" s="246"/>
      <c r="T640" s="24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8" t="s">
        <v>148</v>
      </c>
      <c r="AU640" s="248" t="s">
        <v>90</v>
      </c>
      <c r="AV640" s="13" t="s">
        <v>88</v>
      </c>
      <c r="AW640" s="13" t="s">
        <v>36</v>
      </c>
      <c r="AX640" s="13" t="s">
        <v>80</v>
      </c>
      <c r="AY640" s="248" t="s">
        <v>138</v>
      </c>
    </row>
    <row r="641" s="14" customFormat="1">
      <c r="A641" s="14"/>
      <c r="B641" s="249"/>
      <c r="C641" s="250"/>
      <c r="D641" s="234" t="s">
        <v>148</v>
      </c>
      <c r="E641" s="251" t="s">
        <v>1</v>
      </c>
      <c r="F641" s="252" t="s">
        <v>637</v>
      </c>
      <c r="G641" s="250"/>
      <c r="H641" s="253">
        <v>834.55399999999997</v>
      </c>
      <c r="I641" s="254"/>
      <c r="J641" s="250"/>
      <c r="K641" s="250"/>
      <c r="L641" s="255"/>
      <c r="M641" s="256"/>
      <c r="N641" s="257"/>
      <c r="O641" s="257"/>
      <c r="P641" s="257"/>
      <c r="Q641" s="257"/>
      <c r="R641" s="257"/>
      <c r="S641" s="257"/>
      <c r="T641" s="25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9" t="s">
        <v>148</v>
      </c>
      <c r="AU641" s="259" t="s">
        <v>90</v>
      </c>
      <c r="AV641" s="14" t="s">
        <v>90</v>
      </c>
      <c r="AW641" s="14" t="s">
        <v>36</v>
      </c>
      <c r="AX641" s="14" t="s">
        <v>80</v>
      </c>
      <c r="AY641" s="259" t="s">
        <v>138</v>
      </c>
    </row>
    <row r="642" s="13" customFormat="1">
      <c r="A642" s="13"/>
      <c r="B642" s="239"/>
      <c r="C642" s="240"/>
      <c r="D642" s="234" t="s">
        <v>148</v>
      </c>
      <c r="E642" s="241" t="s">
        <v>1</v>
      </c>
      <c r="F642" s="242" t="s">
        <v>660</v>
      </c>
      <c r="G642" s="240"/>
      <c r="H642" s="241" t="s">
        <v>1</v>
      </c>
      <c r="I642" s="243"/>
      <c r="J642" s="240"/>
      <c r="K642" s="240"/>
      <c r="L642" s="244"/>
      <c r="M642" s="245"/>
      <c r="N642" s="246"/>
      <c r="O642" s="246"/>
      <c r="P642" s="246"/>
      <c r="Q642" s="246"/>
      <c r="R642" s="246"/>
      <c r="S642" s="246"/>
      <c r="T642" s="247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8" t="s">
        <v>148</v>
      </c>
      <c r="AU642" s="248" t="s">
        <v>90</v>
      </c>
      <c r="AV642" s="13" t="s">
        <v>88</v>
      </c>
      <c r="AW642" s="13" t="s">
        <v>36</v>
      </c>
      <c r="AX642" s="13" t="s">
        <v>80</v>
      </c>
      <c r="AY642" s="248" t="s">
        <v>138</v>
      </c>
    </row>
    <row r="643" s="14" customFormat="1">
      <c r="A643" s="14"/>
      <c r="B643" s="249"/>
      <c r="C643" s="250"/>
      <c r="D643" s="234" t="s">
        <v>148</v>
      </c>
      <c r="E643" s="251" t="s">
        <v>1</v>
      </c>
      <c r="F643" s="252" t="s">
        <v>661</v>
      </c>
      <c r="G643" s="250"/>
      <c r="H643" s="253">
        <v>2048.9229999999998</v>
      </c>
      <c r="I643" s="254"/>
      <c r="J643" s="250"/>
      <c r="K643" s="250"/>
      <c r="L643" s="255"/>
      <c r="M643" s="256"/>
      <c r="N643" s="257"/>
      <c r="O643" s="257"/>
      <c r="P643" s="257"/>
      <c r="Q643" s="257"/>
      <c r="R643" s="257"/>
      <c r="S643" s="257"/>
      <c r="T643" s="25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9" t="s">
        <v>148</v>
      </c>
      <c r="AU643" s="259" t="s">
        <v>90</v>
      </c>
      <c r="AV643" s="14" t="s">
        <v>90</v>
      </c>
      <c r="AW643" s="14" t="s">
        <v>36</v>
      </c>
      <c r="AX643" s="14" t="s">
        <v>80</v>
      </c>
      <c r="AY643" s="259" t="s">
        <v>138</v>
      </c>
    </row>
    <row r="644" s="15" customFormat="1">
      <c r="A644" s="15"/>
      <c r="B644" s="260"/>
      <c r="C644" s="261"/>
      <c r="D644" s="234" t="s">
        <v>148</v>
      </c>
      <c r="E644" s="262" t="s">
        <v>1</v>
      </c>
      <c r="F644" s="263" t="s">
        <v>154</v>
      </c>
      <c r="G644" s="261"/>
      <c r="H644" s="264">
        <v>4755.2780000000002</v>
      </c>
      <c r="I644" s="265"/>
      <c r="J644" s="261"/>
      <c r="K644" s="261"/>
      <c r="L644" s="266"/>
      <c r="M644" s="267"/>
      <c r="N644" s="268"/>
      <c r="O644" s="268"/>
      <c r="P644" s="268"/>
      <c r="Q644" s="268"/>
      <c r="R644" s="268"/>
      <c r="S644" s="268"/>
      <c r="T644" s="269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0" t="s">
        <v>148</v>
      </c>
      <c r="AU644" s="270" t="s">
        <v>90</v>
      </c>
      <c r="AV644" s="15" t="s">
        <v>144</v>
      </c>
      <c r="AW644" s="15" t="s">
        <v>36</v>
      </c>
      <c r="AX644" s="15" t="s">
        <v>88</v>
      </c>
      <c r="AY644" s="270" t="s">
        <v>138</v>
      </c>
    </row>
    <row r="645" s="2" customFormat="1" ht="16.5" customHeight="1">
      <c r="A645" s="39"/>
      <c r="B645" s="40"/>
      <c r="C645" s="272" t="s">
        <v>662</v>
      </c>
      <c r="D645" s="272" t="s">
        <v>453</v>
      </c>
      <c r="E645" s="273" t="s">
        <v>663</v>
      </c>
      <c r="F645" s="274" t="s">
        <v>664</v>
      </c>
      <c r="G645" s="275" t="s">
        <v>456</v>
      </c>
      <c r="H645" s="276">
        <v>641.96299999999997</v>
      </c>
      <c r="I645" s="277"/>
      <c r="J645" s="278">
        <f>ROUND(I645*H645,2)</f>
        <v>0</v>
      </c>
      <c r="K645" s="279"/>
      <c r="L645" s="280"/>
      <c r="M645" s="281" t="s">
        <v>1</v>
      </c>
      <c r="N645" s="282" t="s">
        <v>45</v>
      </c>
      <c r="O645" s="92"/>
      <c r="P645" s="230">
        <f>O645*H645</f>
        <v>0</v>
      </c>
      <c r="Q645" s="230">
        <v>1</v>
      </c>
      <c r="R645" s="230">
        <f>Q645*H645</f>
        <v>641.96299999999997</v>
      </c>
      <c r="S645" s="230">
        <v>0</v>
      </c>
      <c r="T645" s="231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2" t="s">
        <v>188</v>
      </c>
      <c r="AT645" s="232" t="s">
        <v>453</v>
      </c>
      <c r="AU645" s="232" t="s">
        <v>90</v>
      </c>
      <c r="AY645" s="18" t="s">
        <v>138</v>
      </c>
      <c r="BE645" s="233">
        <f>IF(N645="základní",J645,0)</f>
        <v>0</v>
      </c>
      <c r="BF645" s="233">
        <f>IF(N645="snížená",J645,0)</f>
        <v>0</v>
      </c>
      <c r="BG645" s="233">
        <f>IF(N645="zákl. přenesená",J645,0)</f>
        <v>0</v>
      </c>
      <c r="BH645" s="233">
        <f>IF(N645="sníž. přenesená",J645,0)</f>
        <v>0</v>
      </c>
      <c r="BI645" s="233">
        <f>IF(N645="nulová",J645,0)</f>
        <v>0</v>
      </c>
      <c r="BJ645" s="18" t="s">
        <v>88</v>
      </c>
      <c r="BK645" s="233">
        <f>ROUND(I645*H645,2)</f>
        <v>0</v>
      </c>
      <c r="BL645" s="18" t="s">
        <v>144</v>
      </c>
      <c r="BM645" s="232" t="s">
        <v>665</v>
      </c>
    </row>
    <row r="646" s="2" customFormat="1">
      <c r="A646" s="39"/>
      <c r="B646" s="40"/>
      <c r="C646" s="41"/>
      <c r="D646" s="234" t="s">
        <v>146</v>
      </c>
      <c r="E646" s="41"/>
      <c r="F646" s="235" t="s">
        <v>664</v>
      </c>
      <c r="G646" s="41"/>
      <c r="H646" s="41"/>
      <c r="I646" s="236"/>
      <c r="J646" s="41"/>
      <c r="K646" s="41"/>
      <c r="L646" s="45"/>
      <c r="M646" s="237"/>
      <c r="N646" s="238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146</v>
      </c>
      <c r="AU646" s="18" t="s">
        <v>90</v>
      </c>
    </row>
    <row r="647" s="13" customFormat="1">
      <c r="A647" s="13"/>
      <c r="B647" s="239"/>
      <c r="C647" s="240"/>
      <c r="D647" s="234" t="s">
        <v>148</v>
      </c>
      <c r="E647" s="241" t="s">
        <v>1</v>
      </c>
      <c r="F647" s="242" t="s">
        <v>666</v>
      </c>
      <c r="G647" s="240"/>
      <c r="H647" s="241" t="s">
        <v>1</v>
      </c>
      <c r="I647" s="243"/>
      <c r="J647" s="240"/>
      <c r="K647" s="240"/>
      <c r="L647" s="244"/>
      <c r="M647" s="245"/>
      <c r="N647" s="246"/>
      <c r="O647" s="246"/>
      <c r="P647" s="246"/>
      <c r="Q647" s="246"/>
      <c r="R647" s="246"/>
      <c r="S647" s="246"/>
      <c r="T647" s="24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8" t="s">
        <v>148</v>
      </c>
      <c r="AU647" s="248" t="s">
        <v>90</v>
      </c>
      <c r="AV647" s="13" t="s">
        <v>88</v>
      </c>
      <c r="AW647" s="13" t="s">
        <v>36</v>
      </c>
      <c r="AX647" s="13" t="s">
        <v>80</v>
      </c>
      <c r="AY647" s="248" t="s">
        <v>138</v>
      </c>
    </row>
    <row r="648" s="13" customFormat="1">
      <c r="A648" s="13"/>
      <c r="B648" s="239"/>
      <c r="C648" s="240"/>
      <c r="D648" s="234" t="s">
        <v>148</v>
      </c>
      <c r="E648" s="241" t="s">
        <v>1</v>
      </c>
      <c r="F648" s="242" t="s">
        <v>634</v>
      </c>
      <c r="G648" s="240"/>
      <c r="H648" s="241" t="s">
        <v>1</v>
      </c>
      <c r="I648" s="243"/>
      <c r="J648" s="240"/>
      <c r="K648" s="240"/>
      <c r="L648" s="244"/>
      <c r="M648" s="245"/>
      <c r="N648" s="246"/>
      <c r="O648" s="246"/>
      <c r="P648" s="246"/>
      <c r="Q648" s="246"/>
      <c r="R648" s="246"/>
      <c r="S648" s="246"/>
      <c r="T648" s="247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8" t="s">
        <v>148</v>
      </c>
      <c r="AU648" s="248" t="s">
        <v>90</v>
      </c>
      <c r="AV648" s="13" t="s">
        <v>88</v>
      </c>
      <c r="AW648" s="13" t="s">
        <v>36</v>
      </c>
      <c r="AX648" s="13" t="s">
        <v>80</v>
      </c>
      <c r="AY648" s="248" t="s">
        <v>138</v>
      </c>
    </row>
    <row r="649" s="14" customFormat="1">
      <c r="A649" s="14"/>
      <c r="B649" s="249"/>
      <c r="C649" s="250"/>
      <c r="D649" s="234" t="s">
        <v>148</v>
      </c>
      <c r="E649" s="251" t="s">
        <v>1</v>
      </c>
      <c r="F649" s="252" t="s">
        <v>667</v>
      </c>
      <c r="G649" s="250"/>
      <c r="H649" s="253">
        <v>252.69300000000001</v>
      </c>
      <c r="I649" s="254"/>
      <c r="J649" s="250"/>
      <c r="K649" s="250"/>
      <c r="L649" s="255"/>
      <c r="M649" s="256"/>
      <c r="N649" s="257"/>
      <c r="O649" s="257"/>
      <c r="P649" s="257"/>
      <c r="Q649" s="257"/>
      <c r="R649" s="257"/>
      <c r="S649" s="257"/>
      <c r="T649" s="25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9" t="s">
        <v>148</v>
      </c>
      <c r="AU649" s="259" t="s">
        <v>90</v>
      </c>
      <c r="AV649" s="14" t="s">
        <v>90</v>
      </c>
      <c r="AW649" s="14" t="s">
        <v>36</v>
      </c>
      <c r="AX649" s="14" t="s">
        <v>80</v>
      </c>
      <c r="AY649" s="259" t="s">
        <v>138</v>
      </c>
    </row>
    <row r="650" s="13" customFormat="1">
      <c r="A650" s="13"/>
      <c r="B650" s="239"/>
      <c r="C650" s="240"/>
      <c r="D650" s="234" t="s">
        <v>148</v>
      </c>
      <c r="E650" s="241" t="s">
        <v>1</v>
      </c>
      <c r="F650" s="242" t="s">
        <v>659</v>
      </c>
      <c r="G650" s="240"/>
      <c r="H650" s="241" t="s">
        <v>1</v>
      </c>
      <c r="I650" s="243"/>
      <c r="J650" s="240"/>
      <c r="K650" s="240"/>
      <c r="L650" s="244"/>
      <c r="M650" s="245"/>
      <c r="N650" s="246"/>
      <c r="O650" s="246"/>
      <c r="P650" s="246"/>
      <c r="Q650" s="246"/>
      <c r="R650" s="246"/>
      <c r="S650" s="246"/>
      <c r="T650" s="24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8" t="s">
        <v>148</v>
      </c>
      <c r="AU650" s="248" t="s">
        <v>90</v>
      </c>
      <c r="AV650" s="13" t="s">
        <v>88</v>
      </c>
      <c r="AW650" s="13" t="s">
        <v>36</v>
      </c>
      <c r="AX650" s="13" t="s">
        <v>80</v>
      </c>
      <c r="AY650" s="248" t="s">
        <v>138</v>
      </c>
    </row>
    <row r="651" s="14" customFormat="1">
      <c r="A651" s="14"/>
      <c r="B651" s="249"/>
      <c r="C651" s="250"/>
      <c r="D651" s="234" t="s">
        <v>148</v>
      </c>
      <c r="E651" s="251" t="s">
        <v>1</v>
      </c>
      <c r="F651" s="252" t="s">
        <v>668</v>
      </c>
      <c r="G651" s="250"/>
      <c r="H651" s="253">
        <v>112.66500000000001</v>
      </c>
      <c r="I651" s="254"/>
      <c r="J651" s="250"/>
      <c r="K651" s="250"/>
      <c r="L651" s="255"/>
      <c r="M651" s="256"/>
      <c r="N651" s="257"/>
      <c r="O651" s="257"/>
      <c r="P651" s="257"/>
      <c r="Q651" s="257"/>
      <c r="R651" s="257"/>
      <c r="S651" s="257"/>
      <c r="T651" s="25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9" t="s">
        <v>148</v>
      </c>
      <c r="AU651" s="259" t="s">
        <v>90</v>
      </c>
      <c r="AV651" s="14" t="s">
        <v>90</v>
      </c>
      <c r="AW651" s="14" t="s">
        <v>36</v>
      </c>
      <c r="AX651" s="14" t="s">
        <v>80</v>
      </c>
      <c r="AY651" s="259" t="s">
        <v>138</v>
      </c>
    </row>
    <row r="652" s="13" customFormat="1">
      <c r="A652" s="13"/>
      <c r="B652" s="239"/>
      <c r="C652" s="240"/>
      <c r="D652" s="234" t="s">
        <v>148</v>
      </c>
      <c r="E652" s="241" t="s">
        <v>1</v>
      </c>
      <c r="F652" s="242" t="s">
        <v>660</v>
      </c>
      <c r="G652" s="240"/>
      <c r="H652" s="241" t="s">
        <v>1</v>
      </c>
      <c r="I652" s="243"/>
      <c r="J652" s="240"/>
      <c r="K652" s="240"/>
      <c r="L652" s="244"/>
      <c r="M652" s="245"/>
      <c r="N652" s="246"/>
      <c r="O652" s="246"/>
      <c r="P652" s="246"/>
      <c r="Q652" s="246"/>
      <c r="R652" s="246"/>
      <c r="S652" s="246"/>
      <c r="T652" s="24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8" t="s">
        <v>148</v>
      </c>
      <c r="AU652" s="248" t="s">
        <v>90</v>
      </c>
      <c r="AV652" s="13" t="s">
        <v>88</v>
      </c>
      <c r="AW652" s="13" t="s">
        <v>36</v>
      </c>
      <c r="AX652" s="13" t="s">
        <v>80</v>
      </c>
      <c r="AY652" s="248" t="s">
        <v>138</v>
      </c>
    </row>
    <row r="653" s="14" customFormat="1">
      <c r="A653" s="14"/>
      <c r="B653" s="249"/>
      <c r="C653" s="250"/>
      <c r="D653" s="234" t="s">
        <v>148</v>
      </c>
      <c r="E653" s="251" t="s">
        <v>1</v>
      </c>
      <c r="F653" s="252" t="s">
        <v>669</v>
      </c>
      <c r="G653" s="250"/>
      <c r="H653" s="253">
        <v>276.60500000000002</v>
      </c>
      <c r="I653" s="254"/>
      <c r="J653" s="250"/>
      <c r="K653" s="250"/>
      <c r="L653" s="255"/>
      <c r="M653" s="256"/>
      <c r="N653" s="257"/>
      <c r="O653" s="257"/>
      <c r="P653" s="257"/>
      <c r="Q653" s="257"/>
      <c r="R653" s="257"/>
      <c r="S653" s="257"/>
      <c r="T653" s="25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9" t="s">
        <v>148</v>
      </c>
      <c r="AU653" s="259" t="s">
        <v>90</v>
      </c>
      <c r="AV653" s="14" t="s">
        <v>90</v>
      </c>
      <c r="AW653" s="14" t="s">
        <v>36</v>
      </c>
      <c r="AX653" s="14" t="s">
        <v>80</v>
      </c>
      <c r="AY653" s="259" t="s">
        <v>138</v>
      </c>
    </row>
    <row r="654" s="15" customFormat="1">
      <c r="A654" s="15"/>
      <c r="B654" s="260"/>
      <c r="C654" s="261"/>
      <c r="D654" s="234" t="s">
        <v>148</v>
      </c>
      <c r="E654" s="262" t="s">
        <v>1</v>
      </c>
      <c r="F654" s="263" t="s">
        <v>154</v>
      </c>
      <c r="G654" s="261"/>
      <c r="H654" s="264">
        <v>641.96299999999997</v>
      </c>
      <c r="I654" s="265"/>
      <c r="J654" s="261"/>
      <c r="K654" s="261"/>
      <c r="L654" s="266"/>
      <c r="M654" s="267"/>
      <c r="N654" s="268"/>
      <c r="O654" s="268"/>
      <c r="P654" s="268"/>
      <c r="Q654" s="268"/>
      <c r="R654" s="268"/>
      <c r="S654" s="268"/>
      <c r="T654" s="269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0" t="s">
        <v>148</v>
      </c>
      <c r="AU654" s="270" t="s">
        <v>90</v>
      </c>
      <c r="AV654" s="15" t="s">
        <v>144</v>
      </c>
      <c r="AW654" s="15" t="s">
        <v>36</v>
      </c>
      <c r="AX654" s="15" t="s">
        <v>88</v>
      </c>
      <c r="AY654" s="270" t="s">
        <v>138</v>
      </c>
    </row>
    <row r="655" s="2" customFormat="1" ht="24.15" customHeight="1">
      <c r="A655" s="39"/>
      <c r="B655" s="40"/>
      <c r="C655" s="220" t="s">
        <v>670</v>
      </c>
      <c r="D655" s="220" t="s">
        <v>140</v>
      </c>
      <c r="E655" s="221" t="s">
        <v>671</v>
      </c>
      <c r="F655" s="222" t="s">
        <v>672</v>
      </c>
      <c r="G655" s="223" t="s">
        <v>143</v>
      </c>
      <c r="H655" s="224">
        <v>3480.9200000000001</v>
      </c>
      <c r="I655" s="225"/>
      <c r="J655" s="226">
        <f>ROUND(I655*H655,2)</f>
        <v>0</v>
      </c>
      <c r="K655" s="227"/>
      <c r="L655" s="45"/>
      <c r="M655" s="228" t="s">
        <v>1</v>
      </c>
      <c r="N655" s="229" t="s">
        <v>45</v>
      </c>
      <c r="O655" s="92"/>
      <c r="P655" s="230">
        <f>O655*H655</f>
        <v>0</v>
      </c>
      <c r="Q655" s="230">
        <v>0</v>
      </c>
      <c r="R655" s="230">
        <f>Q655*H655</f>
        <v>0</v>
      </c>
      <c r="S655" s="230">
        <v>0</v>
      </c>
      <c r="T655" s="231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2" t="s">
        <v>144</v>
      </c>
      <c r="AT655" s="232" t="s">
        <v>140</v>
      </c>
      <c r="AU655" s="232" t="s">
        <v>90</v>
      </c>
      <c r="AY655" s="18" t="s">
        <v>138</v>
      </c>
      <c r="BE655" s="233">
        <f>IF(N655="základní",J655,0)</f>
        <v>0</v>
      </c>
      <c r="BF655" s="233">
        <f>IF(N655="snížená",J655,0)</f>
        <v>0</v>
      </c>
      <c r="BG655" s="233">
        <f>IF(N655="zákl. přenesená",J655,0)</f>
        <v>0</v>
      </c>
      <c r="BH655" s="233">
        <f>IF(N655="sníž. přenesená",J655,0)</f>
        <v>0</v>
      </c>
      <c r="BI655" s="233">
        <f>IF(N655="nulová",J655,0)</f>
        <v>0</v>
      </c>
      <c r="BJ655" s="18" t="s">
        <v>88</v>
      </c>
      <c r="BK655" s="233">
        <f>ROUND(I655*H655,2)</f>
        <v>0</v>
      </c>
      <c r="BL655" s="18" t="s">
        <v>144</v>
      </c>
      <c r="BM655" s="232" t="s">
        <v>673</v>
      </c>
    </row>
    <row r="656" s="2" customFormat="1">
      <c r="A656" s="39"/>
      <c r="B656" s="40"/>
      <c r="C656" s="41"/>
      <c r="D656" s="234" t="s">
        <v>146</v>
      </c>
      <c r="E656" s="41"/>
      <c r="F656" s="235" t="s">
        <v>674</v>
      </c>
      <c r="G656" s="41"/>
      <c r="H656" s="41"/>
      <c r="I656" s="236"/>
      <c r="J656" s="41"/>
      <c r="K656" s="41"/>
      <c r="L656" s="45"/>
      <c r="M656" s="237"/>
      <c r="N656" s="238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146</v>
      </c>
      <c r="AU656" s="18" t="s">
        <v>90</v>
      </c>
    </row>
    <row r="657" s="13" customFormat="1">
      <c r="A657" s="13"/>
      <c r="B657" s="239"/>
      <c r="C657" s="240"/>
      <c r="D657" s="234" t="s">
        <v>148</v>
      </c>
      <c r="E657" s="241" t="s">
        <v>1</v>
      </c>
      <c r="F657" s="242" t="s">
        <v>675</v>
      </c>
      <c r="G657" s="240"/>
      <c r="H657" s="241" t="s">
        <v>1</v>
      </c>
      <c r="I657" s="243"/>
      <c r="J657" s="240"/>
      <c r="K657" s="240"/>
      <c r="L657" s="244"/>
      <c r="M657" s="245"/>
      <c r="N657" s="246"/>
      <c r="O657" s="246"/>
      <c r="P657" s="246"/>
      <c r="Q657" s="246"/>
      <c r="R657" s="246"/>
      <c r="S657" s="246"/>
      <c r="T657" s="247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8" t="s">
        <v>148</v>
      </c>
      <c r="AU657" s="248" t="s">
        <v>90</v>
      </c>
      <c r="AV657" s="13" t="s">
        <v>88</v>
      </c>
      <c r="AW657" s="13" t="s">
        <v>36</v>
      </c>
      <c r="AX657" s="13" t="s">
        <v>80</v>
      </c>
      <c r="AY657" s="248" t="s">
        <v>138</v>
      </c>
    </row>
    <row r="658" s="13" customFormat="1">
      <c r="A658" s="13"/>
      <c r="B658" s="239"/>
      <c r="C658" s="240"/>
      <c r="D658" s="234" t="s">
        <v>148</v>
      </c>
      <c r="E658" s="241" t="s">
        <v>1</v>
      </c>
      <c r="F658" s="242" t="s">
        <v>676</v>
      </c>
      <c r="G658" s="240"/>
      <c r="H658" s="241" t="s">
        <v>1</v>
      </c>
      <c r="I658" s="243"/>
      <c r="J658" s="240"/>
      <c r="K658" s="240"/>
      <c r="L658" s="244"/>
      <c r="M658" s="245"/>
      <c r="N658" s="246"/>
      <c r="O658" s="246"/>
      <c r="P658" s="246"/>
      <c r="Q658" s="246"/>
      <c r="R658" s="246"/>
      <c r="S658" s="246"/>
      <c r="T658" s="247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8" t="s">
        <v>148</v>
      </c>
      <c r="AU658" s="248" t="s">
        <v>90</v>
      </c>
      <c r="AV658" s="13" t="s">
        <v>88</v>
      </c>
      <c r="AW658" s="13" t="s">
        <v>36</v>
      </c>
      <c r="AX658" s="13" t="s">
        <v>80</v>
      </c>
      <c r="AY658" s="248" t="s">
        <v>138</v>
      </c>
    </row>
    <row r="659" s="14" customFormat="1">
      <c r="A659" s="14"/>
      <c r="B659" s="249"/>
      <c r="C659" s="250"/>
      <c r="D659" s="234" t="s">
        <v>148</v>
      </c>
      <c r="E659" s="251" t="s">
        <v>1</v>
      </c>
      <c r="F659" s="252" t="s">
        <v>635</v>
      </c>
      <c r="G659" s="250"/>
      <c r="H659" s="253">
        <v>1871.8009999999999</v>
      </c>
      <c r="I659" s="254"/>
      <c r="J659" s="250"/>
      <c r="K659" s="250"/>
      <c r="L659" s="255"/>
      <c r="M659" s="256"/>
      <c r="N659" s="257"/>
      <c r="O659" s="257"/>
      <c r="P659" s="257"/>
      <c r="Q659" s="257"/>
      <c r="R659" s="257"/>
      <c r="S659" s="257"/>
      <c r="T659" s="25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9" t="s">
        <v>148</v>
      </c>
      <c r="AU659" s="259" t="s">
        <v>90</v>
      </c>
      <c r="AV659" s="14" t="s">
        <v>90</v>
      </c>
      <c r="AW659" s="14" t="s">
        <v>36</v>
      </c>
      <c r="AX659" s="14" t="s">
        <v>80</v>
      </c>
      <c r="AY659" s="259" t="s">
        <v>138</v>
      </c>
    </row>
    <row r="660" s="13" customFormat="1">
      <c r="A660" s="13"/>
      <c r="B660" s="239"/>
      <c r="C660" s="240"/>
      <c r="D660" s="234" t="s">
        <v>148</v>
      </c>
      <c r="E660" s="241" t="s">
        <v>1</v>
      </c>
      <c r="F660" s="242" t="s">
        <v>677</v>
      </c>
      <c r="G660" s="240"/>
      <c r="H660" s="241" t="s">
        <v>1</v>
      </c>
      <c r="I660" s="243"/>
      <c r="J660" s="240"/>
      <c r="K660" s="240"/>
      <c r="L660" s="244"/>
      <c r="M660" s="245"/>
      <c r="N660" s="246"/>
      <c r="O660" s="246"/>
      <c r="P660" s="246"/>
      <c r="Q660" s="246"/>
      <c r="R660" s="246"/>
      <c r="S660" s="246"/>
      <c r="T660" s="24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8" t="s">
        <v>148</v>
      </c>
      <c r="AU660" s="248" t="s">
        <v>90</v>
      </c>
      <c r="AV660" s="13" t="s">
        <v>88</v>
      </c>
      <c r="AW660" s="13" t="s">
        <v>36</v>
      </c>
      <c r="AX660" s="13" t="s">
        <v>80</v>
      </c>
      <c r="AY660" s="248" t="s">
        <v>138</v>
      </c>
    </row>
    <row r="661" s="14" customFormat="1">
      <c r="A661" s="14"/>
      <c r="B661" s="249"/>
      <c r="C661" s="250"/>
      <c r="D661" s="234" t="s">
        <v>148</v>
      </c>
      <c r="E661" s="251" t="s">
        <v>1</v>
      </c>
      <c r="F661" s="252" t="s">
        <v>637</v>
      </c>
      <c r="G661" s="250"/>
      <c r="H661" s="253">
        <v>834.55399999999997</v>
      </c>
      <c r="I661" s="254"/>
      <c r="J661" s="250"/>
      <c r="K661" s="250"/>
      <c r="L661" s="255"/>
      <c r="M661" s="256"/>
      <c r="N661" s="257"/>
      <c r="O661" s="257"/>
      <c r="P661" s="257"/>
      <c r="Q661" s="257"/>
      <c r="R661" s="257"/>
      <c r="S661" s="257"/>
      <c r="T661" s="25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9" t="s">
        <v>148</v>
      </c>
      <c r="AU661" s="259" t="s">
        <v>90</v>
      </c>
      <c r="AV661" s="14" t="s">
        <v>90</v>
      </c>
      <c r="AW661" s="14" t="s">
        <v>36</v>
      </c>
      <c r="AX661" s="14" t="s">
        <v>80</v>
      </c>
      <c r="AY661" s="259" t="s">
        <v>138</v>
      </c>
    </row>
    <row r="662" s="13" customFormat="1">
      <c r="A662" s="13"/>
      <c r="B662" s="239"/>
      <c r="C662" s="240"/>
      <c r="D662" s="234" t="s">
        <v>148</v>
      </c>
      <c r="E662" s="241" t="s">
        <v>1</v>
      </c>
      <c r="F662" s="242" t="s">
        <v>678</v>
      </c>
      <c r="G662" s="240"/>
      <c r="H662" s="241" t="s">
        <v>1</v>
      </c>
      <c r="I662" s="243"/>
      <c r="J662" s="240"/>
      <c r="K662" s="240"/>
      <c r="L662" s="244"/>
      <c r="M662" s="245"/>
      <c r="N662" s="246"/>
      <c r="O662" s="246"/>
      <c r="P662" s="246"/>
      <c r="Q662" s="246"/>
      <c r="R662" s="246"/>
      <c r="S662" s="246"/>
      <c r="T662" s="24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8" t="s">
        <v>148</v>
      </c>
      <c r="AU662" s="248" t="s">
        <v>90</v>
      </c>
      <c r="AV662" s="13" t="s">
        <v>88</v>
      </c>
      <c r="AW662" s="13" t="s">
        <v>36</v>
      </c>
      <c r="AX662" s="13" t="s">
        <v>80</v>
      </c>
      <c r="AY662" s="248" t="s">
        <v>138</v>
      </c>
    </row>
    <row r="663" s="14" customFormat="1">
      <c r="A663" s="14"/>
      <c r="B663" s="249"/>
      <c r="C663" s="250"/>
      <c r="D663" s="234" t="s">
        <v>148</v>
      </c>
      <c r="E663" s="251" t="s">
        <v>1</v>
      </c>
      <c r="F663" s="252" t="s">
        <v>679</v>
      </c>
      <c r="G663" s="250"/>
      <c r="H663" s="253">
        <v>774.56500000000005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9" t="s">
        <v>148</v>
      </c>
      <c r="AU663" s="259" t="s">
        <v>90</v>
      </c>
      <c r="AV663" s="14" t="s">
        <v>90</v>
      </c>
      <c r="AW663" s="14" t="s">
        <v>36</v>
      </c>
      <c r="AX663" s="14" t="s">
        <v>80</v>
      </c>
      <c r="AY663" s="259" t="s">
        <v>138</v>
      </c>
    </row>
    <row r="664" s="15" customFormat="1">
      <c r="A664" s="15"/>
      <c r="B664" s="260"/>
      <c r="C664" s="261"/>
      <c r="D664" s="234" t="s">
        <v>148</v>
      </c>
      <c r="E664" s="262" t="s">
        <v>1</v>
      </c>
      <c r="F664" s="263" t="s">
        <v>154</v>
      </c>
      <c r="G664" s="261"/>
      <c r="H664" s="264">
        <v>3480.9200000000001</v>
      </c>
      <c r="I664" s="265"/>
      <c r="J664" s="261"/>
      <c r="K664" s="261"/>
      <c r="L664" s="266"/>
      <c r="M664" s="267"/>
      <c r="N664" s="268"/>
      <c r="O664" s="268"/>
      <c r="P664" s="268"/>
      <c r="Q664" s="268"/>
      <c r="R664" s="268"/>
      <c r="S664" s="268"/>
      <c r="T664" s="26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0" t="s">
        <v>148</v>
      </c>
      <c r="AU664" s="270" t="s">
        <v>90</v>
      </c>
      <c r="AV664" s="15" t="s">
        <v>144</v>
      </c>
      <c r="AW664" s="15" t="s">
        <v>36</v>
      </c>
      <c r="AX664" s="15" t="s">
        <v>88</v>
      </c>
      <c r="AY664" s="270" t="s">
        <v>138</v>
      </c>
    </row>
    <row r="665" s="2" customFormat="1" ht="16.5" customHeight="1">
      <c r="A665" s="39"/>
      <c r="B665" s="40"/>
      <c r="C665" s="272" t="s">
        <v>680</v>
      </c>
      <c r="D665" s="272" t="s">
        <v>453</v>
      </c>
      <c r="E665" s="273" t="s">
        <v>681</v>
      </c>
      <c r="F665" s="274" t="s">
        <v>682</v>
      </c>
      <c r="G665" s="275" t="s">
        <v>683</v>
      </c>
      <c r="H665" s="276">
        <v>69.617999999999995</v>
      </c>
      <c r="I665" s="277"/>
      <c r="J665" s="278">
        <f>ROUND(I665*H665,2)</f>
        <v>0</v>
      </c>
      <c r="K665" s="279"/>
      <c r="L665" s="280"/>
      <c r="M665" s="281" t="s">
        <v>1</v>
      </c>
      <c r="N665" s="282" t="s">
        <v>45</v>
      </c>
      <c r="O665" s="92"/>
      <c r="P665" s="230">
        <f>O665*H665</f>
        <v>0</v>
      </c>
      <c r="Q665" s="230">
        <v>0.001</v>
      </c>
      <c r="R665" s="230">
        <f>Q665*H665</f>
        <v>0.069617999999999999</v>
      </c>
      <c r="S665" s="230">
        <v>0</v>
      </c>
      <c r="T665" s="231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2" t="s">
        <v>188</v>
      </c>
      <c r="AT665" s="232" t="s">
        <v>453</v>
      </c>
      <c r="AU665" s="232" t="s">
        <v>90</v>
      </c>
      <c r="AY665" s="18" t="s">
        <v>138</v>
      </c>
      <c r="BE665" s="233">
        <f>IF(N665="základní",J665,0)</f>
        <v>0</v>
      </c>
      <c r="BF665" s="233">
        <f>IF(N665="snížená",J665,0)</f>
        <v>0</v>
      </c>
      <c r="BG665" s="233">
        <f>IF(N665="zákl. přenesená",J665,0)</f>
        <v>0</v>
      </c>
      <c r="BH665" s="233">
        <f>IF(N665="sníž. přenesená",J665,0)</f>
        <v>0</v>
      </c>
      <c r="BI665" s="233">
        <f>IF(N665="nulová",J665,0)</f>
        <v>0</v>
      </c>
      <c r="BJ665" s="18" t="s">
        <v>88</v>
      </c>
      <c r="BK665" s="233">
        <f>ROUND(I665*H665,2)</f>
        <v>0</v>
      </c>
      <c r="BL665" s="18" t="s">
        <v>144</v>
      </c>
      <c r="BM665" s="232" t="s">
        <v>684</v>
      </c>
    </row>
    <row r="666" s="2" customFormat="1">
      <c r="A666" s="39"/>
      <c r="B666" s="40"/>
      <c r="C666" s="41"/>
      <c r="D666" s="234" t="s">
        <v>146</v>
      </c>
      <c r="E666" s="41"/>
      <c r="F666" s="235" t="s">
        <v>682</v>
      </c>
      <c r="G666" s="41"/>
      <c r="H666" s="41"/>
      <c r="I666" s="236"/>
      <c r="J666" s="41"/>
      <c r="K666" s="41"/>
      <c r="L666" s="45"/>
      <c r="M666" s="237"/>
      <c r="N666" s="238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146</v>
      </c>
      <c r="AU666" s="18" t="s">
        <v>90</v>
      </c>
    </row>
    <row r="667" s="14" customFormat="1">
      <c r="A667" s="14"/>
      <c r="B667" s="249"/>
      <c r="C667" s="250"/>
      <c r="D667" s="234" t="s">
        <v>148</v>
      </c>
      <c r="E667" s="250"/>
      <c r="F667" s="252" t="s">
        <v>685</v>
      </c>
      <c r="G667" s="250"/>
      <c r="H667" s="253">
        <v>69.617999999999995</v>
      </c>
      <c r="I667" s="254"/>
      <c r="J667" s="250"/>
      <c r="K667" s="250"/>
      <c r="L667" s="255"/>
      <c r="M667" s="256"/>
      <c r="N667" s="257"/>
      <c r="O667" s="257"/>
      <c r="P667" s="257"/>
      <c r="Q667" s="257"/>
      <c r="R667" s="257"/>
      <c r="S667" s="257"/>
      <c r="T667" s="25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9" t="s">
        <v>148</v>
      </c>
      <c r="AU667" s="259" t="s">
        <v>90</v>
      </c>
      <c r="AV667" s="14" t="s">
        <v>90</v>
      </c>
      <c r="AW667" s="14" t="s">
        <v>4</v>
      </c>
      <c r="AX667" s="14" t="s">
        <v>88</v>
      </c>
      <c r="AY667" s="259" t="s">
        <v>138</v>
      </c>
    </row>
    <row r="668" s="2" customFormat="1" ht="24.15" customHeight="1">
      <c r="A668" s="39"/>
      <c r="B668" s="40"/>
      <c r="C668" s="220" t="s">
        <v>686</v>
      </c>
      <c r="D668" s="220" t="s">
        <v>140</v>
      </c>
      <c r="E668" s="221" t="s">
        <v>687</v>
      </c>
      <c r="F668" s="222" t="s">
        <v>688</v>
      </c>
      <c r="G668" s="223" t="s">
        <v>143</v>
      </c>
      <c r="H668" s="224">
        <v>383.48200000000003</v>
      </c>
      <c r="I668" s="225"/>
      <c r="J668" s="226">
        <f>ROUND(I668*H668,2)</f>
        <v>0</v>
      </c>
      <c r="K668" s="227"/>
      <c r="L668" s="45"/>
      <c r="M668" s="228" t="s">
        <v>1</v>
      </c>
      <c r="N668" s="229" t="s">
        <v>45</v>
      </c>
      <c r="O668" s="92"/>
      <c r="P668" s="230">
        <f>O668*H668</f>
        <v>0</v>
      </c>
      <c r="Q668" s="230">
        <v>0</v>
      </c>
      <c r="R668" s="230">
        <f>Q668*H668</f>
        <v>0</v>
      </c>
      <c r="S668" s="230">
        <v>0</v>
      </c>
      <c r="T668" s="231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2" t="s">
        <v>144</v>
      </c>
      <c r="AT668" s="232" t="s">
        <v>140</v>
      </c>
      <c r="AU668" s="232" t="s">
        <v>90</v>
      </c>
      <c r="AY668" s="18" t="s">
        <v>138</v>
      </c>
      <c r="BE668" s="233">
        <f>IF(N668="základní",J668,0)</f>
        <v>0</v>
      </c>
      <c r="BF668" s="233">
        <f>IF(N668="snížená",J668,0)</f>
        <v>0</v>
      </c>
      <c r="BG668" s="233">
        <f>IF(N668="zákl. přenesená",J668,0)</f>
        <v>0</v>
      </c>
      <c r="BH668" s="233">
        <f>IF(N668="sníž. přenesená",J668,0)</f>
        <v>0</v>
      </c>
      <c r="BI668" s="233">
        <f>IF(N668="nulová",J668,0)</f>
        <v>0</v>
      </c>
      <c r="BJ668" s="18" t="s">
        <v>88</v>
      </c>
      <c r="BK668" s="233">
        <f>ROUND(I668*H668,2)</f>
        <v>0</v>
      </c>
      <c r="BL668" s="18" t="s">
        <v>144</v>
      </c>
      <c r="BM668" s="232" t="s">
        <v>689</v>
      </c>
    </row>
    <row r="669" s="2" customFormat="1">
      <c r="A669" s="39"/>
      <c r="B669" s="40"/>
      <c r="C669" s="41"/>
      <c r="D669" s="234" t="s">
        <v>146</v>
      </c>
      <c r="E669" s="41"/>
      <c r="F669" s="235" t="s">
        <v>690</v>
      </c>
      <c r="G669" s="41"/>
      <c r="H669" s="41"/>
      <c r="I669" s="236"/>
      <c r="J669" s="41"/>
      <c r="K669" s="41"/>
      <c r="L669" s="45"/>
      <c r="M669" s="237"/>
      <c r="N669" s="238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146</v>
      </c>
      <c r="AU669" s="18" t="s">
        <v>90</v>
      </c>
    </row>
    <row r="670" s="13" customFormat="1">
      <c r="A670" s="13"/>
      <c r="B670" s="239"/>
      <c r="C670" s="240"/>
      <c r="D670" s="234" t="s">
        <v>148</v>
      </c>
      <c r="E670" s="241" t="s">
        <v>1</v>
      </c>
      <c r="F670" s="242" t="s">
        <v>691</v>
      </c>
      <c r="G670" s="240"/>
      <c r="H670" s="241" t="s">
        <v>1</v>
      </c>
      <c r="I670" s="243"/>
      <c r="J670" s="240"/>
      <c r="K670" s="240"/>
      <c r="L670" s="244"/>
      <c r="M670" s="245"/>
      <c r="N670" s="246"/>
      <c r="O670" s="246"/>
      <c r="P670" s="246"/>
      <c r="Q670" s="246"/>
      <c r="R670" s="246"/>
      <c r="S670" s="246"/>
      <c r="T670" s="24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8" t="s">
        <v>148</v>
      </c>
      <c r="AU670" s="248" t="s">
        <v>90</v>
      </c>
      <c r="AV670" s="13" t="s">
        <v>88</v>
      </c>
      <c r="AW670" s="13" t="s">
        <v>36</v>
      </c>
      <c r="AX670" s="13" t="s">
        <v>80</v>
      </c>
      <c r="AY670" s="248" t="s">
        <v>138</v>
      </c>
    </row>
    <row r="671" s="13" customFormat="1">
      <c r="A671" s="13"/>
      <c r="B671" s="239"/>
      <c r="C671" s="240"/>
      <c r="D671" s="234" t="s">
        <v>148</v>
      </c>
      <c r="E671" s="241" t="s">
        <v>1</v>
      </c>
      <c r="F671" s="242" t="s">
        <v>692</v>
      </c>
      <c r="G671" s="240"/>
      <c r="H671" s="241" t="s">
        <v>1</v>
      </c>
      <c r="I671" s="243"/>
      <c r="J671" s="240"/>
      <c r="K671" s="240"/>
      <c r="L671" s="244"/>
      <c r="M671" s="245"/>
      <c r="N671" s="246"/>
      <c r="O671" s="246"/>
      <c r="P671" s="246"/>
      <c r="Q671" s="246"/>
      <c r="R671" s="246"/>
      <c r="S671" s="246"/>
      <c r="T671" s="247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8" t="s">
        <v>148</v>
      </c>
      <c r="AU671" s="248" t="s">
        <v>90</v>
      </c>
      <c r="AV671" s="13" t="s">
        <v>88</v>
      </c>
      <c r="AW671" s="13" t="s">
        <v>36</v>
      </c>
      <c r="AX671" s="13" t="s">
        <v>80</v>
      </c>
      <c r="AY671" s="248" t="s">
        <v>138</v>
      </c>
    </row>
    <row r="672" s="14" customFormat="1">
      <c r="A672" s="14"/>
      <c r="B672" s="249"/>
      <c r="C672" s="250"/>
      <c r="D672" s="234" t="s">
        <v>148</v>
      </c>
      <c r="E672" s="251" t="s">
        <v>1</v>
      </c>
      <c r="F672" s="252" t="s">
        <v>693</v>
      </c>
      <c r="G672" s="250"/>
      <c r="H672" s="253">
        <v>187.77199999999999</v>
      </c>
      <c r="I672" s="254"/>
      <c r="J672" s="250"/>
      <c r="K672" s="250"/>
      <c r="L672" s="255"/>
      <c r="M672" s="256"/>
      <c r="N672" s="257"/>
      <c r="O672" s="257"/>
      <c r="P672" s="257"/>
      <c r="Q672" s="257"/>
      <c r="R672" s="257"/>
      <c r="S672" s="257"/>
      <c r="T672" s="25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9" t="s">
        <v>148</v>
      </c>
      <c r="AU672" s="259" t="s">
        <v>90</v>
      </c>
      <c r="AV672" s="14" t="s">
        <v>90</v>
      </c>
      <c r="AW672" s="14" t="s">
        <v>36</v>
      </c>
      <c r="AX672" s="14" t="s">
        <v>80</v>
      </c>
      <c r="AY672" s="259" t="s">
        <v>138</v>
      </c>
    </row>
    <row r="673" s="13" customFormat="1">
      <c r="A673" s="13"/>
      <c r="B673" s="239"/>
      <c r="C673" s="240"/>
      <c r="D673" s="234" t="s">
        <v>148</v>
      </c>
      <c r="E673" s="241" t="s">
        <v>1</v>
      </c>
      <c r="F673" s="242" t="s">
        <v>694</v>
      </c>
      <c r="G673" s="240"/>
      <c r="H673" s="241" t="s">
        <v>1</v>
      </c>
      <c r="I673" s="243"/>
      <c r="J673" s="240"/>
      <c r="K673" s="240"/>
      <c r="L673" s="244"/>
      <c r="M673" s="245"/>
      <c r="N673" s="246"/>
      <c r="O673" s="246"/>
      <c r="P673" s="246"/>
      <c r="Q673" s="246"/>
      <c r="R673" s="246"/>
      <c r="S673" s="246"/>
      <c r="T673" s="24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8" t="s">
        <v>148</v>
      </c>
      <c r="AU673" s="248" t="s">
        <v>90</v>
      </c>
      <c r="AV673" s="13" t="s">
        <v>88</v>
      </c>
      <c r="AW673" s="13" t="s">
        <v>36</v>
      </c>
      <c r="AX673" s="13" t="s">
        <v>80</v>
      </c>
      <c r="AY673" s="248" t="s">
        <v>138</v>
      </c>
    </row>
    <row r="674" s="14" customFormat="1">
      <c r="A674" s="14"/>
      <c r="B674" s="249"/>
      <c r="C674" s="250"/>
      <c r="D674" s="234" t="s">
        <v>148</v>
      </c>
      <c r="E674" s="251" t="s">
        <v>1</v>
      </c>
      <c r="F674" s="252" t="s">
        <v>695</v>
      </c>
      <c r="G674" s="250"/>
      <c r="H674" s="253">
        <v>195.71000000000001</v>
      </c>
      <c r="I674" s="254"/>
      <c r="J674" s="250"/>
      <c r="K674" s="250"/>
      <c r="L674" s="255"/>
      <c r="M674" s="256"/>
      <c r="N674" s="257"/>
      <c r="O674" s="257"/>
      <c r="P674" s="257"/>
      <c r="Q674" s="257"/>
      <c r="R674" s="257"/>
      <c r="S674" s="257"/>
      <c r="T674" s="25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9" t="s">
        <v>148</v>
      </c>
      <c r="AU674" s="259" t="s">
        <v>90</v>
      </c>
      <c r="AV674" s="14" t="s">
        <v>90</v>
      </c>
      <c r="AW674" s="14" t="s">
        <v>36</v>
      </c>
      <c r="AX674" s="14" t="s">
        <v>80</v>
      </c>
      <c r="AY674" s="259" t="s">
        <v>138</v>
      </c>
    </row>
    <row r="675" s="15" customFormat="1">
      <c r="A675" s="15"/>
      <c r="B675" s="260"/>
      <c r="C675" s="261"/>
      <c r="D675" s="234" t="s">
        <v>148</v>
      </c>
      <c r="E675" s="262" t="s">
        <v>1</v>
      </c>
      <c r="F675" s="263" t="s">
        <v>154</v>
      </c>
      <c r="G675" s="261"/>
      <c r="H675" s="264">
        <v>383.48199999999997</v>
      </c>
      <c r="I675" s="265"/>
      <c r="J675" s="261"/>
      <c r="K675" s="261"/>
      <c r="L675" s="266"/>
      <c r="M675" s="267"/>
      <c r="N675" s="268"/>
      <c r="O675" s="268"/>
      <c r="P675" s="268"/>
      <c r="Q675" s="268"/>
      <c r="R675" s="268"/>
      <c r="S675" s="268"/>
      <c r="T675" s="269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0" t="s">
        <v>148</v>
      </c>
      <c r="AU675" s="270" t="s">
        <v>90</v>
      </c>
      <c r="AV675" s="15" t="s">
        <v>144</v>
      </c>
      <c r="AW675" s="15" t="s">
        <v>36</v>
      </c>
      <c r="AX675" s="15" t="s">
        <v>88</v>
      </c>
      <c r="AY675" s="270" t="s">
        <v>138</v>
      </c>
    </row>
    <row r="676" s="2" customFormat="1" ht="16.5" customHeight="1">
      <c r="A676" s="39"/>
      <c r="B676" s="40"/>
      <c r="C676" s="272" t="s">
        <v>696</v>
      </c>
      <c r="D676" s="272" t="s">
        <v>453</v>
      </c>
      <c r="E676" s="273" t="s">
        <v>697</v>
      </c>
      <c r="F676" s="274" t="s">
        <v>698</v>
      </c>
      <c r="G676" s="275" t="s">
        <v>683</v>
      </c>
      <c r="H676" s="276">
        <v>7.6699999999999999</v>
      </c>
      <c r="I676" s="277"/>
      <c r="J676" s="278">
        <f>ROUND(I676*H676,2)</f>
        <v>0</v>
      </c>
      <c r="K676" s="279"/>
      <c r="L676" s="280"/>
      <c r="M676" s="281" t="s">
        <v>1</v>
      </c>
      <c r="N676" s="282" t="s">
        <v>45</v>
      </c>
      <c r="O676" s="92"/>
      <c r="P676" s="230">
        <f>O676*H676</f>
        <v>0</v>
      </c>
      <c r="Q676" s="230">
        <v>0.001</v>
      </c>
      <c r="R676" s="230">
        <f>Q676*H676</f>
        <v>0.0076699999999999997</v>
      </c>
      <c r="S676" s="230">
        <v>0</v>
      </c>
      <c r="T676" s="231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2" t="s">
        <v>188</v>
      </c>
      <c r="AT676" s="232" t="s">
        <v>453</v>
      </c>
      <c r="AU676" s="232" t="s">
        <v>90</v>
      </c>
      <c r="AY676" s="18" t="s">
        <v>138</v>
      </c>
      <c r="BE676" s="233">
        <f>IF(N676="základní",J676,0)</f>
        <v>0</v>
      </c>
      <c r="BF676" s="233">
        <f>IF(N676="snížená",J676,0)</f>
        <v>0</v>
      </c>
      <c r="BG676" s="233">
        <f>IF(N676="zákl. přenesená",J676,0)</f>
        <v>0</v>
      </c>
      <c r="BH676" s="233">
        <f>IF(N676="sníž. přenesená",J676,0)</f>
        <v>0</v>
      </c>
      <c r="BI676" s="233">
        <f>IF(N676="nulová",J676,0)</f>
        <v>0</v>
      </c>
      <c r="BJ676" s="18" t="s">
        <v>88</v>
      </c>
      <c r="BK676" s="233">
        <f>ROUND(I676*H676,2)</f>
        <v>0</v>
      </c>
      <c r="BL676" s="18" t="s">
        <v>144</v>
      </c>
      <c r="BM676" s="232" t="s">
        <v>699</v>
      </c>
    </row>
    <row r="677" s="2" customFormat="1">
      <c r="A677" s="39"/>
      <c r="B677" s="40"/>
      <c r="C677" s="41"/>
      <c r="D677" s="234" t="s">
        <v>146</v>
      </c>
      <c r="E677" s="41"/>
      <c r="F677" s="235" t="s">
        <v>698</v>
      </c>
      <c r="G677" s="41"/>
      <c r="H677" s="41"/>
      <c r="I677" s="236"/>
      <c r="J677" s="41"/>
      <c r="K677" s="41"/>
      <c r="L677" s="45"/>
      <c r="M677" s="237"/>
      <c r="N677" s="238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146</v>
      </c>
      <c r="AU677" s="18" t="s">
        <v>90</v>
      </c>
    </row>
    <row r="678" s="14" customFormat="1">
      <c r="A678" s="14"/>
      <c r="B678" s="249"/>
      <c r="C678" s="250"/>
      <c r="D678" s="234" t="s">
        <v>148</v>
      </c>
      <c r="E678" s="250"/>
      <c r="F678" s="252" t="s">
        <v>700</v>
      </c>
      <c r="G678" s="250"/>
      <c r="H678" s="253">
        <v>7.6699999999999999</v>
      </c>
      <c r="I678" s="254"/>
      <c r="J678" s="250"/>
      <c r="K678" s="250"/>
      <c r="L678" s="255"/>
      <c r="M678" s="256"/>
      <c r="N678" s="257"/>
      <c r="O678" s="257"/>
      <c r="P678" s="257"/>
      <c r="Q678" s="257"/>
      <c r="R678" s="257"/>
      <c r="S678" s="257"/>
      <c r="T678" s="25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9" t="s">
        <v>148</v>
      </c>
      <c r="AU678" s="259" t="s">
        <v>90</v>
      </c>
      <c r="AV678" s="14" t="s">
        <v>90</v>
      </c>
      <c r="AW678" s="14" t="s">
        <v>4</v>
      </c>
      <c r="AX678" s="14" t="s">
        <v>88</v>
      </c>
      <c r="AY678" s="259" t="s">
        <v>138</v>
      </c>
    </row>
    <row r="679" s="2" customFormat="1" ht="16.5" customHeight="1">
      <c r="A679" s="39"/>
      <c r="B679" s="40"/>
      <c r="C679" s="220" t="s">
        <v>701</v>
      </c>
      <c r="D679" s="220" t="s">
        <v>140</v>
      </c>
      <c r="E679" s="221" t="s">
        <v>702</v>
      </c>
      <c r="F679" s="222" t="s">
        <v>703</v>
      </c>
      <c r="G679" s="223" t="s">
        <v>281</v>
      </c>
      <c r="H679" s="224">
        <v>38.643999999999998</v>
      </c>
      <c r="I679" s="225"/>
      <c r="J679" s="226">
        <f>ROUND(I679*H679,2)</f>
        <v>0</v>
      </c>
      <c r="K679" s="227"/>
      <c r="L679" s="45"/>
      <c r="M679" s="228" t="s">
        <v>1</v>
      </c>
      <c r="N679" s="229" t="s">
        <v>45</v>
      </c>
      <c r="O679" s="92"/>
      <c r="P679" s="230">
        <f>O679*H679</f>
        <v>0</v>
      </c>
      <c r="Q679" s="230">
        <v>0</v>
      </c>
      <c r="R679" s="230">
        <f>Q679*H679</f>
        <v>0</v>
      </c>
      <c r="S679" s="230">
        <v>0</v>
      </c>
      <c r="T679" s="231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2" t="s">
        <v>144</v>
      </c>
      <c r="AT679" s="232" t="s">
        <v>140</v>
      </c>
      <c r="AU679" s="232" t="s">
        <v>90</v>
      </c>
      <c r="AY679" s="18" t="s">
        <v>138</v>
      </c>
      <c r="BE679" s="233">
        <f>IF(N679="základní",J679,0)</f>
        <v>0</v>
      </c>
      <c r="BF679" s="233">
        <f>IF(N679="snížená",J679,0)</f>
        <v>0</v>
      </c>
      <c r="BG679" s="233">
        <f>IF(N679="zákl. přenesená",J679,0)</f>
        <v>0</v>
      </c>
      <c r="BH679" s="233">
        <f>IF(N679="sníž. přenesená",J679,0)</f>
        <v>0</v>
      </c>
      <c r="BI679" s="233">
        <f>IF(N679="nulová",J679,0)</f>
        <v>0</v>
      </c>
      <c r="BJ679" s="18" t="s">
        <v>88</v>
      </c>
      <c r="BK679" s="233">
        <f>ROUND(I679*H679,2)</f>
        <v>0</v>
      </c>
      <c r="BL679" s="18" t="s">
        <v>144</v>
      </c>
      <c r="BM679" s="232" t="s">
        <v>704</v>
      </c>
    </row>
    <row r="680" s="2" customFormat="1">
      <c r="A680" s="39"/>
      <c r="B680" s="40"/>
      <c r="C680" s="41"/>
      <c r="D680" s="234" t="s">
        <v>146</v>
      </c>
      <c r="E680" s="41"/>
      <c r="F680" s="235" t="s">
        <v>705</v>
      </c>
      <c r="G680" s="41"/>
      <c r="H680" s="41"/>
      <c r="I680" s="236"/>
      <c r="J680" s="41"/>
      <c r="K680" s="41"/>
      <c r="L680" s="45"/>
      <c r="M680" s="237"/>
      <c r="N680" s="238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146</v>
      </c>
      <c r="AU680" s="18" t="s">
        <v>90</v>
      </c>
    </row>
    <row r="681" s="13" customFormat="1">
      <c r="A681" s="13"/>
      <c r="B681" s="239"/>
      <c r="C681" s="240"/>
      <c r="D681" s="234" t="s">
        <v>148</v>
      </c>
      <c r="E681" s="241" t="s">
        <v>1</v>
      </c>
      <c r="F681" s="242" t="s">
        <v>706</v>
      </c>
      <c r="G681" s="240"/>
      <c r="H681" s="241" t="s">
        <v>1</v>
      </c>
      <c r="I681" s="243"/>
      <c r="J681" s="240"/>
      <c r="K681" s="240"/>
      <c r="L681" s="244"/>
      <c r="M681" s="245"/>
      <c r="N681" s="246"/>
      <c r="O681" s="246"/>
      <c r="P681" s="246"/>
      <c r="Q681" s="246"/>
      <c r="R681" s="246"/>
      <c r="S681" s="246"/>
      <c r="T681" s="24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8" t="s">
        <v>148</v>
      </c>
      <c r="AU681" s="248" t="s">
        <v>90</v>
      </c>
      <c r="AV681" s="13" t="s">
        <v>88</v>
      </c>
      <c r="AW681" s="13" t="s">
        <v>36</v>
      </c>
      <c r="AX681" s="13" t="s">
        <v>80</v>
      </c>
      <c r="AY681" s="248" t="s">
        <v>138</v>
      </c>
    </row>
    <row r="682" s="14" customFormat="1">
      <c r="A682" s="14"/>
      <c r="B682" s="249"/>
      <c r="C682" s="250"/>
      <c r="D682" s="234" t="s">
        <v>148</v>
      </c>
      <c r="E682" s="251" t="s">
        <v>1</v>
      </c>
      <c r="F682" s="252" t="s">
        <v>707</v>
      </c>
      <c r="G682" s="250"/>
      <c r="H682" s="253">
        <v>38.643999999999998</v>
      </c>
      <c r="I682" s="254"/>
      <c r="J682" s="250"/>
      <c r="K682" s="250"/>
      <c r="L682" s="255"/>
      <c r="M682" s="256"/>
      <c r="N682" s="257"/>
      <c r="O682" s="257"/>
      <c r="P682" s="257"/>
      <c r="Q682" s="257"/>
      <c r="R682" s="257"/>
      <c r="S682" s="257"/>
      <c r="T682" s="25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9" t="s">
        <v>148</v>
      </c>
      <c r="AU682" s="259" t="s">
        <v>90</v>
      </c>
      <c r="AV682" s="14" t="s">
        <v>90</v>
      </c>
      <c r="AW682" s="14" t="s">
        <v>36</v>
      </c>
      <c r="AX682" s="14" t="s">
        <v>88</v>
      </c>
      <c r="AY682" s="259" t="s">
        <v>138</v>
      </c>
    </row>
    <row r="683" s="2" customFormat="1" ht="37.8" customHeight="1">
      <c r="A683" s="39"/>
      <c r="B683" s="40"/>
      <c r="C683" s="220" t="s">
        <v>708</v>
      </c>
      <c r="D683" s="220" t="s">
        <v>140</v>
      </c>
      <c r="E683" s="221" t="s">
        <v>709</v>
      </c>
      <c r="F683" s="222" t="s">
        <v>710</v>
      </c>
      <c r="G683" s="223" t="s">
        <v>281</v>
      </c>
      <c r="H683" s="224">
        <v>141.38</v>
      </c>
      <c r="I683" s="225"/>
      <c r="J683" s="226">
        <f>ROUND(I683*H683,2)</f>
        <v>0</v>
      </c>
      <c r="K683" s="227"/>
      <c r="L683" s="45"/>
      <c r="M683" s="228" t="s">
        <v>1</v>
      </c>
      <c r="N683" s="229" t="s">
        <v>45</v>
      </c>
      <c r="O683" s="92"/>
      <c r="P683" s="230">
        <f>O683*H683</f>
        <v>0</v>
      </c>
      <c r="Q683" s="230">
        <v>0</v>
      </c>
      <c r="R683" s="230">
        <f>Q683*H683</f>
        <v>0</v>
      </c>
      <c r="S683" s="230">
        <v>0</v>
      </c>
      <c r="T683" s="231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2" t="s">
        <v>144</v>
      </c>
      <c r="AT683" s="232" t="s">
        <v>140</v>
      </c>
      <c r="AU683" s="232" t="s">
        <v>90</v>
      </c>
      <c r="AY683" s="18" t="s">
        <v>138</v>
      </c>
      <c r="BE683" s="233">
        <f>IF(N683="základní",J683,0)</f>
        <v>0</v>
      </c>
      <c r="BF683" s="233">
        <f>IF(N683="snížená",J683,0)</f>
        <v>0</v>
      </c>
      <c r="BG683" s="233">
        <f>IF(N683="zákl. přenesená",J683,0)</f>
        <v>0</v>
      </c>
      <c r="BH683" s="233">
        <f>IF(N683="sníž. přenesená",J683,0)</f>
        <v>0</v>
      </c>
      <c r="BI683" s="233">
        <f>IF(N683="nulová",J683,0)</f>
        <v>0</v>
      </c>
      <c r="BJ683" s="18" t="s">
        <v>88</v>
      </c>
      <c r="BK683" s="233">
        <f>ROUND(I683*H683,2)</f>
        <v>0</v>
      </c>
      <c r="BL683" s="18" t="s">
        <v>144</v>
      </c>
      <c r="BM683" s="232" t="s">
        <v>711</v>
      </c>
    </row>
    <row r="684" s="2" customFormat="1">
      <c r="A684" s="39"/>
      <c r="B684" s="40"/>
      <c r="C684" s="41"/>
      <c r="D684" s="234" t="s">
        <v>146</v>
      </c>
      <c r="E684" s="41"/>
      <c r="F684" s="235" t="s">
        <v>712</v>
      </c>
      <c r="G684" s="41"/>
      <c r="H684" s="41"/>
      <c r="I684" s="236"/>
      <c r="J684" s="41"/>
      <c r="K684" s="41"/>
      <c r="L684" s="45"/>
      <c r="M684" s="237"/>
      <c r="N684" s="238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146</v>
      </c>
      <c r="AU684" s="18" t="s">
        <v>90</v>
      </c>
    </row>
    <row r="685" s="13" customFormat="1">
      <c r="A685" s="13"/>
      <c r="B685" s="239"/>
      <c r="C685" s="240"/>
      <c r="D685" s="234" t="s">
        <v>148</v>
      </c>
      <c r="E685" s="241" t="s">
        <v>1</v>
      </c>
      <c r="F685" s="242" t="s">
        <v>713</v>
      </c>
      <c r="G685" s="240"/>
      <c r="H685" s="241" t="s">
        <v>1</v>
      </c>
      <c r="I685" s="243"/>
      <c r="J685" s="240"/>
      <c r="K685" s="240"/>
      <c r="L685" s="244"/>
      <c r="M685" s="245"/>
      <c r="N685" s="246"/>
      <c r="O685" s="246"/>
      <c r="P685" s="246"/>
      <c r="Q685" s="246"/>
      <c r="R685" s="246"/>
      <c r="S685" s="246"/>
      <c r="T685" s="24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8" t="s">
        <v>148</v>
      </c>
      <c r="AU685" s="248" t="s">
        <v>90</v>
      </c>
      <c r="AV685" s="13" t="s">
        <v>88</v>
      </c>
      <c r="AW685" s="13" t="s">
        <v>36</v>
      </c>
      <c r="AX685" s="13" t="s">
        <v>80</v>
      </c>
      <c r="AY685" s="248" t="s">
        <v>138</v>
      </c>
    </row>
    <row r="686" s="14" customFormat="1">
      <c r="A686" s="14"/>
      <c r="B686" s="249"/>
      <c r="C686" s="250"/>
      <c r="D686" s="234" t="s">
        <v>148</v>
      </c>
      <c r="E686" s="251" t="s">
        <v>1</v>
      </c>
      <c r="F686" s="252" t="s">
        <v>714</v>
      </c>
      <c r="G686" s="250"/>
      <c r="H686" s="253">
        <v>67.367999999999995</v>
      </c>
      <c r="I686" s="254"/>
      <c r="J686" s="250"/>
      <c r="K686" s="250"/>
      <c r="L686" s="255"/>
      <c r="M686" s="256"/>
      <c r="N686" s="257"/>
      <c r="O686" s="257"/>
      <c r="P686" s="257"/>
      <c r="Q686" s="257"/>
      <c r="R686" s="257"/>
      <c r="S686" s="257"/>
      <c r="T686" s="25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9" t="s">
        <v>148</v>
      </c>
      <c r="AU686" s="259" t="s">
        <v>90</v>
      </c>
      <c r="AV686" s="14" t="s">
        <v>90</v>
      </c>
      <c r="AW686" s="14" t="s">
        <v>36</v>
      </c>
      <c r="AX686" s="14" t="s">
        <v>80</v>
      </c>
      <c r="AY686" s="259" t="s">
        <v>138</v>
      </c>
    </row>
    <row r="687" s="13" customFormat="1">
      <c r="A687" s="13"/>
      <c r="B687" s="239"/>
      <c r="C687" s="240"/>
      <c r="D687" s="234" t="s">
        <v>148</v>
      </c>
      <c r="E687" s="241" t="s">
        <v>1</v>
      </c>
      <c r="F687" s="242" t="s">
        <v>715</v>
      </c>
      <c r="G687" s="240"/>
      <c r="H687" s="241" t="s">
        <v>1</v>
      </c>
      <c r="I687" s="243"/>
      <c r="J687" s="240"/>
      <c r="K687" s="240"/>
      <c r="L687" s="244"/>
      <c r="M687" s="245"/>
      <c r="N687" s="246"/>
      <c r="O687" s="246"/>
      <c r="P687" s="246"/>
      <c r="Q687" s="246"/>
      <c r="R687" s="246"/>
      <c r="S687" s="246"/>
      <c r="T687" s="24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8" t="s">
        <v>148</v>
      </c>
      <c r="AU687" s="248" t="s">
        <v>90</v>
      </c>
      <c r="AV687" s="13" t="s">
        <v>88</v>
      </c>
      <c r="AW687" s="13" t="s">
        <v>36</v>
      </c>
      <c r="AX687" s="13" t="s">
        <v>80</v>
      </c>
      <c r="AY687" s="248" t="s">
        <v>138</v>
      </c>
    </row>
    <row r="688" s="14" customFormat="1">
      <c r="A688" s="14"/>
      <c r="B688" s="249"/>
      <c r="C688" s="250"/>
      <c r="D688" s="234" t="s">
        <v>148</v>
      </c>
      <c r="E688" s="251" t="s">
        <v>1</v>
      </c>
      <c r="F688" s="252" t="s">
        <v>716</v>
      </c>
      <c r="G688" s="250"/>
      <c r="H688" s="253">
        <v>36.253</v>
      </c>
      <c r="I688" s="254"/>
      <c r="J688" s="250"/>
      <c r="K688" s="250"/>
      <c r="L688" s="255"/>
      <c r="M688" s="256"/>
      <c r="N688" s="257"/>
      <c r="O688" s="257"/>
      <c r="P688" s="257"/>
      <c r="Q688" s="257"/>
      <c r="R688" s="257"/>
      <c r="S688" s="257"/>
      <c r="T688" s="25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9" t="s">
        <v>148</v>
      </c>
      <c r="AU688" s="259" t="s">
        <v>90</v>
      </c>
      <c r="AV688" s="14" t="s">
        <v>90</v>
      </c>
      <c r="AW688" s="14" t="s">
        <v>36</v>
      </c>
      <c r="AX688" s="14" t="s">
        <v>80</v>
      </c>
      <c r="AY688" s="259" t="s">
        <v>138</v>
      </c>
    </row>
    <row r="689" s="16" customFormat="1">
      <c r="A689" s="16"/>
      <c r="B689" s="283"/>
      <c r="C689" s="284"/>
      <c r="D689" s="234" t="s">
        <v>148</v>
      </c>
      <c r="E689" s="285" t="s">
        <v>1</v>
      </c>
      <c r="F689" s="286" t="s">
        <v>508</v>
      </c>
      <c r="G689" s="284"/>
      <c r="H689" s="287">
        <v>103.621</v>
      </c>
      <c r="I689" s="288"/>
      <c r="J689" s="284"/>
      <c r="K689" s="284"/>
      <c r="L689" s="289"/>
      <c r="M689" s="290"/>
      <c r="N689" s="291"/>
      <c r="O689" s="291"/>
      <c r="P689" s="291"/>
      <c r="Q689" s="291"/>
      <c r="R689" s="291"/>
      <c r="S689" s="291"/>
      <c r="T689" s="292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93" t="s">
        <v>148</v>
      </c>
      <c r="AU689" s="293" t="s">
        <v>90</v>
      </c>
      <c r="AV689" s="16" t="s">
        <v>166</v>
      </c>
      <c r="AW689" s="16" t="s">
        <v>36</v>
      </c>
      <c r="AX689" s="16" t="s">
        <v>80</v>
      </c>
      <c r="AY689" s="293" t="s">
        <v>138</v>
      </c>
    </row>
    <row r="690" s="13" customFormat="1">
      <c r="A690" s="13"/>
      <c r="B690" s="239"/>
      <c r="C690" s="240"/>
      <c r="D690" s="234" t="s">
        <v>148</v>
      </c>
      <c r="E690" s="241" t="s">
        <v>1</v>
      </c>
      <c r="F690" s="242" t="s">
        <v>717</v>
      </c>
      <c r="G690" s="240"/>
      <c r="H690" s="241" t="s">
        <v>1</v>
      </c>
      <c r="I690" s="243"/>
      <c r="J690" s="240"/>
      <c r="K690" s="240"/>
      <c r="L690" s="244"/>
      <c r="M690" s="245"/>
      <c r="N690" s="246"/>
      <c r="O690" s="246"/>
      <c r="P690" s="246"/>
      <c r="Q690" s="246"/>
      <c r="R690" s="246"/>
      <c r="S690" s="246"/>
      <c r="T690" s="24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8" t="s">
        <v>148</v>
      </c>
      <c r="AU690" s="248" t="s">
        <v>90</v>
      </c>
      <c r="AV690" s="13" t="s">
        <v>88</v>
      </c>
      <c r="AW690" s="13" t="s">
        <v>36</v>
      </c>
      <c r="AX690" s="13" t="s">
        <v>80</v>
      </c>
      <c r="AY690" s="248" t="s">
        <v>138</v>
      </c>
    </row>
    <row r="691" s="14" customFormat="1">
      <c r="A691" s="14"/>
      <c r="B691" s="249"/>
      <c r="C691" s="250"/>
      <c r="D691" s="234" t="s">
        <v>148</v>
      </c>
      <c r="E691" s="251" t="s">
        <v>1</v>
      </c>
      <c r="F691" s="252" t="s">
        <v>718</v>
      </c>
      <c r="G691" s="250"/>
      <c r="H691" s="253">
        <v>37.759</v>
      </c>
      <c r="I691" s="254"/>
      <c r="J691" s="250"/>
      <c r="K691" s="250"/>
      <c r="L691" s="255"/>
      <c r="M691" s="256"/>
      <c r="N691" s="257"/>
      <c r="O691" s="257"/>
      <c r="P691" s="257"/>
      <c r="Q691" s="257"/>
      <c r="R691" s="257"/>
      <c r="S691" s="257"/>
      <c r="T691" s="25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9" t="s">
        <v>148</v>
      </c>
      <c r="AU691" s="259" t="s">
        <v>90</v>
      </c>
      <c r="AV691" s="14" t="s">
        <v>90</v>
      </c>
      <c r="AW691" s="14" t="s">
        <v>36</v>
      </c>
      <c r="AX691" s="14" t="s">
        <v>80</v>
      </c>
      <c r="AY691" s="259" t="s">
        <v>138</v>
      </c>
    </row>
    <row r="692" s="15" customFormat="1">
      <c r="A692" s="15"/>
      <c r="B692" s="260"/>
      <c r="C692" s="261"/>
      <c r="D692" s="234" t="s">
        <v>148</v>
      </c>
      <c r="E692" s="262" t="s">
        <v>1</v>
      </c>
      <c r="F692" s="263" t="s">
        <v>154</v>
      </c>
      <c r="G692" s="261"/>
      <c r="H692" s="264">
        <v>141.38</v>
      </c>
      <c r="I692" s="265"/>
      <c r="J692" s="261"/>
      <c r="K692" s="261"/>
      <c r="L692" s="266"/>
      <c r="M692" s="267"/>
      <c r="N692" s="268"/>
      <c r="O692" s="268"/>
      <c r="P692" s="268"/>
      <c r="Q692" s="268"/>
      <c r="R692" s="268"/>
      <c r="S692" s="268"/>
      <c r="T692" s="269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0" t="s">
        <v>148</v>
      </c>
      <c r="AU692" s="270" t="s">
        <v>90</v>
      </c>
      <c r="AV692" s="15" t="s">
        <v>144</v>
      </c>
      <c r="AW692" s="15" t="s">
        <v>36</v>
      </c>
      <c r="AX692" s="15" t="s">
        <v>88</v>
      </c>
      <c r="AY692" s="270" t="s">
        <v>138</v>
      </c>
    </row>
    <row r="693" s="2" customFormat="1" ht="21.75" customHeight="1">
      <c r="A693" s="39"/>
      <c r="B693" s="40"/>
      <c r="C693" s="220" t="s">
        <v>719</v>
      </c>
      <c r="D693" s="220" t="s">
        <v>140</v>
      </c>
      <c r="E693" s="221" t="s">
        <v>720</v>
      </c>
      <c r="F693" s="222" t="s">
        <v>721</v>
      </c>
      <c r="G693" s="223" t="s">
        <v>143</v>
      </c>
      <c r="H693" s="224">
        <v>1103.2000000000001</v>
      </c>
      <c r="I693" s="225"/>
      <c r="J693" s="226">
        <f>ROUND(I693*H693,2)</f>
        <v>0</v>
      </c>
      <c r="K693" s="227"/>
      <c r="L693" s="45"/>
      <c r="M693" s="228" t="s">
        <v>1</v>
      </c>
      <c r="N693" s="229" t="s">
        <v>45</v>
      </c>
      <c r="O693" s="92"/>
      <c r="P693" s="230">
        <f>O693*H693</f>
        <v>0</v>
      </c>
      <c r="Q693" s="230">
        <v>0</v>
      </c>
      <c r="R693" s="230">
        <f>Q693*H693</f>
        <v>0</v>
      </c>
      <c r="S693" s="230">
        <v>0</v>
      </c>
      <c r="T693" s="231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2" t="s">
        <v>144</v>
      </c>
      <c r="AT693" s="232" t="s">
        <v>140</v>
      </c>
      <c r="AU693" s="232" t="s">
        <v>90</v>
      </c>
      <c r="AY693" s="18" t="s">
        <v>138</v>
      </c>
      <c r="BE693" s="233">
        <f>IF(N693="základní",J693,0)</f>
        <v>0</v>
      </c>
      <c r="BF693" s="233">
        <f>IF(N693="snížená",J693,0)</f>
        <v>0</v>
      </c>
      <c r="BG693" s="233">
        <f>IF(N693="zákl. přenesená",J693,0)</f>
        <v>0</v>
      </c>
      <c r="BH693" s="233">
        <f>IF(N693="sníž. přenesená",J693,0)</f>
        <v>0</v>
      </c>
      <c r="BI693" s="233">
        <f>IF(N693="nulová",J693,0)</f>
        <v>0</v>
      </c>
      <c r="BJ693" s="18" t="s">
        <v>88</v>
      </c>
      <c r="BK693" s="233">
        <f>ROUND(I693*H693,2)</f>
        <v>0</v>
      </c>
      <c r="BL693" s="18" t="s">
        <v>144</v>
      </c>
      <c r="BM693" s="232" t="s">
        <v>722</v>
      </c>
    </row>
    <row r="694" s="2" customFormat="1">
      <c r="A694" s="39"/>
      <c r="B694" s="40"/>
      <c r="C694" s="41"/>
      <c r="D694" s="234" t="s">
        <v>146</v>
      </c>
      <c r="E694" s="41"/>
      <c r="F694" s="235" t="s">
        <v>723</v>
      </c>
      <c r="G694" s="41"/>
      <c r="H694" s="41"/>
      <c r="I694" s="236"/>
      <c r="J694" s="41"/>
      <c r="K694" s="41"/>
      <c r="L694" s="45"/>
      <c r="M694" s="237"/>
      <c r="N694" s="238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146</v>
      </c>
      <c r="AU694" s="18" t="s">
        <v>90</v>
      </c>
    </row>
    <row r="695" s="2" customFormat="1">
      <c r="A695" s="39"/>
      <c r="B695" s="40"/>
      <c r="C695" s="41"/>
      <c r="D695" s="234" t="s">
        <v>159</v>
      </c>
      <c r="E695" s="41"/>
      <c r="F695" s="271" t="s">
        <v>724</v>
      </c>
      <c r="G695" s="41"/>
      <c r="H695" s="41"/>
      <c r="I695" s="236"/>
      <c r="J695" s="41"/>
      <c r="K695" s="41"/>
      <c r="L695" s="45"/>
      <c r="M695" s="237"/>
      <c r="N695" s="238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159</v>
      </c>
      <c r="AU695" s="18" t="s">
        <v>90</v>
      </c>
    </row>
    <row r="696" s="13" customFormat="1">
      <c r="A696" s="13"/>
      <c r="B696" s="239"/>
      <c r="C696" s="240"/>
      <c r="D696" s="234" t="s">
        <v>148</v>
      </c>
      <c r="E696" s="241" t="s">
        <v>1</v>
      </c>
      <c r="F696" s="242" t="s">
        <v>725</v>
      </c>
      <c r="G696" s="240"/>
      <c r="H696" s="241" t="s">
        <v>1</v>
      </c>
      <c r="I696" s="243"/>
      <c r="J696" s="240"/>
      <c r="K696" s="240"/>
      <c r="L696" s="244"/>
      <c r="M696" s="245"/>
      <c r="N696" s="246"/>
      <c r="O696" s="246"/>
      <c r="P696" s="246"/>
      <c r="Q696" s="246"/>
      <c r="R696" s="246"/>
      <c r="S696" s="246"/>
      <c r="T696" s="24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8" t="s">
        <v>148</v>
      </c>
      <c r="AU696" s="248" t="s">
        <v>90</v>
      </c>
      <c r="AV696" s="13" t="s">
        <v>88</v>
      </c>
      <c r="AW696" s="13" t="s">
        <v>36</v>
      </c>
      <c r="AX696" s="13" t="s">
        <v>80</v>
      </c>
      <c r="AY696" s="248" t="s">
        <v>138</v>
      </c>
    </row>
    <row r="697" s="14" customFormat="1">
      <c r="A697" s="14"/>
      <c r="B697" s="249"/>
      <c r="C697" s="250"/>
      <c r="D697" s="234" t="s">
        <v>148</v>
      </c>
      <c r="E697" s="251" t="s">
        <v>1</v>
      </c>
      <c r="F697" s="252" t="s">
        <v>726</v>
      </c>
      <c r="G697" s="250"/>
      <c r="H697" s="253">
        <v>1103.2000000000001</v>
      </c>
      <c r="I697" s="254"/>
      <c r="J697" s="250"/>
      <c r="K697" s="250"/>
      <c r="L697" s="255"/>
      <c r="M697" s="256"/>
      <c r="N697" s="257"/>
      <c r="O697" s="257"/>
      <c r="P697" s="257"/>
      <c r="Q697" s="257"/>
      <c r="R697" s="257"/>
      <c r="S697" s="257"/>
      <c r="T697" s="25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9" t="s">
        <v>148</v>
      </c>
      <c r="AU697" s="259" t="s">
        <v>90</v>
      </c>
      <c r="AV697" s="14" t="s">
        <v>90</v>
      </c>
      <c r="AW697" s="14" t="s">
        <v>36</v>
      </c>
      <c r="AX697" s="14" t="s">
        <v>88</v>
      </c>
      <c r="AY697" s="259" t="s">
        <v>138</v>
      </c>
    </row>
    <row r="698" s="2" customFormat="1" ht="21.75" customHeight="1">
      <c r="A698" s="39"/>
      <c r="B698" s="40"/>
      <c r="C698" s="220" t="s">
        <v>727</v>
      </c>
      <c r="D698" s="220" t="s">
        <v>140</v>
      </c>
      <c r="E698" s="221" t="s">
        <v>728</v>
      </c>
      <c r="F698" s="222" t="s">
        <v>729</v>
      </c>
      <c r="G698" s="223" t="s">
        <v>143</v>
      </c>
      <c r="H698" s="224">
        <v>642.39999999999998</v>
      </c>
      <c r="I698" s="225"/>
      <c r="J698" s="226">
        <f>ROUND(I698*H698,2)</f>
        <v>0</v>
      </c>
      <c r="K698" s="227"/>
      <c r="L698" s="45"/>
      <c r="M698" s="228" t="s">
        <v>1</v>
      </c>
      <c r="N698" s="229" t="s">
        <v>45</v>
      </c>
      <c r="O698" s="92"/>
      <c r="P698" s="230">
        <f>O698*H698</f>
        <v>0</v>
      </c>
      <c r="Q698" s="230">
        <v>0</v>
      </c>
      <c r="R698" s="230">
        <f>Q698*H698</f>
        <v>0</v>
      </c>
      <c r="S698" s="230">
        <v>0</v>
      </c>
      <c r="T698" s="231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2" t="s">
        <v>144</v>
      </c>
      <c r="AT698" s="232" t="s">
        <v>140</v>
      </c>
      <c r="AU698" s="232" t="s">
        <v>90</v>
      </c>
      <c r="AY698" s="18" t="s">
        <v>138</v>
      </c>
      <c r="BE698" s="233">
        <f>IF(N698="základní",J698,0)</f>
        <v>0</v>
      </c>
      <c r="BF698" s="233">
        <f>IF(N698="snížená",J698,0)</f>
        <v>0</v>
      </c>
      <c r="BG698" s="233">
        <f>IF(N698="zákl. přenesená",J698,0)</f>
        <v>0</v>
      </c>
      <c r="BH698" s="233">
        <f>IF(N698="sníž. přenesená",J698,0)</f>
        <v>0</v>
      </c>
      <c r="BI698" s="233">
        <f>IF(N698="nulová",J698,0)</f>
        <v>0</v>
      </c>
      <c r="BJ698" s="18" t="s">
        <v>88</v>
      </c>
      <c r="BK698" s="233">
        <f>ROUND(I698*H698,2)</f>
        <v>0</v>
      </c>
      <c r="BL698" s="18" t="s">
        <v>144</v>
      </c>
      <c r="BM698" s="232" t="s">
        <v>730</v>
      </c>
    </row>
    <row r="699" s="2" customFormat="1">
      <c r="A699" s="39"/>
      <c r="B699" s="40"/>
      <c r="C699" s="41"/>
      <c r="D699" s="234" t="s">
        <v>146</v>
      </c>
      <c r="E699" s="41"/>
      <c r="F699" s="235" t="s">
        <v>729</v>
      </c>
      <c r="G699" s="41"/>
      <c r="H699" s="41"/>
      <c r="I699" s="236"/>
      <c r="J699" s="41"/>
      <c r="K699" s="41"/>
      <c r="L699" s="45"/>
      <c r="M699" s="237"/>
      <c r="N699" s="238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146</v>
      </c>
      <c r="AU699" s="18" t="s">
        <v>90</v>
      </c>
    </row>
    <row r="700" s="2" customFormat="1">
      <c r="A700" s="39"/>
      <c r="B700" s="40"/>
      <c r="C700" s="41"/>
      <c r="D700" s="234" t="s">
        <v>159</v>
      </c>
      <c r="E700" s="41"/>
      <c r="F700" s="271" t="s">
        <v>731</v>
      </c>
      <c r="G700" s="41"/>
      <c r="H700" s="41"/>
      <c r="I700" s="236"/>
      <c r="J700" s="41"/>
      <c r="K700" s="41"/>
      <c r="L700" s="45"/>
      <c r="M700" s="237"/>
      <c r="N700" s="238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159</v>
      </c>
      <c r="AU700" s="18" t="s">
        <v>90</v>
      </c>
    </row>
    <row r="701" s="13" customFormat="1">
      <c r="A701" s="13"/>
      <c r="B701" s="239"/>
      <c r="C701" s="240"/>
      <c r="D701" s="234" t="s">
        <v>148</v>
      </c>
      <c r="E701" s="241" t="s">
        <v>1</v>
      </c>
      <c r="F701" s="242" t="s">
        <v>732</v>
      </c>
      <c r="G701" s="240"/>
      <c r="H701" s="241" t="s">
        <v>1</v>
      </c>
      <c r="I701" s="243"/>
      <c r="J701" s="240"/>
      <c r="K701" s="240"/>
      <c r="L701" s="244"/>
      <c r="M701" s="245"/>
      <c r="N701" s="246"/>
      <c r="O701" s="246"/>
      <c r="P701" s="246"/>
      <c r="Q701" s="246"/>
      <c r="R701" s="246"/>
      <c r="S701" s="246"/>
      <c r="T701" s="24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8" t="s">
        <v>148</v>
      </c>
      <c r="AU701" s="248" t="s">
        <v>90</v>
      </c>
      <c r="AV701" s="13" t="s">
        <v>88</v>
      </c>
      <c r="AW701" s="13" t="s">
        <v>36</v>
      </c>
      <c r="AX701" s="13" t="s">
        <v>80</v>
      </c>
      <c r="AY701" s="248" t="s">
        <v>138</v>
      </c>
    </row>
    <row r="702" s="14" customFormat="1">
      <c r="A702" s="14"/>
      <c r="B702" s="249"/>
      <c r="C702" s="250"/>
      <c r="D702" s="234" t="s">
        <v>148</v>
      </c>
      <c r="E702" s="251" t="s">
        <v>1</v>
      </c>
      <c r="F702" s="252" t="s">
        <v>733</v>
      </c>
      <c r="G702" s="250"/>
      <c r="H702" s="253">
        <v>642.39999999999998</v>
      </c>
      <c r="I702" s="254"/>
      <c r="J702" s="250"/>
      <c r="K702" s="250"/>
      <c r="L702" s="255"/>
      <c r="M702" s="256"/>
      <c r="N702" s="257"/>
      <c r="O702" s="257"/>
      <c r="P702" s="257"/>
      <c r="Q702" s="257"/>
      <c r="R702" s="257"/>
      <c r="S702" s="257"/>
      <c r="T702" s="25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9" t="s">
        <v>148</v>
      </c>
      <c r="AU702" s="259" t="s">
        <v>90</v>
      </c>
      <c r="AV702" s="14" t="s">
        <v>90</v>
      </c>
      <c r="AW702" s="14" t="s">
        <v>36</v>
      </c>
      <c r="AX702" s="14" t="s">
        <v>88</v>
      </c>
      <c r="AY702" s="259" t="s">
        <v>138</v>
      </c>
    </row>
    <row r="703" s="2" customFormat="1" ht="24.15" customHeight="1">
      <c r="A703" s="39"/>
      <c r="B703" s="40"/>
      <c r="C703" s="220" t="s">
        <v>734</v>
      </c>
      <c r="D703" s="220" t="s">
        <v>140</v>
      </c>
      <c r="E703" s="221" t="s">
        <v>735</v>
      </c>
      <c r="F703" s="222" t="s">
        <v>736</v>
      </c>
      <c r="G703" s="223" t="s">
        <v>570</v>
      </c>
      <c r="H703" s="224">
        <v>1</v>
      </c>
      <c r="I703" s="225"/>
      <c r="J703" s="226">
        <f>ROUND(I703*H703,2)</f>
        <v>0</v>
      </c>
      <c r="K703" s="227"/>
      <c r="L703" s="45"/>
      <c r="M703" s="228" t="s">
        <v>1</v>
      </c>
      <c r="N703" s="229" t="s">
        <v>45</v>
      </c>
      <c r="O703" s="92"/>
      <c r="P703" s="230">
        <f>O703*H703</f>
        <v>0</v>
      </c>
      <c r="Q703" s="230">
        <v>0</v>
      </c>
      <c r="R703" s="230">
        <f>Q703*H703</f>
        <v>0</v>
      </c>
      <c r="S703" s="230">
        <v>0</v>
      </c>
      <c r="T703" s="231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2" t="s">
        <v>144</v>
      </c>
      <c r="AT703" s="232" t="s">
        <v>140</v>
      </c>
      <c r="AU703" s="232" t="s">
        <v>90</v>
      </c>
      <c r="AY703" s="18" t="s">
        <v>138</v>
      </c>
      <c r="BE703" s="233">
        <f>IF(N703="základní",J703,0)</f>
        <v>0</v>
      </c>
      <c r="BF703" s="233">
        <f>IF(N703="snížená",J703,0)</f>
        <v>0</v>
      </c>
      <c r="BG703" s="233">
        <f>IF(N703="zákl. přenesená",J703,0)</f>
        <v>0</v>
      </c>
      <c r="BH703" s="233">
        <f>IF(N703="sníž. přenesená",J703,0)</f>
        <v>0</v>
      </c>
      <c r="BI703" s="233">
        <f>IF(N703="nulová",J703,0)</f>
        <v>0</v>
      </c>
      <c r="BJ703" s="18" t="s">
        <v>88</v>
      </c>
      <c r="BK703" s="233">
        <f>ROUND(I703*H703,2)</f>
        <v>0</v>
      </c>
      <c r="BL703" s="18" t="s">
        <v>144</v>
      </c>
      <c r="BM703" s="232" t="s">
        <v>737</v>
      </c>
    </row>
    <row r="704" s="2" customFormat="1">
      <c r="A704" s="39"/>
      <c r="B704" s="40"/>
      <c r="C704" s="41"/>
      <c r="D704" s="234" t="s">
        <v>146</v>
      </c>
      <c r="E704" s="41"/>
      <c r="F704" s="235" t="s">
        <v>736</v>
      </c>
      <c r="G704" s="41"/>
      <c r="H704" s="41"/>
      <c r="I704" s="236"/>
      <c r="J704" s="41"/>
      <c r="K704" s="41"/>
      <c r="L704" s="45"/>
      <c r="M704" s="237"/>
      <c r="N704" s="238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146</v>
      </c>
      <c r="AU704" s="18" t="s">
        <v>90</v>
      </c>
    </row>
    <row r="705" s="2" customFormat="1">
      <c r="A705" s="39"/>
      <c r="B705" s="40"/>
      <c r="C705" s="41"/>
      <c r="D705" s="234" t="s">
        <v>159</v>
      </c>
      <c r="E705" s="41"/>
      <c r="F705" s="271" t="s">
        <v>738</v>
      </c>
      <c r="G705" s="41"/>
      <c r="H705" s="41"/>
      <c r="I705" s="236"/>
      <c r="J705" s="41"/>
      <c r="K705" s="41"/>
      <c r="L705" s="45"/>
      <c r="M705" s="237"/>
      <c r="N705" s="238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159</v>
      </c>
      <c r="AU705" s="18" t="s">
        <v>90</v>
      </c>
    </row>
    <row r="706" s="2" customFormat="1" ht="24.15" customHeight="1">
      <c r="A706" s="39"/>
      <c r="B706" s="40"/>
      <c r="C706" s="220" t="s">
        <v>739</v>
      </c>
      <c r="D706" s="220" t="s">
        <v>140</v>
      </c>
      <c r="E706" s="221" t="s">
        <v>740</v>
      </c>
      <c r="F706" s="222" t="s">
        <v>741</v>
      </c>
      <c r="G706" s="223" t="s">
        <v>570</v>
      </c>
      <c r="H706" s="224">
        <v>1</v>
      </c>
      <c r="I706" s="225"/>
      <c r="J706" s="226">
        <f>ROUND(I706*H706,2)</f>
        <v>0</v>
      </c>
      <c r="K706" s="227"/>
      <c r="L706" s="45"/>
      <c r="M706" s="228" t="s">
        <v>1</v>
      </c>
      <c r="N706" s="229" t="s">
        <v>45</v>
      </c>
      <c r="O706" s="92"/>
      <c r="P706" s="230">
        <f>O706*H706</f>
        <v>0</v>
      </c>
      <c r="Q706" s="230">
        <v>0</v>
      </c>
      <c r="R706" s="230">
        <f>Q706*H706</f>
        <v>0</v>
      </c>
      <c r="S706" s="230">
        <v>0</v>
      </c>
      <c r="T706" s="231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2" t="s">
        <v>144</v>
      </c>
      <c r="AT706" s="232" t="s">
        <v>140</v>
      </c>
      <c r="AU706" s="232" t="s">
        <v>90</v>
      </c>
      <c r="AY706" s="18" t="s">
        <v>138</v>
      </c>
      <c r="BE706" s="233">
        <f>IF(N706="základní",J706,0)</f>
        <v>0</v>
      </c>
      <c r="BF706" s="233">
        <f>IF(N706="snížená",J706,0)</f>
        <v>0</v>
      </c>
      <c r="BG706" s="233">
        <f>IF(N706="zákl. přenesená",J706,0)</f>
        <v>0</v>
      </c>
      <c r="BH706" s="233">
        <f>IF(N706="sníž. přenesená",J706,0)</f>
        <v>0</v>
      </c>
      <c r="BI706" s="233">
        <f>IF(N706="nulová",J706,0)</f>
        <v>0</v>
      </c>
      <c r="BJ706" s="18" t="s">
        <v>88</v>
      </c>
      <c r="BK706" s="233">
        <f>ROUND(I706*H706,2)</f>
        <v>0</v>
      </c>
      <c r="BL706" s="18" t="s">
        <v>144</v>
      </c>
      <c r="BM706" s="232" t="s">
        <v>742</v>
      </c>
    </row>
    <row r="707" s="2" customFormat="1">
      <c r="A707" s="39"/>
      <c r="B707" s="40"/>
      <c r="C707" s="41"/>
      <c r="D707" s="234" t="s">
        <v>146</v>
      </c>
      <c r="E707" s="41"/>
      <c r="F707" s="235" t="s">
        <v>741</v>
      </c>
      <c r="G707" s="41"/>
      <c r="H707" s="41"/>
      <c r="I707" s="236"/>
      <c r="J707" s="41"/>
      <c r="K707" s="41"/>
      <c r="L707" s="45"/>
      <c r="M707" s="237"/>
      <c r="N707" s="238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146</v>
      </c>
      <c r="AU707" s="18" t="s">
        <v>90</v>
      </c>
    </row>
    <row r="708" s="2" customFormat="1">
      <c r="A708" s="39"/>
      <c r="B708" s="40"/>
      <c r="C708" s="41"/>
      <c r="D708" s="234" t="s">
        <v>159</v>
      </c>
      <c r="E708" s="41"/>
      <c r="F708" s="271" t="s">
        <v>743</v>
      </c>
      <c r="G708" s="41"/>
      <c r="H708" s="41"/>
      <c r="I708" s="236"/>
      <c r="J708" s="41"/>
      <c r="K708" s="41"/>
      <c r="L708" s="45"/>
      <c r="M708" s="237"/>
      <c r="N708" s="238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159</v>
      </c>
      <c r="AU708" s="18" t="s">
        <v>90</v>
      </c>
    </row>
    <row r="709" s="2" customFormat="1" ht="37.8" customHeight="1">
      <c r="A709" s="39"/>
      <c r="B709" s="40"/>
      <c r="C709" s="220" t="s">
        <v>744</v>
      </c>
      <c r="D709" s="220" t="s">
        <v>140</v>
      </c>
      <c r="E709" s="221" t="s">
        <v>745</v>
      </c>
      <c r="F709" s="222" t="s">
        <v>746</v>
      </c>
      <c r="G709" s="223" t="s">
        <v>212</v>
      </c>
      <c r="H709" s="224">
        <v>1</v>
      </c>
      <c r="I709" s="225"/>
      <c r="J709" s="226">
        <f>ROUND(I709*H709,2)</f>
        <v>0</v>
      </c>
      <c r="K709" s="227"/>
      <c r="L709" s="45"/>
      <c r="M709" s="228" t="s">
        <v>1</v>
      </c>
      <c r="N709" s="229" t="s">
        <v>45</v>
      </c>
      <c r="O709" s="92"/>
      <c r="P709" s="230">
        <f>O709*H709</f>
        <v>0</v>
      </c>
      <c r="Q709" s="230">
        <v>0</v>
      </c>
      <c r="R709" s="230">
        <f>Q709*H709</f>
        <v>0</v>
      </c>
      <c r="S709" s="230">
        <v>0</v>
      </c>
      <c r="T709" s="231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2" t="s">
        <v>144</v>
      </c>
      <c r="AT709" s="232" t="s">
        <v>140</v>
      </c>
      <c r="AU709" s="232" t="s">
        <v>90</v>
      </c>
      <c r="AY709" s="18" t="s">
        <v>138</v>
      </c>
      <c r="BE709" s="233">
        <f>IF(N709="základní",J709,0)</f>
        <v>0</v>
      </c>
      <c r="BF709" s="233">
        <f>IF(N709="snížená",J709,0)</f>
        <v>0</v>
      </c>
      <c r="BG709" s="233">
        <f>IF(N709="zákl. přenesená",J709,0)</f>
        <v>0</v>
      </c>
      <c r="BH709" s="233">
        <f>IF(N709="sníž. přenesená",J709,0)</f>
        <v>0</v>
      </c>
      <c r="BI709" s="233">
        <f>IF(N709="nulová",J709,0)</f>
        <v>0</v>
      </c>
      <c r="BJ709" s="18" t="s">
        <v>88</v>
      </c>
      <c r="BK709" s="233">
        <f>ROUND(I709*H709,2)</f>
        <v>0</v>
      </c>
      <c r="BL709" s="18" t="s">
        <v>144</v>
      </c>
      <c r="BM709" s="232" t="s">
        <v>747</v>
      </c>
    </row>
    <row r="710" s="2" customFormat="1">
      <c r="A710" s="39"/>
      <c r="B710" s="40"/>
      <c r="C710" s="41"/>
      <c r="D710" s="234" t="s">
        <v>146</v>
      </c>
      <c r="E710" s="41"/>
      <c r="F710" s="235" t="s">
        <v>746</v>
      </c>
      <c r="G710" s="41"/>
      <c r="H710" s="41"/>
      <c r="I710" s="236"/>
      <c r="J710" s="41"/>
      <c r="K710" s="41"/>
      <c r="L710" s="45"/>
      <c r="M710" s="237"/>
      <c r="N710" s="238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146</v>
      </c>
      <c r="AU710" s="18" t="s">
        <v>90</v>
      </c>
    </row>
    <row r="711" s="2" customFormat="1">
      <c r="A711" s="39"/>
      <c r="B711" s="40"/>
      <c r="C711" s="41"/>
      <c r="D711" s="234" t="s">
        <v>159</v>
      </c>
      <c r="E711" s="41"/>
      <c r="F711" s="271" t="s">
        <v>748</v>
      </c>
      <c r="G711" s="41"/>
      <c r="H711" s="41"/>
      <c r="I711" s="236"/>
      <c r="J711" s="41"/>
      <c r="K711" s="41"/>
      <c r="L711" s="45"/>
      <c r="M711" s="237"/>
      <c r="N711" s="238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159</v>
      </c>
      <c r="AU711" s="18" t="s">
        <v>90</v>
      </c>
    </row>
    <row r="712" s="2" customFormat="1" ht="37.8" customHeight="1">
      <c r="A712" s="39"/>
      <c r="B712" s="40"/>
      <c r="C712" s="220" t="s">
        <v>749</v>
      </c>
      <c r="D712" s="220" t="s">
        <v>140</v>
      </c>
      <c r="E712" s="221" t="s">
        <v>750</v>
      </c>
      <c r="F712" s="222" t="s">
        <v>751</v>
      </c>
      <c r="G712" s="223" t="s">
        <v>212</v>
      </c>
      <c r="H712" s="224">
        <v>1</v>
      </c>
      <c r="I712" s="225"/>
      <c r="J712" s="226">
        <f>ROUND(I712*H712,2)</f>
        <v>0</v>
      </c>
      <c r="K712" s="227"/>
      <c r="L712" s="45"/>
      <c r="M712" s="228" t="s">
        <v>1</v>
      </c>
      <c r="N712" s="229" t="s">
        <v>45</v>
      </c>
      <c r="O712" s="92"/>
      <c r="P712" s="230">
        <f>O712*H712</f>
        <v>0</v>
      </c>
      <c r="Q712" s="230">
        <v>0</v>
      </c>
      <c r="R712" s="230">
        <f>Q712*H712</f>
        <v>0</v>
      </c>
      <c r="S712" s="230">
        <v>0</v>
      </c>
      <c r="T712" s="231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2" t="s">
        <v>144</v>
      </c>
      <c r="AT712" s="232" t="s">
        <v>140</v>
      </c>
      <c r="AU712" s="232" t="s">
        <v>90</v>
      </c>
      <c r="AY712" s="18" t="s">
        <v>138</v>
      </c>
      <c r="BE712" s="233">
        <f>IF(N712="základní",J712,0)</f>
        <v>0</v>
      </c>
      <c r="BF712" s="233">
        <f>IF(N712="snížená",J712,0)</f>
        <v>0</v>
      </c>
      <c r="BG712" s="233">
        <f>IF(N712="zákl. přenesená",J712,0)</f>
        <v>0</v>
      </c>
      <c r="BH712" s="233">
        <f>IF(N712="sníž. přenesená",J712,0)</f>
        <v>0</v>
      </c>
      <c r="BI712" s="233">
        <f>IF(N712="nulová",J712,0)</f>
        <v>0</v>
      </c>
      <c r="BJ712" s="18" t="s">
        <v>88</v>
      </c>
      <c r="BK712" s="233">
        <f>ROUND(I712*H712,2)</f>
        <v>0</v>
      </c>
      <c r="BL712" s="18" t="s">
        <v>144</v>
      </c>
      <c r="BM712" s="232" t="s">
        <v>752</v>
      </c>
    </row>
    <row r="713" s="2" customFormat="1">
      <c r="A713" s="39"/>
      <c r="B713" s="40"/>
      <c r="C713" s="41"/>
      <c r="D713" s="234" t="s">
        <v>146</v>
      </c>
      <c r="E713" s="41"/>
      <c r="F713" s="235" t="s">
        <v>751</v>
      </c>
      <c r="G713" s="41"/>
      <c r="H713" s="41"/>
      <c r="I713" s="236"/>
      <c r="J713" s="41"/>
      <c r="K713" s="41"/>
      <c r="L713" s="45"/>
      <c r="M713" s="237"/>
      <c r="N713" s="238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146</v>
      </c>
      <c r="AU713" s="18" t="s">
        <v>90</v>
      </c>
    </row>
    <row r="714" s="2" customFormat="1">
      <c r="A714" s="39"/>
      <c r="B714" s="40"/>
      <c r="C714" s="41"/>
      <c r="D714" s="234" t="s">
        <v>159</v>
      </c>
      <c r="E714" s="41"/>
      <c r="F714" s="271" t="s">
        <v>748</v>
      </c>
      <c r="G714" s="41"/>
      <c r="H714" s="41"/>
      <c r="I714" s="236"/>
      <c r="J714" s="41"/>
      <c r="K714" s="41"/>
      <c r="L714" s="45"/>
      <c r="M714" s="237"/>
      <c r="N714" s="238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159</v>
      </c>
      <c r="AU714" s="18" t="s">
        <v>90</v>
      </c>
    </row>
    <row r="715" s="12" customFormat="1" ht="22.8" customHeight="1">
      <c r="A715" s="12"/>
      <c r="B715" s="204"/>
      <c r="C715" s="205"/>
      <c r="D715" s="206" t="s">
        <v>79</v>
      </c>
      <c r="E715" s="218" t="s">
        <v>90</v>
      </c>
      <c r="F715" s="218" t="s">
        <v>753</v>
      </c>
      <c r="G715" s="205"/>
      <c r="H715" s="205"/>
      <c r="I715" s="208"/>
      <c r="J715" s="219">
        <f>BK715</f>
        <v>0</v>
      </c>
      <c r="K715" s="205"/>
      <c r="L715" s="210"/>
      <c r="M715" s="211"/>
      <c r="N715" s="212"/>
      <c r="O715" s="212"/>
      <c r="P715" s="213">
        <f>SUM(P716:P770)</f>
        <v>0</v>
      </c>
      <c r="Q715" s="212"/>
      <c r="R715" s="213">
        <f>SUM(R716:R770)</f>
        <v>6.0540537629299997</v>
      </c>
      <c r="S715" s="212"/>
      <c r="T715" s="214">
        <f>SUM(T716:T770)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15" t="s">
        <v>88</v>
      </c>
      <c r="AT715" s="216" t="s">
        <v>79</v>
      </c>
      <c r="AU715" s="216" t="s">
        <v>88</v>
      </c>
      <c r="AY715" s="215" t="s">
        <v>138</v>
      </c>
      <c r="BK715" s="217">
        <f>SUM(BK716:BK770)</f>
        <v>0</v>
      </c>
    </row>
    <row r="716" s="2" customFormat="1" ht="37.8" customHeight="1">
      <c r="A716" s="39"/>
      <c r="B716" s="40"/>
      <c r="C716" s="220" t="s">
        <v>754</v>
      </c>
      <c r="D716" s="220" t="s">
        <v>140</v>
      </c>
      <c r="E716" s="221" t="s">
        <v>755</v>
      </c>
      <c r="F716" s="222" t="s">
        <v>756</v>
      </c>
      <c r="G716" s="223" t="s">
        <v>184</v>
      </c>
      <c r="H716" s="224">
        <v>26.699999999999999</v>
      </c>
      <c r="I716" s="225"/>
      <c r="J716" s="226">
        <f>ROUND(I716*H716,2)</f>
        <v>0</v>
      </c>
      <c r="K716" s="227"/>
      <c r="L716" s="45"/>
      <c r="M716" s="228" t="s">
        <v>1</v>
      </c>
      <c r="N716" s="229" t="s">
        <v>45</v>
      </c>
      <c r="O716" s="92"/>
      <c r="P716" s="230">
        <f>O716*H716</f>
        <v>0</v>
      </c>
      <c r="Q716" s="230">
        <v>0.2046936</v>
      </c>
      <c r="R716" s="230">
        <f>Q716*H716</f>
        <v>5.4653191200000002</v>
      </c>
      <c r="S716" s="230">
        <v>0</v>
      </c>
      <c r="T716" s="231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2" t="s">
        <v>144</v>
      </c>
      <c r="AT716" s="232" t="s">
        <v>140</v>
      </c>
      <c r="AU716" s="232" t="s">
        <v>90</v>
      </c>
      <c r="AY716" s="18" t="s">
        <v>138</v>
      </c>
      <c r="BE716" s="233">
        <f>IF(N716="základní",J716,0)</f>
        <v>0</v>
      </c>
      <c r="BF716" s="233">
        <f>IF(N716="snížená",J716,0)</f>
        <v>0</v>
      </c>
      <c r="BG716" s="233">
        <f>IF(N716="zákl. přenesená",J716,0)</f>
        <v>0</v>
      </c>
      <c r="BH716" s="233">
        <f>IF(N716="sníž. přenesená",J716,0)</f>
        <v>0</v>
      </c>
      <c r="BI716" s="233">
        <f>IF(N716="nulová",J716,0)</f>
        <v>0</v>
      </c>
      <c r="BJ716" s="18" t="s">
        <v>88</v>
      </c>
      <c r="BK716" s="233">
        <f>ROUND(I716*H716,2)</f>
        <v>0</v>
      </c>
      <c r="BL716" s="18" t="s">
        <v>144</v>
      </c>
      <c r="BM716" s="232" t="s">
        <v>757</v>
      </c>
    </row>
    <row r="717" s="2" customFormat="1">
      <c r="A717" s="39"/>
      <c r="B717" s="40"/>
      <c r="C717" s="41"/>
      <c r="D717" s="234" t="s">
        <v>146</v>
      </c>
      <c r="E717" s="41"/>
      <c r="F717" s="235" t="s">
        <v>758</v>
      </c>
      <c r="G717" s="41"/>
      <c r="H717" s="41"/>
      <c r="I717" s="236"/>
      <c r="J717" s="41"/>
      <c r="K717" s="41"/>
      <c r="L717" s="45"/>
      <c r="M717" s="237"/>
      <c r="N717" s="238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146</v>
      </c>
      <c r="AU717" s="18" t="s">
        <v>90</v>
      </c>
    </row>
    <row r="718" s="13" customFormat="1">
      <c r="A718" s="13"/>
      <c r="B718" s="239"/>
      <c r="C718" s="240"/>
      <c r="D718" s="234" t="s">
        <v>148</v>
      </c>
      <c r="E718" s="241" t="s">
        <v>1</v>
      </c>
      <c r="F718" s="242" t="s">
        <v>759</v>
      </c>
      <c r="G718" s="240"/>
      <c r="H718" s="241" t="s">
        <v>1</v>
      </c>
      <c r="I718" s="243"/>
      <c r="J718" s="240"/>
      <c r="K718" s="240"/>
      <c r="L718" s="244"/>
      <c r="M718" s="245"/>
      <c r="N718" s="246"/>
      <c r="O718" s="246"/>
      <c r="P718" s="246"/>
      <c r="Q718" s="246"/>
      <c r="R718" s="246"/>
      <c r="S718" s="246"/>
      <c r="T718" s="247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8" t="s">
        <v>148</v>
      </c>
      <c r="AU718" s="248" t="s">
        <v>90</v>
      </c>
      <c r="AV718" s="13" t="s">
        <v>88</v>
      </c>
      <c r="AW718" s="13" t="s">
        <v>36</v>
      </c>
      <c r="AX718" s="13" t="s">
        <v>80</v>
      </c>
      <c r="AY718" s="248" t="s">
        <v>138</v>
      </c>
    </row>
    <row r="719" s="14" customFormat="1">
      <c r="A719" s="14"/>
      <c r="B719" s="249"/>
      <c r="C719" s="250"/>
      <c r="D719" s="234" t="s">
        <v>148</v>
      </c>
      <c r="E719" s="251" t="s">
        <v>1</v>
      </c>
      <c r="F719" s="252" t="s">
        <v>760</v>
      </c>
      <c r="G719" s="250"/>
      <c r="H719" s="253">
        <v>26.699999999999999</v>
      </c>
      <c r="I719" s="254"/>
      <c r="J719" s="250"/>
      <c r="K719" s="250"/>
      <c r="L719" s="255"/>
      <c r="M719" s="256"/>
      <c r="N719" s="257"/>
      <c r="O719" s="257"/>
      <c r="P719" s="257"/>
      <c r="Q719" s="257"/>
      <c r="R719" s="257"/>
      <c r="S719" s="257"/>
      <c r="T719" s="25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9" t="s">
        <v>148</v>
      </c>
      <c r="AU719" s="259" t="s">
        <v>90</v>
      </c>
      <c r="AV719" s="14" t="s">
        <v>90</v>
      </c>
      <c r="AW719" s="14" t="s">
        <v>36</v>
      </c>
      <c r="AX719" s="14" t="s">
        <v>88</v>
      </c>
      <c r="AY719" s="259" t="s">
        <v>138</v>
      </c>
    </row>
    <row r="720" s="2" customFormat="1" ht="16.5" customHeight="1">
      <c r="A720" s="39"/>
      <c r="B720" s="40"/>
      <c r="C720" s="220" t="s">
        <v>761</v>
      </c>
      <c r="D720" s="220" t="s">
        <v>140</v>
      </c>
      <c r="E720" s="221" t="s">
        <v>762</v>
      </c>
      <c r="F720" s="222" t="s">
        <v>763</v>
      </c>
      <c r="G720" s="223" t="s">
        <v>212</v>
      </c>
      <c r="H720" s="224">
        <v>1</v>
      </c>
      <c r="I720" s="225"/>
      <c r="J720" s="226">
        <f>ROUND(I720*H720,2)</f>
        <v>0</v>
      </c>
      <c r="K720" s="227"/>
      <c r="L720" s="45"/>
      <c r="M720" s="228" t="s">
        <v>1</v>
      </c>
      <c r="N720" s="229" t="s">
        <v>45</v>
      </c>
      <c r="O720" s="92"/>
      <c r="P720" s="230">
        <f>O720*H720</f>
        <v>0</v>
      </c>
      <c r="Q720" s="230">
        <v>0</v>
      </c>
      <c r="R720" s="230">
        <f>Q720*H720</f>
        <v>0</v>
      </c>
      <c r="S720" s="230">
        <v>0</v>
      </c>
      <c r="T720" s="231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2" t="s">
        <v>144</v>
      </c>
      <c r="AT720" s="232" t="s">
        <v>140</v>
      </c>
      <c r="AU720" s="232" t="s">
        <v>90</v>
      </c>
      <c r="AY720" s="18" t="s">
        <v>138</v>
      </c>
      <c r="BE720" s="233">
        <f>IF(N720="základní",J720,0)</f>
        <v>0</v>
      </c>
      <c r="BF720" s="233">
        <f>IF(N720="snížená",J720,0)</f>
        <v>0</v>
      </c>
      <c r="BG720" s="233">
        <f>IF(N720="zákl. přenesená",J720,0)</f>
        <v>0</v>
      </c>
      <c r="BH720" s="233">
        <f>IF(N720="sníž. přenesená",J720,0)</f>
        <v>0</v>
      </c>
      <c r="BI720" s="233">
        <f>IF(N720="nulová",J720,0)</f>
        <v>0</v>
      </c>
      <c r="BJ720" s="18" t="s">
        <v>88</v>
      </c>
      <c r="BK720" s="233">
        <f>ROUND(I720*H720,2)</f>
        <v>0</v>
      </c>
      <c r="BL720" s="18" t="s">
        <v>144</v>
      </c>
      <c r="BM720" s="232" t="s">
        <v>764</v>
      </c>
    </row>
    <row r="721" s="2" customFormat="1">
      <c r="A721" s="39"/>
      <c r="B721" s="40"/>
      <c r="C721" s="41"/>
      <c r="D721" s="234" t="s">
        <v>146</v>
      </c>
      <c r="E721" s="41"/>
      <c r="F721" s="235" t="s">
        <v>763</v>
      </c>
      <c r="G721" s="41"/>
      <c r="H721" s="41"/>
      <c r="I721" s="236"/>
      <c r="J721" s="41"/>
      <c r="K721" s="41"/>
      <c r="L721" s="45"/>
      <c r="M721" s="237"/>
      <c r="N721" s="238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146</v>
      </c>
      <c r="AU721" s="18" t="s">
        <v>90</v>
      </c>
    </row>
    <row r="722" s="2" customFormat="1" ht="24.15" customHeight="1">
      <c r="A722" s="39"/>
      <c r="B722" s="40"/>
      <c r="C722" s="220" t="s">
        <v>765</v>
      </c>
      <c r="D722" s="220" t="s">
        <v>140</v>
      </c>
      <c r="E722" s="221" t="s">
        <v>766</v>
      </c>
      <c r="F722" s="222" t="s">
        <v>767</v>
      </c>
      <c r="G722" s="223" t="s">
        <v>143</v>
      </c>
      <c r="H722" s="224">
        <v>70.754999999999995</v>
      </c>
      <c r="I722" s="225"/>
      <c r="J722" s="226">
        <f>ROUND(I722*H722,2)</f>
        <v>0</v>
      </c>
      <c r="K722" s="227"/>
      <c r="L722" s="45"/>
      <c r="M722" s="228" t="s">
        <v>1</v>
      </c>
      <c r="N722" s="229" t="s">
        <v>45</v>
      </c>
      <c r="O722" s="92"/>
      <c r="P722" s="230">
        <f>O722*H722</f>
        <v>0</v>
      </c>
      <c r="Q722" s="230">
        <v>0.00026668599999999997</v>
      </c>
      <c r="R722" s="230">
        <f>Q722*H722</f>
        <v>0.018869367929999999</v>
      </c>
      <c r="S722" s="230">
        <v>0</v>
      </c>
      <c r="T722" s="231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2" t="s">
        <v>144</v>
      </c>
      <c r="AT722" s="232" t="s">
        <v>140</v>
      </c>
      <c r="AU722" s="232" t="s">
        <v>90</v>
      </c>
      <c r="AY722" s="18" t="s">
        <v>138</v>
      </c>
      <c r="BE722" s="233">
        <f>IF(N722="základní",J722,0)</f>
        <v>0</v>
      </c>
      <c r="BF722" s="233">
        <f>IF(N722="snížená",J722,0)</f>
        <v>0</v>
      </c>
      <c r="BG722" s="233">
        <f>IF(N722="zákl. přenesená",J722,0)</f>
        <v>0</v>
      </c>
      <c r="BH722" s="233">
        <f>IF(N722="sníž. přenesená",J722,0)</f>
        <v>0</v>
      </c>
      <c r="BI722" s="233">
        <f>IF(N722="nulová",J722,0)</f>
        <v>0</v>
      </c>
      <c r="BJ722" s="18" t="s">
        <v>88</v>
      </c>
      <c r="BK722" s="233">
        <f>ROUND(I722*H722,2)</f>
        <v>0</v>
      </c>
      <c r="BL722" s="18" t="s">
        <v>144</v>
      </c>
      <c r="BM722" s="232" t="s">
        <v>768</v>
      </c>
    </row>
    <row r="723" s="2" customFormat="1">
      <c r="A723" s="39"/>
      <c r="B723" s="40"/>
      <c r="C723" s="41"/>
      <c r="D723" s="234" t="s">
        <v>146</v>
      </c>
      <c r="E723" s="41"/>
      <c r="F723" s="235" t="s">
        <v>769</v>
      </c>
      <c r="G723" s="41"/>
      <c r="H723" s="41"/>
      <c r="I723" s="236"/>
      <c r="J723" s="41"/>
      <c r="K723" s="41"/>
      <c r="L723" s="45"/>
      <c r="M723" s="237"/>
      <c r="N723" s="238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146</v>
      </c>
      <c r="AU723" s="18" t="s">
        <v>90</v>
      </c>
    </row>
    <row r="724" s="13" customFormat="1">
      <c r="A724" s="13"/>
      <c r="B724" s="239"/>
      <c r="C724" s="240"/>
      <c r="D724" s="234" t="s">
        <v>148</v>
      </c>
      <c r="E724" s="241" t="s">
        <v>1</v>
      </c>
      <c r="F724" s="242" t="s">
        <v>770</v>
      </c>
      <c r="G724" s="240"/>
      <c r="H724" s="241" t="s">
        <v>1</v>
      </c>
      <c r="I724" s="243"/>
      <c r="J724" s="240"/>
      <c r="K724" s="240"/>
      <c r="L724" s="244"/>
      <c r="M724" s="245"/>
      <c r="N724" s="246"/>
      <c r="O724" s="246"/>
      <c r="P724" s="246"/>
      <c r="Q724" s="246"/>
      <c r="R724" s="246"/>
      <c r="S724" s="246"/>
      <c r="T724" s="24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8" t="s">
        <v>148</v>
      </c>
      <c r="AU724" s="248" t="s">
        <v>90</v>
      </c>
      <c r="AV724" s="13" t="s">
        <v>88</v>
      </c>
      <c r="AW724" s="13" t="s">
        <v>36</v>
      </c>
      <c r="AX724" s="13" t="s">
        <v>80</v>
      </c>
      <c r="AY724" s="248" t="s">
        <v>138</v>
      </c>
    </row>
    <row r="725" s="14" customFormat="1">
      <c r="A725" s="14"/>
      <c r="B725" s="249"/>
      <c r="C725" s="250"/>
      <c r="D725" s="234" t="s">
        <v>148</v>
      </c>
      <c r="E725" s="251" t="s">
        <v>1</v>
      </c>
      <c r="F725" s="252" t="s">
        <v>771</v>
      </c>
      <c r="G725" s="250"/>
      <c r="H725" s="253">
        <v>70.754999999999995</v>
      </c>
      <c r="I725" s="254"/>
      <c r="J725" s="250"/>
      <c r="K725" s="250"/>
      <c r="L725" s="255"/>
      <c r="M725" s="256"/>
      <c r="N725" s="257"/>
      <c r="O725" s="257"/>
      <c r="P725" s="257"/>
      <c r="Q725" s="257"/>
      <c r="R725" s="257"/>
      <c r="S725" s="257"/>
      <c r="T725" s="25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9" t="s">
        <v>148</v>
      </c>
      <c r="AU725" s="259" t="s">
        <v>90</v>
      </c>
      <c r="AV725" s="14" t="s">
        <v>90</v>
      </c>
      <c r="AW725" s="14" t="s">
        <v>36</v>
      </c>
      <c r="AX725" s="14" t="s">
        <v>88</v>
      </c>
      <c r="AY725" s="259" t="s">
        <v>138</v>
      </c>
    </row>
    <row r="726" s="2" customFormat="1" ht="24.15" customHeight="1">
      <c r="A726" s="39"/>
      <c r="B726" s="40"/>
      <c r="C726" s="220" t="s">
        <v>772</v>
      </c>
      <c r="D726" s="220" t="s">
        <v>140</v>
      </c>
      <c r="E726" s="221" t="s">
        <v>773</v>
      </c>
      <c r="F726" s="222" t="s">
        <v>774</v>
      </c>
      <c r="G726" s="223" t="s">
        <v>143</v>
      </c>
      <c r="H726" s="224">
        <v>1112.0899999999999</v>
      </c>
      <c r="I726" s="225"/>
      <c r="J726" s="226">
        <f>ROUND(I726*H726,2)</f>
        <v>0</v>
      </c>
      <c r="K726" s="227"/>
      <c r="L726" s="45"/>
      <c r="M726" s="228" t="s">
        <v>1</v>
      </c>
      <c r="N726" s="229" t="s">
        <v>45</v>
      </c>
      <c r="O726" s="92"/>
      <c r="P726" s="230">
        <f>O726*H726</f>
        <v>0</v>
      </c>
      <c r="Q726" s="230">
        <v>0.00013750000000000001</v>
      </c>
      <c r="R726" s="230">
        <f>Q726*H726</f>
        <v>0.15291237499999999</v>
      </c>
      <c r="S726" s="230">
        <v>0</v>
      </c>
      <c r="T726" s="231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2" t="s">
        <v>144</v>
      </c>
      <c r="AT726" s="232" t="s">
        <v>140</v>
      </c>
      <c r="AU726" s="232" t="s">
        <v>90</v>
      </c>
      <c r="AY726" s="18" t="s">
        <v>138</v>
      </c>
      <c r="BE726" s="233">
        <f>IF(N726="základní",J726,0)</f>
        <v>0</v>
      </c>
      <c r="BF726" s="233">
        <f>IF(N726="snížená",J726,0)</f>
        <v>0</v>
      </c>
      <c r="BG726" s="233">
        <f>IF(N726="zákl. přenesená",J726,0)</f>
        <v>0</v>
      </c>
      <c r="BH726" s="233">
        <f>IF(N726="sníž. přenesená",J726,0)</f>
        <v>0</v>
      </c>
      <c r="BI726" s="233">
        <f>IF(N726="nulová",J726,0)</f>
        <v>0</v>
      </c>
      <c r="BJ726" s="18" t="s">
        <v>88</v>
      </c>
      <c r="BK726" s="233">
        <f>ROUND(I726*H726,2)</f>
        <v>0</v>
      </c>
      <c r="BL726" s="18" t="s">
        <v>144</v>
      </c>
      <c r="BM726" s="232" t="s">
        <v>775</v>
      </c>
    </row>
    <row r="727" s="2" customFormat="1">
      <c r="A727" s="39"/>
      <c r="B727" s="40"/>
      <c r="C727" s="41"/>
      <c r="D727" s="234" t="s">
        <v>146</v>
      </c>
      <c r="E727" s="41"/>
      <c r="F727" s="235" t="s">
        <v>776</v>
      </c>
      <c r="G727" s="41"/>
      <c r="H727" s="41"/>
      <c r="I727" s="236"/>
      <c r="J727" s="41"/>
      <c r="K727" s="41"/>
      <c r="L727" s="45"/>
      <c r="M727" s="237"/>
      <c r="N727" s="238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146</v>
      </c>
      <c r="AU727" s="18" t="s">
        <v>90</v>
      </c>
    </row>
    <row r="728" s="13" customFormat="1">
      <c r="A728" s="13"/>
      <c r="B728" s="239"/>
      <c r="C728" s="240"/>
      <c r="D728" s="234" t="s">
        <v>148</v>
      </c>
      <c r="E728" s="241" t="s">
        <v>1</v>
      </c>
      <c r="F728" s="242" t="s">
        <v>378</v>
      </c>
      <c r="G728" s="240"/>
      <c r="H728" s="241" t="s">
        <v>1</v>
      </c>
      <c r="I728" s="243"/>
      <c r="J728" s="240"/>
      <c r="K728" s="240"/>
      <c r="L728" s="244"/>
      <c r="M728" s="245"/>
      <c r="N728" s="246"/>
      <c r="O728" s="246"/>
      <c r="P728" s="246"/>
      <c r="Q728" s="246"/>
      <c r="R728" s="246"/>
      <c r="S728" s="246"/>
      <c r="T728" s="247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8" t="s">
        <v>148</v>
      </c>
      <c r="AU728" s="248" t="s">
        <v>90</v>
      </c>
      <c r="AV728" s="13" t="s">
        <v>88</v>
      </c>
      <c r="AW728" s="13" t="s">
        <v>36</v>
      </c>
      <c r="AX728" s="13" t="s">
        <v>80</v>
      </c>
      <c r="AY728" s="248" t="s">
        <v>138</v>
      </c>
    </row>
    <row r="729" s="14" customFormat="1">
      <c r="A729" s="14"/>
      <c r="B729" s="249"/>
      <c r="C729" s="250"/>
      <c r="D729" s="234" t="s">
        <v>148</v>
      </c>
      <c r="E729" s="251" t="s">
        <v>1</v>
      </c>
      <c r="F729" s="252" t="s">
        <v>379</v>
      </c>
      <c r="G729" s="250"/>
      <c r="H729" s="253">
        <v>671.09000000000003</v>
      </c>
      <c r="I729" s="254"/>
      <c r="J729" s="250"/>
      <c r="K729" s="250"/>
      <c r="L729" s="255"/>
      <c r="M729" s="256"/>
      <c r="N729" s="257"/>
      <c r="O729" s="257"/>
      <c r="P729" s="257"/>
      <c r="Q729" s="257"/>
      <c r="R729" s="257"/>
      <c r="S729" s="257"/>
      <c r="T729" s="25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9" t="s">
        <v>148</v>
      </c>
      <c r="AU729" s="259" t="s">
        <v>90</v>
      </c>
      <c r="AV729" s="14" t="s">
        <v>90</v>
      </c>
      <c r="AW729" s="14" t="s">
        <v>36</v>
      </c>
      <c r="AX729" s="14" t="s">
        <v>80</v>
      </c>
      <c r="AY729" s="259" t="s">
        <v>138</v>
      </c>
    </row>
    <row r="730" s="13" customFormat="1">
      <c r="A730" s="13"/>
      <c r="B730" s="239"/>
      <c r="C730" s="240"/>
      <c r="D730" s="234" t="s">
        <v>148</v>
      </c>
      <c r="E730" s="241" t="s">
        <v>1</v>
      </c>
      <c r="F730" s="242" t="s">
        <v>380</v>
      </c>
      <c r="G730" s="240"/>
      <c r="H730" s="241" t="s">
        <v>1</v>
      </c>
      <c r="I730" s="243"/>
      <c r="J730" s="240"/>
      <c r="K730" s="240"/>
      <c r="L730" s="244"/>
      <c r="M730" s="245"/>
      <c r="N730" s="246"/>
      <c r="O730" s="246"/>
      <c r="P730" s="246"/>
      <c r="Q730" s="246"/>
      <c r="R730" s="246"/>
      <c r="S730" s="246"/>
      <c r="T730" s="24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8" t="s">
        <v>148</v>
      </c>
      <c r="AU730" s="248" t="s">
        <v>90</v>
      </c>
      <c r="AV730" s="13" t="s">
        <v>88</v>
      </c>
      <c r="AW730" s="13" t="s">
        <v>36</v>
      </c>
      <c r="AX730" s="13" t="s">
        <v>80</v>
      </c>
      <c r="AY730" s="248" t="s">
        <v>138</v>
      </c>
    </row>
    <row r="731" s="13" customFormat="1">
      <c r="A731" s="13"/>
      <c r="B731" s="239"/>
      <c r="C731" s="240"/>
      <c r="D731" s="234" t="s">
        <v>148</v>
      </c>
      <c r="E731" s="241" t="s">
        <v>1</v>
      </c>
      <c r="F731" s="242" t="s">
        <v>359</v>
      </c>
      <c r="G731" s="240"/>
      <c r="H731" s="241" t="s">
        <v>1</v>
      </c>
      <c r="I731" s="243"/>
      <c r="J731" s="240"/>
      <c r="K731" s="240"/>
      <c r="L731" s="244"/>
      <c r="M731" s="245"/>
      <c r="N731" s="246"/>
      <c r="O731" s="246"/>
      <c r="P731" s="246"/>
      <c r="Q731" s="246"/>
      <c r="R731" s="246"/>
      <c r="S731" s="246"/>
      <c r="T731" s="247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8" t="s">
        <v>148</v>
      </c>
      <c r="AU731" s="248" t="s">
        <v>90</v>
      </c>
      <c r="AV731" s="13" t="s">
        <v>88</v>
      </c>
      <c r="AW731" s="13" t="s">
        <v>36</v>
      </c>
      <c r="AX731" s="13" t="s">
        <v>80</v>
      </c>
      <c r="AY731" s="248" t="s">
        <v>138</v>
      </c>
    </row>
    <row r="732" s="14" customFormat="1">
      <c r="A732" s="14"/>
      <c r="B732" s="249"/>
      <c r="C732" s="250"/>
      <c r="D732" s="234" t="s">
        <v>148</v>
      </c>
      <c r="E732" s="251" t="s">
        <v>1</v>
      </c>
      <c r="F732" s="252" t="s">
        <v>360</v>
      </c>
      <c r="G732" s="250"/>
      <c r="H732" s="253">
        <v>354</v>
      </c>
      <c r="I732" s="254"/>
      <c r="J732" s="250"/>
      <c r="K732" s="250"/>
      <c r="L732" s="255"/>
      <c r="M732" s="256"/>
      <c r="N732" s="257"/>
      <c r="O732" s="257"/>
      <c r="P732" s="257"/>
      <c r="Q732" s="257"/>
      <c r="R732" s="257"/>
      <c r="S732" s="257"/>
      <c r="T732" s="25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9" t="s">
        <v>148</v>
      </c>
      <c r="AU732" s="259" t="s">
        <v>90</v>
      </c>
      <c r="AV732" s="14" t="s">
        <v>90</v>
      </c>
      <c r="AW732" s="14" t="s">
        <v>36</v>
      </c>
      <c r="AX732" s="14" t="s">
        <v>80</v>
      </c>
      <c r="AY732" s="259" t="s">
        <v>138</v>
      </c>
    </row>
    <row r="733" s="13" customFormat="1">
      <c r="A733" s="13"/>
      <c r="B733" s="239"/>
      <c r="C733" s="240"/>
      <c r="D733" s="234" t="s">
        <v>148</v>
      </c>
      <c r="E733" s="241" t="s">
        <v>1</v>
      </c>
      <c r="F733" s="242" t="s">
        <v>363</v>
      </c>
      <c r="G733" s="240"/>
      <c r="H733" s="241" t="s">
        <v>1</v>
      </c>
      <c r="I733" s="243"/>
      <c r="J733" s="240"/>
      <c r="K733" s="240"/>
      <c r="L733" s="244"/>
      <c r="M733" s="245"/>
      <c r="N733" s="246"/>
      <c r="O733" s="246"/>
      <c r="P733" s="246"/>
      <c r="Q733" s="246"/>
      <c r="R733" s="246"/>
      <c r="S733" s="246"/>
      <c r="T733" s="247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8" t="s">
        <v>148</v>
      </c>
      <c r="AU733" s="248" t="s">
        <v>90</v>
      </c>
      <c r="AV733" s="13" t="s">
        <v>88</v>
      </c>
      <c r="AW733" s="13" t="s">
        <v>36</v>
      </c>
      <c r="AX733" s="13" t="s">
        <v>80</v>
      </c>
      <c r="AY733" s="248" t="s">
        <v>138</v>
      </c>
    </row>
    <row r="734" s="14" customFormat="1">
      <c r="A734" s="14"/>
      <c r="B734" s="249"/>
      <c r="C734" s="250"/>
      <c r="D734" s="234" t="s">
        <v>148</v>
      </c>
      <c r="E734" s="251" t="s">
        <v>1</v>
      </c>
      <c r="F734" s="252" t="s">
        <v>364</v>
      </c>
      <c r="G734" s="250"/>
      <c r="H734" s="253">
        <v>78</v>
      </c>
      <c r="I734" s="254"/>
      <c r="J734" s="250"/>
      <c r="K734" s="250"/>
      <c r="L734" s="255"/>
      <c r="M734" s="256"/>
      <c r="N734" s="257"/>
      <c r="O734" s="257"/>
      <c r="P734" s="257"/>
      <c r="Q734" s="257"/>
      <c r="R734" s="257"/>
      <c r="S734" s="257"/>
      <c r="T734" s="25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9" t="s">
        <v>148</v>
      </c>
      <c r="AU734" s="259" t="s">
        <v>90</v>
      </c>
      <c r="AV734" s="14" t="s">
        <v>90</v>
      </c>
      <c r="AW734" s="14" t="s">
        <v>36</v>
      </c>
      <c r="AX734" s="14" t="s">
        <v>80</v>
      </c>
      <c r="AY734" s="259" t="s">
        <v>138</v>
      </c>
    </row>
    <row r="735" s="13" customFormat="1">
      <c r="A735" s="13"/>
      <c r="B735" s="239"/>
      <c r="C735" s="240"/>
      <c r="D735" s="234" t="s">
        <v>148</v>
      </c>
      <c r="E735" s="241" t="s">
        <v>1</v>
      </c>
      <c r="F735" s="242" t="s">
        <v>367</v>
      </c>
      <c r="G735" s="240"/>
      <c r="H735" s="241" t="s">
        <v>1</v>
      </c>
      <c r="I735" s="243"/>
      <c r="J735" s="240"/>
      <c r="K735" s="240"/>
      <c r="L735" s="244"/>
      <c r="M735" s="245"/>
      <c r="N735" s="246"/>
      <c r="O735" s="246"/>
      <c r="P735" s="246"/>
      <c r="Q735" s="246"/>
      <c r="R735" s="246"/>
      <c r="S735" s="246"/>
      <c r="T735" s="247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8" t="s">
        <v>148</v>
      </c>
      <c r="AU735" s="248" t="s">
        <v>90</v>
      </c>
      <c r="AV735" s="13" t="s">
        <v>88</v>
      </c>
      <c r="AW735" s="13" t="s">
        <v>36</v>
      </c>
      <c r="AX735" s="13" t="s">
        <v>80</v>
      </c>
      <c r="AY735" s="248" t="s">
        <v>138</v>
      </c>
    </row>
    <row r="736" s="14" customFormat="1">
      <c r="A736" s="14"/>
      <c r="B736" s="249"/>
      <c r="C736" s="250"/>
      <c r="D736" s="234" t="s">
        <v>148</v>
      </c>
      <c r="E736" s="251" t="s">
        <v>1</v>
      </c>
      <c r="F736" s="252" t="s">
        <v>368</v>
      </c>
      <c r="G736" s="250"/>
      <c r="H736" s="253">
        <v>9</v>
      </c>
      <c r="I736" s="254"/>
      <c r="J736" s="250"/>
      <c r="K736" s="250"/>
      <c r="L736" s="255"/>
      <c r="M736" s="256"/>
      <c r="N736" s="257"/>
      <c r="O736" s="257"/>
      <c r="P736" s="257"/>
      <c r="Q736" s="257"/>
      <c r="R736" s="257"/>
      <c r="S736" s="257"/>
      <c r="T736" s="25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9" t="s">
        <v>148</v>
      </c>
      <c r="AU736" s="259" t="s">
        <v>90</v>
      </c>
      <c r="AV736" s="14" t="s">
        <v>90</v>
      </c>
      <c r="AW736" s="14" t="s">
        <v>36</v>
      </c>
      <c r="AX736" s="14" t="s">
        <v>80</v>
      </c>
      <c r="AY736" s="259" t="s">
        <v>138</v>
      </c>
    </row>
    <row r="737" s="15" customFormat="1">
      <c r="A737" s="15"/>
      <c r="B737" s="260"/>
      <c r="C737" s="261"/>
      <c r="D737" s="234" t="s">
        <v>148</v>
      </c>
      <c r="E737" s="262" t="s">
        <v>1</v>
      </c>
      <c r="F737" s="263" t="s">
        <v>154</v>
      </c>
      <c r="G737" s="261"/>
      <c r="H737" s="264">
        <v>1112.0900000000002</v>
      </c>
      <c r="I737" s="265"/>
      <c r="J737" s="261"/>
      <c r="K737" s="261"/>
      <c r="L737" s="266"/>
      <c r="M737" s="267"/>
      <c r="N737" s="268"/>
      <c r="O737" s="268"/>
      <c r="P737" s="268"/>
      <c r="Q737" s="268"/>
      <c r="R737" s="268"/>
      <c r="S737" s="268"/>
      <c r="T737" s="269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0" t="s">
        <v>148</v>
      </c>
      <c r="AU737" s="270" t="s">
        <v>90</v>
      </c>
      <c r="AV737" s="15" t="s">
        <v>144</v>
      </c>
      <c r="AW737" s="15" t="s">
        <v>36</v>
      </c>
      <c r="AX737" s="15" t="s">
        <v>88</v>
      </c>
      <c r="AY737" s="270" t="s">
        <v>138</v>
      </c>
    </row>
    <row r="738" s="2" customFormat="1" ht="24.15" customHeight="1">
      <c r="A738" s="39"/>
      <c r="B738" s="40"/>
      <c r="C738" s="272" t="s">
        <v>777</v>
      </c>
      <c r="D738" s="272" t="s">
        <v>453</v>
      </c>
      <c r="E738" s="273" t="s">
        <v>778</v>
      </c>
      <c r="F738" s="274" t="s">
        <v>779</v>
      </c>
      <c r="G738" s="275" t="s">
        <v>143</v>
      </c>
      <c r="H738" s="276">
        <v>1389.8430000000001</v>
      </c>
      <c r="I738" s="277"/>
      <c r="J738" s="278">
        <f>ROUND(I738*H738,2)</f>
        <v>0</v>
      </c>
      <c r="K738" s="279"/>
      <c r="L738" s="280"/>
      <c r="M738" s="281" t="s">
        <v>1</v>
      </c>
      <c r="N738" s="282" t="s">
        <v>45</v>
      </c>
      <c r="O738" s="92"/>
      <c r="P738" s="230">
        <f>O738*H738</f>
        <v>0</v>
      </c>
      <c r="Q738" s="230">
        <v>0.00029999999999999997</v>
      </c>
      <c r="R738" s="230">
        <f>Q738*H738</f>
        <v>0.41695289999999996</v>
      </c>
      <c r="S738" s="230">
        <v>0</v>
      </c>
      <c r="T738" s="231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2" t="s">
        <v>188</v>
      </c>
      <c r="AT738" s="232" t="s">
        <v>453</v>
      </c>
      <c r="AU738" s="232" t="s">
        <v>90</v>
      </c>
      <c r="AY738" s="18" t="s">
        <v>138</v>
      </c>
      <c r="BE738" s="233">
        <f>IF(N738="základní",J738,0)</f>
        <v>0</v>
      </c>
      <c r="BF738" s="233">
        <f>IF(N738="snížená",J738,0)</f>
        <v>0</v>
      </c>
      <c r="BG738" s="233">
        <f>IF(N738="zákl. přenesená",J738,0)</f>
        <v>0</v>
      </c>
      <c r="BH738" s="233">
        <f>IF(N738="sníž. přenesená",J738,0)</f>
        <v>0</v>
      </c>
      <c r="BI738" s="233">
        <f>IF(N738="nulová",J738,0)</f>
        <v>0</v>
      </c>
      <c r="BJ738" s="18" t="s">
        <v>88</v>
      </c>
      <c r="BK738" s="233">
        <f>ROUND(I738*H738,2)</f>
        <v>0</v>
      </c>
      <c r="BL738" s="18" t="s">
        <v>144</v>
      </c>
      <c r="BM738" s="232" t="s">
        <v>780</v>
      </c>
    </row>
    <row r="739" s="2" customFormat="1">
      <c r="A739" s="39"/>
      <c r="B739" s="40"/>
      <c r="C739" s="41"/>
      <c r="D739" s="234" t="s">
        <v>146</v>
      </c>
      <c r="E739" s="41"/>
      <c r="F739" s="235" t="s">
        <v>779</v>
      </c>
      <c r="G739" s="41"/>
      <c r="H739" s="41"/>
      <c r="I739" s="236"/>
      <c r="J739" s="41"/>
      <c r="K739" s="41"/>
      <c r="L739" s="45"/>
      <c r="M739" s="237"/>
      <c r="N739" s="238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146</v>
      </c>
      <c r="AU739" s="18" t="s">
        <v>90</v>
      </c>
    </row>
    <row r="740" s="2" customFormat="1">
      <c r="A740" s="39"/>
      <c r="B740" s="40"/>
      <c r="C740" s="41"/>
      <c r="D740" s="234" t="s">
        <v>159</v>
      </c>
      <c r="E740" s="41"/>
      <c r="F740" s="271" t="s">
        <v>781</v>
      </c>
      <c r="G740" s="41"/>
      <c r="H740" s="41"/>
      <c r="I740" s="236"/>
      <c r="J740" s="41"/>
      <c r="K740" s="41"/>
      <c r="L740" s="45"/>
      <c r="M740" s="237"/>
      <c r="N740" s="238"/>
      <c r="O740" s="92"/>
      <c r="P740" s="92"/>
      <c r="Q740" s="92"/>
      <c r="R740" s="92"/>
      <c r="S740" s="92"/>
      <c r="T740" s="93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159</v>
      </c>
      <c r="AU740" s="18" t="s">
        <v>90</v>
      </c>
    </row>
    <row r="741" s="13" customFormat="1">
      <c r="A741" s="13"/>
      <c r="B741" s="239"/>
      <c r="C741" s="240"/>
      <c r="D741" s="234" t="s">
        <v>148</v>
      </c>
      <c r="E741" s="241" t="s">
        <v>1</v>
      </c>
      <c r="F741" s="242" t="s">
        <v>782</v>
      </c>
      <c r="G741" s="240"/>
      <c r="H741" s="241" t="s">
        <v>1</v>
      </c>
      <c r="I741" s="243"/>
      <c r="J741" s="240"/>
      <c r="K741" s="240"/>
      <c r="L741" s="244"/>
      <c r="M741" s="245"/>
      <c r="N741" s="246"/>
      <c r="O741" s="246"/>
      <c r="P741" s="246"/>
      <c r="Q741" s="246"/>
      <c r="R741" s="246"/>
      <c r="S741" s="246"/>
      <c r="T741" s="24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8" t="s">
        <v>148</v>
      </c>
      <c r="AU741" s="248" t="s">
        <v>90</v>
      </c>
      <c r="AV741" s="13" t="s">
        <v>88</v>
      </c>
      <c r="AW741" s="13" t="s">
        <v>36</v>
      </c>
      <c r="AX741" s="13" t="s">
        <v>80</v>
      </c>
      <c r="AY741" s="248" t="s">
        <v>138</v>
      </c>
    </row>
    <row r="742" s="14" customFormat="1">
      <c r="A742" s="14"/>
      <c r="B742" s="249"/>
      <c r="C742" s="250"/>
      <c r="D742" s="234" t="s">
        <v>148</v>
      </c>
      <c r="E742" s="251" t="s">
        <v>1</v>
      </c>
      <c r="F742" s="252" t="s">
        <v>771</v>
      </c>
      <c r="G742" s="250"/>
      <c r="H742" s="253">
        <v>70.754999999999995</v>
      </c>
      <c r="I742" s="254"/>
      <c r="J742" s="250"/>
      <c r="K742" s="250"/>
      <c r="L742" s="255"/>
      <c r="M742" s="256"/>
      <c r="N742" s="257"/>
      <c r="O742" s="257"/>
      <c r="P742" s="257"/>
      <c r="Q742" s="257"/>
      <c r="R742" s="257"/>
      <c r="S742" s="257"/>
      <c r="T742" s="25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9" t="s">
        <v>148</v>
      </c>
      <c r="AU742" s="259" t="s">
        <v>90</v>
      </c>
      <c r="AV742" s="14" t="s">
        <v>90</v>
      </c>
      <c r="AW742" s="14" t="s">
        <v>36</v>
      </c>
      <c r="AX742" s="14" t="s">
        <v>80</v>
      </c>
      <c r="AY742" s="259" t="s">
        <v>138</v>
      </c>
    </row>
    <row r="743" s="13" customFormat="1">
      <c r="A743" s="13"/>
      <c r="B743" s="239"/>
      <c r="C743" s="240"/>
      <c r="D743" s="234" t="s">
        <v>148</v>
      </c>
      <c r="E743" s="241" t="s">
        <v>1</v>
      </c>
      <c r="F743" s="242" t="s">
        <v>378</v>
      </c>
      <c r="G743" s="240"/>
      <c r="H743" s="241" t="s">
        <v>1</v>
      </c>
      <c r="I743" s="243"/>
      <c r="J743" s="240"/>
      <c r="K743" s="240"/>
      <c r="L743" s="244"/>
      <c r="M743" s="245"/>
      <c r="N743" s="246"/>
      <c r="O743" s="246"/>
      <c r="P743" s="246"/>
      <c r="Q743" s="246"/>
      <c r="R743" s="246"/>
      <c r="S743" s="246"/>
      <c r="T743" s="247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8" t="s">
        <v>148</v>
      </c>
      <c r="AU743" s="248" t="s">
        <v>90</v>
      </c>
      <c r="AV743" s="13" t="s">
        <v>88</v>
      </c>
      <c r="AW743" s="13" t="s">
        <v>36</v>
      </c>
      <c r="AX743" s="13" t="s">
        <v>80</v>
      </c>
      <c r="AY743" s="248" t="s">
        <v>138</v>
      </c>
    </row>
    <row r="744" s="14" customFormat="1">
      <c r="A744" s="14"/>
      <c r="B744" s="249"/>
      <c r="C744" s="250"/>
      <c r="D744" s="234" t="s">
        <v>148</v>
      </c>
      <c r="E744" s="251" t="s">
        <v>1</v>
      </c>
      <c r="F744" s="252" t="s">
        <v>379</v>
      </c>
      <c r="G744" s="250"/>
      <c r="H744" s="253">
        <v>671.09000000000003</v>
      </c>
      <c r="I744" s="254"/>
      <c r="J744" s="250"/>
      <c r="K744" s="250"/>
      <c r="L744" s="255"/>
      <c r="M744" s="256"/>
      <c r="N744" s="257"/>
      <c r="O744" s="257"/>
      <c r="P744" s="257"/>
      <c r="Q744" s="257"/>
      <c r="R744" s="257"/>
      <c r="S744" s="257"/>
      <c r="T744" s="25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9" t="s">
        <v>148</v>
      </c>
      <c r="AU744" s="259" t="s">
        <v>90</v>
      </c>
      <c r="AV744" s="14" t="s">
        <v>90</v>
      </c>
      <c r="AW744" s="14" t="s">
        <v>36</v>
      </c>
      <c r="AX744" s="14" t="s">
        <v>80</v>
      </c>
      <c r="AY744" s="259" t="s">
        <v>138</v>
      </c>
    </row>
    <row r="745" s="13" customFormat="1">
      <c r="A745" s="13"/>
      <c r="B745" s="239"/>
      <c r="C745" s="240"/>
      <c r="D745" s="234" t="s">
        <v>148</v>
      </c>
      <c r="E745" s="241" t="s">
        <v>1</v>
      </c>
      <c r="F745" s="242" t="s">
        <v>380</v>
      </c>
      <c r="G745" s="240"/>
      <c r="H745" s="241" t="s">
        <v>1</v>
      </c>
      <c r="I745" s="243"/>
      <c r="J745" s="240"/>
      <c r="K745" s="240"/>
      <c r="L745" s="244"/>
      <c r="M745" s="245"/>
      <c r="N745" s="246"/>
      <c r="O745" s="246"/>
      <c r="P745" s="246"/>
      <c r="Q745" s="246"/>
      <c r="R745" s="246"/>
      <c r="S745" s="246"/>
      <c r="T745" s="247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8" t="s">
        <v>148</v>
      </c>
      <c r="AU745" s="248" t="s">
        <v>90</v>
      </c>
      <c r="AV745" s="13" t="s">
        <v>88</v>
      </c>
      <c r="AW745" s="13" t="s">
        <v>36</v>
      </c>
      <c r="AX745" s="13" t="s">
        <v>80</v>
      </c>
      <c r="AY745" s="248" t="s">
        <v>138</v>
      </c>
    </row>
    <row r="746" s="13" customFormat="1">
      <c r="A746" s="13"/>
      <c r="B746" s="239"/>
      <c r="C746" s="240"/>
      <c r="D746" s="234" t="s">
        <v>148</v>
      </c>
      <c r="E746" s="241" t="s">
        <v>1</v>
      </c>
      <c r="F746" s="242" t="s">
        <v>359</v>
      </c>
      <c r="G746" s="240"/>
      <c r="H746" s="241" t="s">
        <v>1</v>
      </c>
      <c r="I746" s="243"/>
      <c r="J746" s="240"/>
      <c r="K746" s="240"/>
      <c r="L746" s="244"/>
      <c r="M746" s="245"/>
      <c r="N746" s="246"/>
      <c r="O746" s="246"/>
      <c r="P746" s="246"/>
      <c r="Q746" s="246"/>
      <c r="R746" s="246"/>
      <c r="S746" s="246"/>
      <c r="T746" s="24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8" t="s">
        <v>148</v>
      </c>
      <c r="AU746" s="248" t="s">
        <v>90</v>
      </c>
      <c r="AV746" s="13" t="s">
        <v>88</v>
      </c>
      <c r="AW746" s="13" t="s">
        <v>36</v>
      </c>
      <c r="AX746" s="13" t="s">
        <v>80</v>
      </c>
      <c r="AY746" s="248" t="s">
        <v>138</v>
      </c>
    </row>
    <row r="747" s="14" customFormat="1">
      <c r="A747" s="14"/>
      <c r="B747" s="249"/>
      <c r="C747" s="250"/>
      <c r="D747" s="234" t="s">
        <v>148</v>
      </c>
      <c r="E747" s="251" t="s">
        <v>1</v>
      </c>
      <c r="F747" s="252" t="s">
        <v>360</v>
      </c>
      <c r="G747" s="250"/>
      <c r="H747" s="253">
        <v>354</v>
      </c>
      <c r="I747" s="254"/>
      <c r="J747" s="250"/>
      <c r="K747" s="250"/>
      <c r="L747" s="255"/>
      <c r="M747" s="256"/>
      <c r="N747" s="257"/>
      <c r="O747" s="257"/>
      <c r="P747" s="257"/>
      <c r="Q747" s="257"/>
      <c r="R747" s="257"/>
      <c r="S747" s="257"/>
      <c r="T747" s="25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9" t="s">
        <v>148</v>
      </c>
      <c r="AU747" s="259" t="s">
        <v>90</v>
      </c>
      <c r="AV747" s="14" t="s">
        <v>90</v>
      </c>
      <c r="AW747" s="14" t="s">
        <v>36</v>
      </c>
      <c r="AX747" s="14" t="s">
        <v>80</v>
      </c>
      <c r="AY747" s="259" t="s">
        <v>138</v>
      </c>
    </row>
    <row r="748" s="13" customFormat="1">
      <c r="A748" s="13"/>
      <c r="B748" s="239"/>
      <c r="C748" s="240"/>
      <c r="D748" s="234" t="s">
        <v>148</v>
      </c>
      <c r="E748" s="241" t="s">
        <v>1</v>
      </c>
      <c r="F748" s="242" t="s">
        <v>363</v>
      </c>
      <c r="G748" s="240"/>
      <c r="H748" s="241" t="s">
        <v>1</v>
      </c>
      <c r="I748" s="243"/>
      <c r="J748" s="240"/>
      <c r="K748" s="240"/>
      <c r="L748" s="244"/>
      <c r="M748" s="245"/>
      <c r="N748" s="246"/>
      <c r="O748" s="246"/>
      <c r="P748" s="246"/>
      <c r="Q748" s="246"/>
      <c r="R748" s="246"/>
      <c r="S748" s="246"/>
      <c r="T748" s="247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8" t="s">
        <v>148</v>
      </c>
      <c r="AU748" s="248" t="s">
        <v>90</v>
      </c>
      <c r="AV748" s="13" t="s">
        <v>88</v>
      </c>
      <c r="AW748" s="13" t="s">
        <v>36</v>
      </c>
      <c r="AX748" s="13" t="s">
        <v>80</v>
      </c>
      <c r="AY748" s="248" t="s">
        <v>138</v>
      </c>
    </row>
    <row r="749" s="14" customFormat="1">
      <c r="A749" s="14"/>
      <c r="B749" s="249"/>
      <c r="C749" s="250"/>
      <c r="D749" s="234" t="s">
        <v>148</v>
      </c>
      <c r="E749" s="251" t="s">
        <v>1</v>
      </c>
      <c r="F749" s="252" t="s">
        <v>364</v>
      </c>
      <c r="G749" s="250"/>
      <c r="H749" s="253">
        <v>78</v>
      </c>
      <c r="I749" s="254"/>
      <c r="J749" s="250"/>
      <c r="K749" s="250"/>
      <c r="L749" s="255"/>
      <c r="M749" s="256"/>
      <c r="N749" s="257"/>
      <c r="O749" s="257"/>
      <c r="P749" s="257"/>
      <c r="Q749" s="257"/>
      <c r="R749" s="257"/>
      <c r="S749" s="257"/>
      <c r="T749" s="25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9" t="s">
        <v>148</v>
      </c>
      <c r="AU749" s="259" t="s">
        <v>90</v>
      </c>
      <c r="AV749" s="14" t="s">
        <v>90</v>
      </c>
      <c r="AW749" s="14" t="s">
        <v>36</v>
      </c>
      <c r="AX749" s="14" t="s">
        <v>80</v>
      </c>
      <c r="AY749" s="259" t="s">
        <v>138</v>
      </c>
    </row>
    <row r="750" s="13" customFormat="1">
      <c r="A750" s="13"/>
      <c r="B750" s="239"/>
      <c r="C750" s="240"/>
      <c r="D750" s="234" t="s">
        <v>148</v>
      </c>
      <c r="E750" s="241" t="s">
        <v>1</v>
      </c>
      <c r="F750" s="242" t="s">
        <v>367</v>
      </c>
      <c r="G750" s="240"/>
      <c r="H750" s="241" t="s">
        <v>1</v>
      </c>
      <c r="I750" s="243"/>
      <c r="J750" s="240"/>
      <c r="K750" s="240"/>
      <c r="L750" s="244"/>
      <c r="M750" s="245"/>
      <c r="N750" s="246"/>
      <c r="O750" s="246"/>
      <c r="P750" s="246"/>
      <c r="Q750" s="246"/>
      <c r="R750" s="246"/>
      <c r="S750" s="246"/>
      <c r="T750" s="24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8" t="s">
        <v>148</v>
      </c>
      <c r="AU750" s="248" t="s">
        <v>90</v>
      </c>
      <c r="AV750" s="13" t="s">
        <v>88</v>
      </c>
      <c r="AW750" s="13" t="s">
        <v>36</v>
      </c>
      <c r="AX750" s="13" t="s">
        <v>80</v>
      </c>
      <c r="AY750" s="248" t="s">
        <v>138</v>
      </c>
    </row>
    <row r="751" s="14" customFormat="1">
      <c r="A751" s="14"/>
      <c r="B751" s="249"/>
      <c r="C751" s="250"/>
      <c r="D751" s="234" t="s">
        <v>148</v>
      </c>
      <c r="E751" s="251" t="s">
        <v>1</v>
      </c>
      <c r="F751" s="252" t="s">
        <v>368</v>
      </c>
      <c r="G751" s="250"/>
      <c r="H751" s="253">
        <v>9</v>
      </c>
      <c r="I751" s="254"/>
      <c r="J751" s="250"/>
      <c r="K751" s="250"/>
      <c r="L751" s="255"/>
      <c r="M751" s="256"/>
      <c r="N751" s="257"/>
      <c r="O751" s="257"/>
      <c r="P751" s="257"/>
      <c r="Q751" s="257"/>
      <c r="R751" s="257"/>
      <c r="S751" s="257"/>
      <c r="T751" s="25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9" t="s">
        <v>148</v>
      </c>
      <c r="AU751" s="259" t="s">
        <v>90</v>
      </c>
      <c r="AV751" s="14" t="s">
        <v>90</v>
      </c>
      <c r="AW751" s="14" t="s">
        <v>36</v>
      </c>
      <c r="AX751" s="14" t="s">
        <v>80</v>
      </c>
      <c r="AY751" s="259" t="s">
        <v>138</v>
      </c>
    </row>
    <row r="752" s="15" customFormat="1">
      <c r="A752" s="15"/>
      <c r="B752" s="260"/>
      <c r="C752" s="261"/>
      <c r="D752" s="234" t="s">
        <v>148</v>
      </c>
      <c r="E752" s="262" t="s">
        <v>1</v>
      </c>
      <c r="F752" s="263" t="s">
        <v>154</v>
      </c>
      <c r="G752" s="261"/>
      <c r="H752" s="264">
        <v>1182.845</v>
      </c>
      <c r="I752" s="265"/>
      <c r="J752" s="261"/>
      <c r="K752" s="261"/>
      <c r="L752" s="266"/>
      <c r="M752" s="267"/>
      <c r="N752" s="268"/>
      <c r="O752" s="268"/>
      <c r="P752" s="268"/>
      <c r="Q752" s="268"/>
      <c r="R752" s="268"/>
      <c r="S752" s="268"/>
      <c r="T752" s="269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0" t="s">
        <v>148</v>
      </c>
      <c r="AU752" s="270" t="s">
        <v>90</v>
      </c>
      <c r="AV752" s="15" t="s">
        <v>144</v>
      </c>
      <c r="AW752" s="15" t="s">
        <v>36</v>
      </c>
      <c r="AX752" s="15" t="s">
        <v>88</v>
      </c>
      <c r="AY752" s="270" t="s">
        <v>138</v>
      </c>
    </row>
    <row r="753" s="14" customFormat="1">
      <c r="A753" s="14"/>
      <c r="B753" s="249"/>
      <c r="C753" s="250"/>
      <c r="D753" s="234" t="s">
        <v>148</v>
      </c>
      <c r="E753" s="250"/>
      <c r="F753" s="252" t="s">
        <v>783</v>
      </c>
      <c r="G753" s="250"/>
      <c r="H753" s="253">
        <v>1389.8430000000001</v>
      </c>
      <c r="I753" s="254"/>
      <c r="J753" s="250"/>
      <c r="K753" s="250"/>
      <c r="L753" s="255"/>
      <c r="M753" s="256"/>
      <c r="N753" s="257"/>
      <c r="O753" s="257"/>
      <c r="P753" s="257"/>
      <c r="Q753" s="257"/>
      <c r="R753" s="257"/>
      <c r="S753" s="257"/>
      <c r="T753" s="25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9" t="s">
        <v>148</v>
      </c>
      <c r="AU753" s="259" t="s">
        <v>90</v>
      </c>
      <c r="AV753" s="14" t="s">
        <v>90</v>
      </c>
      <c r="AW753" s="14" t="s">
        <v>4</v>
      </c>
      <c r="AX753" s="14" t="s">
        <v>88</v>
      </c>
      <c r="AY753" s="259" t="s">
        <v>138</v>
      </c>
    </row>
    <row r="754" s="2" customFormat="1" ht="16.5" customHeight="1">
      <c r="A754" s="39"/>
      <c r="B754" s="40"/>
      <c r="C754" s="220" t="s">
        <v>784</v>
      </c>
      <c r="D754" s="220" t="s">
        <v>140</v>
      </c>
      <c r="E754" s="221" t="s">
        <v>785</v>
      </c>
      <c r="F754" s="222" t="s">
        <v>786</v>
      </c>
      <c r="G754" s="223" t="s">
        <v>281</v>
      </c>
      <c r="H754" s="224">
        <v>63.326000000000001</v>
      </c>
      <c r="I754" s="225"/>
      <c r="J754" s="226">
        <f>ROUND(I754*H754,2)</f>
        <v>0</v>
      </c>
      <c r="K754" s="227"/>
      <c r="L754" s="45"/>
      <c r="M754" s="228" t="s">
        <v>1</v>
      </c>
      <c r="N754" s="229" t="s">
        <v>45</v>
      </c>
      <c r="O754" s="92"/>
      <c r="P754" s="230">
        <f>O754*H754</f>
        <v>0</v>
      </c>
      <c r="Q754" s="230">
        <v>0</v>
      </c>
      <c r="R754" s="230">
        <f>Q754*H754</f>
        <v>0</v>
      </c>
      <c r="S754" s="230">
        <v>0</v>
      </c>
      <c r="T754" s="231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2" t="s">
        <v>144</v>
      </c>
      <c r="AT754" s="232" t="s">
        <v>140</v>
      </c>
      <c r="AU754" s="232" t="s">
        <v>90</v>
      </c>
      <c r="AY754" s="18" t="s">
        <v>138</v>
      </c>
      <c r="BE754" s="233">
        <f>IF(N754="základní",J754,0)</f>
        <v>0</v>
      </c>
      <c r="BF754" s="233">
        <f>IF(N754="snížená",J754,0)</f>
        <v>0</v>
      </c>
      <c r="BG754" s="233">
        <f>IF(N754="zákl. přenesená",J754,0)</f>
        <v>0</v>
      </c>
      <c r="BH754" s="233">
        <f>IF(N754="sníž. přenesená",J754,0)</f>
        <v>0</v>
      </c>
      <c r="BI754" s="233">
        <f>IF(N754="nulová",J754,0)</f>
        <v>0</v>
      </c>
      <c r="BJ754" s="18" t="s">
        <v>88</v>
      </c>
      <c r="BK754" s="233">
        <f>ROUND(I754*H754,2)</f>
        <v>0</v>
      </c>
      <c r="BL754" s="18" t="s">
        <v>144</v>
      </c>
      <c r="BM754" s="232" t="s">
        <v>787</v>
      </c>
    </row>
    <row r="755" s="2" customFormat="1">
      <c r="A755" s="39"/>
      <c r="B755" s="40"/>
      <c r="C755" s="41"/>
      <c r="D755" s="234" t="s">
        <v>146</v>
      </c>
      <c r="E755" s="41"/>
      <c r="F755" s="235" t="s">
        <v>788</v>
      </c>
      <c r="G755" s="41"/>
      <c r="H755" s="41"/>
      <c r="I755" s="236"/>
      <c r="J755" s="41"/>
      <c r="K755" s="41"/>
      <c r="L755" s="45"/>
      <c r="M755" s="237"/>
      <c r="N755" s="238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146</v>
      </c>
      <c r="AU755" s="18" t="s">
        <v>90</v>
      </c>
    </row>
    <row r="756" s="13" customFormat="1">
      <c r="A756" s="13"/>
      <c r="B756" s="239"/>
      <c r="C756" s="240"/>
      <c r="D756" s="234" t="s">
        <v>148</v>
      </c>
      <c r="E756" s="241" t="s">
        <v>1</v>
      </c>
      <c r="F756" s="242" t="s">
        <v>789</v>
      </c>
      <c r="G756" s="240"/>
      <c r="H756" s="241" t="s">
        <v>1</v>
      </c>
      <c r="I756" s="243"/>
      <c r="J756" s="240"/>
      <c r="K756" s="240"/>
      <c r="L756" s="244"/>
      <c r="M756" s="245"/>
      <c r="N756" s="246"/>
      <c r="O756" s="246"/>
      <c r="P756" s="246"/>
      <c r="Q756" s="246"/>
      <c r="R756" s="246"/>
      <c r="S756" s="246"/>
      <c r="T756" s="247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8" t="s">
        <v>148</v>
      </c>
      <c r="AU756" s="248" t="s">
        <v>90</v>
      </c>
      <c r="AV756" s="13" t="s">
        <v>88</v>
      </c>
      <c r="AW756" s="13" t="s">
        <v>36</v>
      </c>
      <c r="AX756" s="13" t="s">
        <v>80</v>
      </c>
      <c r="AY756" s="248" t="s">
        <v>138</v>
      </c>
    </row>
    <row r="757" s="14" customFormat="1">
      <c r="A757" s="14"/>
      <c r="B757" s="249"/>
      <c r="C757" s="250"/>
      <c r="D757" s="234" t="s">
        <v>148</v>
      </c>
      <c r="E757" s="251" t="s">
        <v>1</v>
      </c>
      <c r="F757" s="252" t="s">
        <v>790</v>
      </c>
      <c r="G757" s="250"/>
      <c r="H757" s="253">
        <v>21.114000000000001</v>
      </c>
      <c r="I757" s="254"/>
      <c r="J757" s="250"/>
      <c r="K757" s="250"/>
      <c r="L757" s="255"/>
      <c r="M757" s="256"/>
      <c r="N757" s="257"/>
      <c r="O757" s="257"/>
      <c r="P757" s="257"/>
      <c r="Q757" s="257"/>
      <c r="R757" s="257"/>
      <c r="S757" s="257"/>
      <c r="T757" s="25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9" t="s">
        <v>148</v>
      </c>
      <c r="AU757" s="259" t="s">
        <v>90</v>
      </c>
      <c r="AV757" s="14" t="s">
        <v>90</v>
      </c>
      <c r="AW757" s="14" t="s">
        <v>36</v>
      </c>
      <c r="AX757" s="14" t="s">
        <v>80</v>
      </c>
      <c r="AY757" s="259" t="s">
        <v>138</v>
      </c>
    </row>
    <row r="758" s="13" customFormat="1">
      <c r="A758" s="13"/>
      <c r="B758" s="239"/>
      <c r="C758" s="240"/>
      <c r="D758" s="234" t="s">
        <v>148</v>
      </c>
      <c r="E758" s="241" t="s">
        <v>1</v>
      </c>
      <c r="F758" s="242" t="s">
        <v>791</v>
      </c>
      <c r="G758" s="240"/>
      <c r="H758" s="241" t="s">
        <v>1</v>
      </c>
      <c r="I758" s="243"/>
      <c r="J758" s="240"/>
      <c r="K758" s="240"/>
      <c r="L758" s="244"/>
      <c r="M758" s="245"/>
      <c r="N758" s="246"/>
      <c r="O758" s="246"/>
      <c r="P758" s="246"/>
      <c r="Q758" s="246"/>
      <c r="R758" s="246"/>
      <c r="S758" s="246"/>
      <c r="T758" s="247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8" t="s">
        <v>148</v>
      </c>
      <c r="AU758" s="248" t="s">
        <v>90</v>
      </c>
      <c r="AV758" s="13" t="s">
        <v>88</v>
      </c>
      <c r="AW758" s="13" t="s">
        <v>36</v>
      </c>
      <c r="AX758" s="13" t="s">
        <v>80</v>
      </c>
      <c r="AY758" s="248" t="s">
        <v>138</v>
      </c>
    </row>
    <row r="759" s="14" customFormat="1">
      <c r="A759" s="14"/>
      <c r="B759" s="249"/>
      <c r="C759" s="250"/>
      <c r="D759" s="234" t="s">
        <v>148</v>
      </c>
      <c r="E759" s="251" t="s">
        <v>1</v>
      </c>
      <c r="F759" s="252" t="s">
        <v>792</v>
      </c>
      <c r="G759" s="250"/>
      <c r="H759" s="253">
        <v>25.423999999999999</v>
      </c>
      <c r="I759" s="254"/>
      <c r="J759" s="250"/>
      <c r="K759" s="250"/>
      <c r="L759" s="255"/>
      <c r="M759" s="256"/>
      <c r="N759" s="257"/>
      <c r="O759" s="257"/>
      <c r="P759" s="257"/>
      <c r="Q759" s="257"/>
      <c r="R759" s="257"/>
      <c r="S759" s="257"/>
      <c r="T759" s="25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9" t="s">
        <v>148</v>
      </c>
      <c r="AU759" s="259" t="s">
        <v>90</v>
      </c>
      <c r="AV759" s="14" t="s">
        <v>90</v>
      </c>
      <c r="AW759" s="14" t="s">
        <v>36</v>
      </c>
      <c r="AX759" s="14" t="s">
        <v>80</v>
      </c>
      <c r="AY759" s="259" t="s">
        <v>138</v>
      </c>
    </row>
    <row r="760" s="13" customFormat="1">
      <c r="A760" s="13"/>
      <c r="B760" s="239"/>
      <c r="C760" s="240"/>
      <c r="D760" s="234" t="s">
        <v>148</v>
      </c>
      <c r="E760" s="241" t="s">
        <v>1</v>
      </c>
      <c r="F760" s="242" t="s">
        <v>793</v>
      </c>
      <c r="G760" s="240"/>
      <c r="H760" s="241" t="s">
        <v>1</v>
      </c>
      <c r="I760" s="243"/>
      <c r="J760" s="240"/>
      <c r="K760" s="240"/>
      <c r="L760" s="244"/>
      <c r="M760" s="245"/>
      <c r="N760" s="246"/>
      <c r="O760" s="246"/>
      <c r="P760" s="246"/>
      <c r="Q760" s="246"/>
      <c r="R760" s="246"/>
      <c r="S760" s="246"/>
      <c r="T760" s="24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8" t="s">
        <v>148</v>
      </c>
      <c r="AU760" s="248" t="s">
        <v>90</v>
      </c>
      <c r="AV760" s="13" t="s">
        <v>88</v>
      </c>
      <c r="AW760" s="13" t="s">
        <v>36</v>
      </c>
      <c r="AX760" s="13" t="s">
        <v>80</v>
      </c>
      <c r="AY760" s="248" t="s">
        <v>138</v>
      </c>
    </row>
    <row r="761" s="14" customFormat="1">
      <c r="A761" s="14"/>
      <c r="B761" s="249"/>
      <c r="C761" s="250"/>
      <c r="D761" s="234" t="s">
        <v>148</v>
      </c>
      <c r="E761" s="251" t="s">
        <v>1</v>
      </c>
      <c r="F761" s="252" t="s">
        <v>794</v>
      </c>
      <c r="G761" s="250"/>
      <c r="H761" s="253">
        <v>5.2069999999999999</v>
      </c>
      <c r="I761" s="254"/>
      <c r="J761" s="250"/>
      <c r="K761" s="250"/>
      <c r="L761" s="255"/>
      <c r="M761" s="256"/>
      <c r="N761" s="257"/>
      <c r="O761" s="257"/>
      <c r="P761" s="257"/>
      <c r="Q761" s="257"/>
      <c r="R761" s="257"/>
      <c r="S761" s="257"/>
      <c r="T761" s="25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9" t="s">
        <v>148</v>
      </c>
      <c r="AU761" s="259" t="s">
        <v>90</v>
      </c>
      <c r="AV761" s="14" t="s">
        <v>90</v>
      </c>
      <c r="AW761" s="14" t="s">
        <v>36</v>
      </c>
      <c r="AX761" s="14" t="s">
        <v>80</v>
      </c>
      <c r="AY761" s="259" t="s">
        <v>138</v>
      </c>
    </row>
    <row r="762" s="13" customFormat="1">
      <c r="A762" s="13"/>
      <c r="B762" s="239"/>
      <c r="C762" s="240"/>
      <c r="D762" s="234" t="s">
        <v>148</v>
      </c>
      <c r="E762" s="241" t="s">
        <v>1</v>
      </c>
      <c r="F762" s="242" t="s">
        <v>795</v>
      </c>
      <c r="G762" s="240"/>
      <c r="H762" s="241" t="s">
        <v>1</v>
      </c>
      <c r="I762" s="243"/>
      <c r="J762" s="240"/>
      <c r="K762" s="240"/>
      <c r="L762" s="244"/>
      <c r="M762" s="245"/>
      <c r="N762" s="246"/>
      <c r="O762" s="246"/>
      <c r="P762" s="246"/>
      <c r="Q762" s="246"/>
      <c r="R762" s="246"/>
      <c r="S762" s="246"/>
      <c r="T762" s="247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8" t="s">
        <v>148</v>
      </c>
      <c r="AU762" s="248" t="s">
        <v>90</v>
      </c>
      <c r="AV762" s="13" t="s">
        <v>88</v>
      </c>
      <c r="AW762" s="13" t="s">
        <v>36</v>
      </c>
      <c r="AX762" s="13" t="s">
        <v>80</v>
      </c>
      <c r="AY762" s="248" t="s">
        <v>138</v>
      </c>
    </row>
    <row r="763" s="14" customFormat="1">
      <c r="A763" s="14"/>
      <c r="B763" s="249"/>
      <c r="C763" s="250"/>
      <c r="D763" s="234" t="s">
        <v>148</v>
      </c>
      <c r="E763" s="251" t="s">
        <v>1</v>
      </c>
      <c r="F763" s="252" t="s">
        <v>796</v>
      </c>
      <c r="G763" s="250"/>
      <c r="H763" s="253">
        <v>4.2320000000000002</v>
      </c>
      <c r="I763" s="254"/>
      <c r="J763" s="250"/>
      <c r="K763" s="250"/>
      <c r="L763" s="255"/>
      <c r="M763" s="256"/>
      <c r="N763" s="257"/>
      <c r="O763" s="257"/>
      <c r="P763" s="257"/>
      <c r="Q763" s="257"/>
      <c r="R763" s="257"/>
      <c r="S763" s="257"/>
      <c r="T763" s="25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9" t="s">
        <v>148</v>
      </c>
      <c r="AU763" s="259" t="s">
        <v>90</v>
      </c>
      <c r="AV763" s="14" t="s">
        <v>90</v>
      </c>
      <c r="AW763" s="14" t="s">
        <v>36</v>
      </c>
      <c r="AX763" s="14" t="s">
        <v>80</v>
      </c>
      <c r="AY763" s="259" t="s">
        <v>138</v>
      </c>
    </row>
    <row r="764" s="13" customFormat="1">
      <c r="A764" s="13"/>
      <c r="B764" s="239"/>
      <c r="C764" s="240"/>
      <c r="D764" s="234" t="s">
        <v>148</v>
      </c>
      <c r="E764" s="241" t="s">
        <v>1</v>
      </c>
      <c r="F764" s="242" t="s">
        <v>797</v>
      </c>
      <c r="G764" s="240"/>
      <c r="H764" s="241" t="s">
        <v>1</v>
      </c>
      <c r="I764" s="243"/>
      <c r="J764" s="240"/>
      <c r="K764" s="240"/>
      <c r="L764" s="244"/>
      <c r="M764" s="245"/>
      <c r="N764" s="246"/>
      <c r="O764" s="246"/>
      <c r="P764" s="246"/>
      <c r="Q764" s="246"/>
      <c r="R764" s="246"/>
      <c r="S764" s="246"/>
      <c r="T764" s="24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8" t="s">
        <v>148</v>
      </c>
      <c r="AU764" s="248" t="s">
        <v>90</v>
      </c>
      <c r="AV764" s="13" t="s">
        <v>88</v>
      </c>
      <c r="AW764" s="13" t="s">
        <v>36</v>
      </c>
      <c r="AX764" s="13" t="s">
        <v>80</v>
      </c>
      <c r="AY764" s="248" t="s">
        <v>138</v>
      </c>
    </row>
    <row r="765" s="14" customFormat="1">
      <c r="A765" s="14"/>
      <c r="B765" s="249"/>
      <c r="C765" s="250"/>
      <c r="D765" s="234" t="s">
        <v>148</v>
      </c>
      <c r="E765" s="251" t="s">
        <v>1</v>
      </c>
      <c r="F765" s="252" t="s">
        <v>798</v>
      </c>
      <c r="G765" s="250"/>
      <c r="H765" s="253">
        <v>2.0390000000000001</v>
      </c>
      <c r="I765" s="254"/>
      <c r="J765" s="250"/>
      <c r="K765" s="250"/>
      <c r="L765" s="255"/>
      <c r="M765" s="256"/>
      <c r="N765" s="257"/>
      <c r="O765" s="257"/>
      <c r="P765" s="257"/>
      <c r="Q765" s="257"/>
      <c r="R765" s="257"/>
      <c r="S765" s="257"/>
      <c r="T765" s="25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9" t="s">
        <v>148</v>
      </c>
      <c r="AU765" s="259" t="s">
        <v>90</v>
      </c>
      <c r="AV765" s="14" t="s">
        <v>90</v>
      </c>
      <c r="AW765" s="14" t="s">
        <v>36</v>
      </c>
      <c r="AX765" s="14" t="s">
        <v>80</v>
      </c>
      <c r="AY765" s="259" t="s">
        <v>138</v>
      </c>
    </row>
    <row r="766" s="13" customFormat="1">
      <c r="A766" s="13"/>
      <c r="B766" s="239"/>
      <c r="C766" s="240"/>
      <c r="D766" s="234" t="s">
        <v>148</v>
      </c>
      <c r="E766" s="241" t="s">
        <v>1</v>
      </c>
      <c r="F766" s="242" t="s">
        <v>799</v>
      </c>
      <c r="G766" s="240"/>
      <c r="H766" s="241" t="s">
        <v>1</v>
      </c>
      <c r="I766" s="243"/>
      <c r="J766" s="240"/>
      <c r="K766" s="240"/>
      <c r="L766" s="244"/>
      <c r="M766" s="245"/>
      <c r="N766" s="246"/>
      <c r="O766" s="246"/>
      <c r="P766" s="246"/>
      <c r="Q766" s="246"/>
      <c r="R766" s="246"/>
      <c r="S766" s="246"/>
      <c r="T766" s="247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8" t="s">
        <v>148</v>
      </c>
      <c r="AU766" s="248" t="s">
        <v>90</v>
      </c>
      <c r="AV766" s="13" t="s">
        <v>88</v>
      </c>
      <c r="AW766" s="13" t="s">
        <v>36</v>
      </c>
      <c r="AX766" s="13" t="s">
        <v>80</v>
      </c>
      <c r="AY766" s="248" t="s">
        <v>138</v>
      </c>
    </row>
    <row r="767" s="14" customFormat="1">
      <c r="A767" s="14"/>
      <c r="B767" s="249"/>
      <c r="C767" s="250"/>
      <c r="D767" s="234" t="s">
        <v>148</v>
      </c>
      <c r="E767" s="251" t="s">
        <v>1</v>
      </c>
      <c r="F767" s="252" t="s">
        <v>800</v>
      </c>
      <c r="G767" s="250"/>
      <c r="H767" s="253">
        <v>2.6549999999999998</v>
      </c>
      <c r="I767" s="254"/>
      <c r="J767" s="250"/>
      <c r="K767" s="250"/>
      <c r="L767" s="255"/>
      <c r="M767" s="256"/>
      <c r="N767" s="257"/>
      <c r="O767" s="257"/>
      <c r="P767" s="257"/>
      <c r="Q767" s="257"/>
      <c r="R767" s="257"/>
      <c r="S767" s="257"/>
      <c r="T767" s="25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9" t="s">
        <v>148</v>
      </c>
      <c r="AU767" s="259" t="s">
        <v>90</v>
      </c>
      <c r="AV767" s="14" t="s">
        <v>90</v>
      </c>
      <c r="AW767" s="14" t="s">
        <v>36</v>
      </c>
      <c r="AX767" s="14" t="s">
        <v>80</v>
      </c>
      <c r="AY767" s="259" t="s">
        <v>138</v>
      </c>
    </row>
    <row r="768" s="13" customFormat="1">
      <c r="A768" s="13"/>
      <c r="B768" s="239"/>
      <c r="C768" s="240"/>
      <c r="D768" s="234" t="s">
        <v>148</v>
      </c>
      <c r="E768" s="241" t="s">
        <v>1</v>
      </c>
      <c r="F768" s="242" t="s">
        <v>801</v>
      </c>
      <c r="G768" s="240"/>
      <c r="H768" s="241" t="s">
        <v>1</v>
      </c>
      <c r="I768" s="243"/>
      <c r="J768" s="240"/>
      <c r="K768" s="240"/>
      <c r="L768" s="244"/>
      <c r="M768" s="245"/>
      <c r="N768" s="246"/>
      <c r="O768" s="246"/>
      <c r="P768" s="246"/>
      <c r="Q768" s="246"/>
      <c r="R768" s="246"/>
      <c r="S768" s="246"/>
      <c r="T768" s="24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8" t="s">
        <v>148</v>
      </c>
      <c r="AU768" s="248" t="s">
        <v>90</v>
      </c>
      <c r="AV768" s="13" t="s">
        <v>88</v>
      </c>
      <c r="AW768" s="13" t="s">
        <v>36</v>
      </c>
      <c r="AX768" s="13" t="s">
        <v>80</v>
      </c>
      <c r="AY768" s="248" t="s">
        <v>138</v>
      </c>
    </row>
    <row r="769" s="14" customFormat="1">
      <c r="A769" s="14"/>
      <c r="B769" s="249"/>
      <c r="C769" s="250"/>
      <c r="D769" s="234" t="s">
        <v>148</v>
      </c>
      <c r="E769" s="251" t="s">
        <v>1</v>
      </c>
      <c r="F769" s="252" t="s">
        <v>800</v>
      </c>
      <c r="G769" s="250"/>
      <c r="H769" s="253">
        <v>2.6549999999999998</v>
      </c>
      <c r="I769" s="254"/>
      <c r="J769" s="250"/>
      <c r="K769" s="250"/>
      <c r="L769" s="255"/>
      <c r="M769" s="256"/>
      <c r="N769" s="257"/>
      <c r="O769" s="257"/>
      <c r="P769" s="257"/>
      <c r="Q769" s="257"/>
      <c r="R769" s="257"/>
      <c r="S769" s="257"/>
      <c r="T769" s="25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9" t="s">
        <v>148</v>
      </c>
      <c r="AU769" s="259" t="s">
        <v>90</v>
      </c>
      <c r="AV769" s="14" t="s">
        <v>90</v>
      </c>
      <c r="AW769" s="14" t="s">
        <v>36</v>
      </c>
      <c r="AX769" s="14" t="s">
        <v>80</v>
      </c>
      <c r="AY769" s="259" t="s">
        <v>138</v>
      </c>
    </row>
    <row r="770" s="15" customFormat="1">
      <c r="A770" s="15"/>
      <c r="B770" s="260"/>
      <c r="C770" s="261"/>
      <c r="D770" s="234" t="s">
        <v>148</v>
      </c>
      <c r="E770" s="262" t="s">
        <v>1</v>
      </c>
      <c r="F770" s="263" t="s">
        <v>154</v>
      </c>
      <c r="G770" s="261"/>
      <c r="H770" s="264">
        <v>63.326000000000001</v>
      </c>
      <c r="I770" s="265"/>
      <c r="J770" s="261"/>
      <c r="K770" s="261"/>
      <c r="L770" s="266"/>
      <c r="M770" s="267"/>
      <c r="N770" s="268"/>
      <c r="O770" s="268"/>
      <c r="P770" s="268"/>
      <c r="Q770" s="268"/>
      <c r="R770" s="268"/>
      <c r="S770" s="268"/>
      <c r="T770" s="269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70" t="s">
        <v>148</v>
      </c>
      <c r="AU770" s="270" t="s">
        <v>90</v>
      </c>
      <c r="AV770" s="15" t="s">
        <v>144</v>
      </c>
      <c r="AW770" s="15" t="s">
        <v>36</v>
      </c>
      <c r="AX770" s="15" t="s">
        <v>88</v>
      </c>
      <c r="AY770" s="270" t="s">
        <v>138</v>
      </c>
    </row>
    <row r="771" s="12" customFormat="1" ht="22.8" customHeight="1">
      <c r="A771" s="12"/>
      <c r="B771" s="204"/>
      <c r="C771" s="205"/>
      <c r="D771" s="206" t="s">
        <v>79</v>
      </c>
      <c r="E771" s="218" t="s">
        <v>166</v>
      </c>
      <c r="F771" s="218" t="s">
        <v>802</v>
      </c>
      <c r="G771" s="205"/>
      <c r="H771" s="205"/>
      <c r="I771" s="208"/>
      <c r="J771" s="219">
        <f>BK771</f>
        <v>0</v>
      </c>
      <c r="K771" s="205"/>
      <c r="L771" s="210"/>
      <c r="M771" s="211"/>
      <c r="N771" s="212"/>
      <c r="O771" s="212"/>
      <c r="P771" s="213">
        <f>SUM(P772:P889)</f>
        <v>0</v>
      </c>
      <c r="Q771" s="212"/>
      <c r="R771" s="213">
        <f>SUM(R772:R889)</f>
        <v>121.27652358744169</v>
      </c>
      <c r="S771" s="212"/>
      <c r="T771" s="214">
        <f>SUM(T772:T889)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15" t="s">
        <v>88</v>
      </c>
      <c r="AT771" s="216" t="s">
        <v>79</v>
      </c>
      <c r="AU771" s="216" t="s">
        <v>88</v>
      </c>
      <c r="AY771" s="215" t="s">
        <v>138</v>
      </c>
      <c r="BK771" s="217">
        <f>SUM(BK772:BK889)</f>
        <v>0</v>
      </c>
    </row>
    <row r="772" s="2" customFormat="1" ht="24.15" customHeight="1">
      <c r="A772" s="39"/>
      <c r="B772" s="40"/>
      <c r="C772" s="220" t="s">
        <v>803</v>
      </c>
      <c r="D772" s="220" t="s">
        <v>140</v>
      </c>
      <c r="E772" s="221" t="s">
        <v>804</v>
      </c>
      <c r="F772" s="222" t="s">
        <v>805</v>
      </c>
      <c r="G772" s="223" t="s">
        <v>281</v>
      </c>
      <c r="H772" s="224">
        <v>2299.2730000000001</v>
      </c>
      <c r="I772" s="225"/>
      <c r="J772" s="226">
        <f>ROUND(I772*H772,2)</f>
        <v>0</v>
      </c>
      <c r="K772" s="227"/>
      <c r="L772" s="45"/>
      <c r="M772" s="228" t="s">
        <v>1</v>
      </c>
      <c r="N772" s="229" t="s">
        <v>45</v>
      </c>
      <c r="O772" s="92"/>
      <c r="P772" s="230">
        <f>O772*H772</f>
        <v>0</v>
      </c>
      <c r="Q772" s="230">
        <v>0</v>
      </c>
      <c r="R772" s="230">
        <f>Q772*H772</f>
        <v>0</v>
      </c>
      <c r="S772" s="230">
        <v>0</v>
      </c>
      <c r="T772" s="231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2" t="s">
        <v>144</v>
      </c>
      <c r="AT772" s="232" t="s">
        <v>140</v>
      </c>
      <c r="AU772" s="232" t="s">
        <v>90</v>
      </c>
      <c r="AY772" s="18" t="s">
        <v>138</v>
      </c>
      <c r="BE772" s="233">
        <f>IF(N772="základní",J772,0)</f>
        <v>0</v>
      </c>
      <c r="BF772" s="233">
        <f>IF(N772="snížená",J772,0)</f>
        <v>0</v>
      </c>
      <c r="BG772" s="233">
        <f>IF(N772="zákl. přenesená",J772,0)</f>
        <v>0</v>
      </c>
      <c r="BH772" s="233">
        <f>IF(N772="sníž. přenesená",J772,0)</f>
        <v>0</v>
      </c>
      <c r="BI772" s="233">
        <f>IF(N772="nulová",J772,0)</f>
        <v>0</v>
      </c>
      <c r="BJ772" s="18" t="s">
        <v>88</v>
      </c>
      <c r="BK772" s="233">
        <f>ROUND(I772*H772,2)</f>
        <v>0</v>
      </c>
      <c r="BL772" s="18" t="s">
        <v>144</v>
      </c>
      <c r="BM772" s="232" t="s">
        <v>806</v>
      </c>
    </row>
    <row r="773" s="2" customFormat="1">
      <c r="A773" s="39"/>
      <c r="B773" s="40"/>
      <c r="C773" s="41"/>
      <c r="D773" s="234" t="s">
        <v>146</v>
      </c>
      <c r="E773" s="41"/>
      <c r="F773" s="235" t="s">
        <v>807</v>
      </c>
      <c r="G773" s="41"/>
      <c r="H773" s="41"/>
      <c r="I773" s="236"/>
      <c r="J773" s="41"/>
      <c r="K773" s="41"/>
      <c r="L773" s="45"/>
      <c r="M773" s="237"/>
      <c r="N773" s="238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146</v>
      </c>
      <c r="AU773" s="18" t="s">
        <v>90</v>
      </c>
    </row>
    <row r="774" s="13" customFormat="1">
      <c r="A774" s="13"/>
      <c r="B774" s="239"/>
      <c r="C774" s="240"/>
      <c r="D774" s="234" t="s">
        <v>148</v>
      </c>
      <c r="E774" s="241" t="s">
        <v>1</v>
      </c>
      <c r="F774" s="242" t="s">
        <v>808</v>
      </c>
      <c r="G774" s="240"/>
      <c r="H774" s="241" t="s">
        <v>1</v>
      </c>
      <c r="I774" s="243"/>
      <c r="J774" s="240"/>
      <c r="K774" s="240"/>
      <c r="L774" s="244"/>
      <c r="M774" s="245"/>
      <c r="N774" s="246"/>
      <c r="O774" s="246"/>
      <c r="P774" s="246"/>
      <c r="Q774" s="246"/>
      <c r="R774" s="246"/>
      <c r="S774" s="246"/>
      <c r="T774" s="24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8" t="s">
        <v>148</v>
      </c>
      <c r="AU774" s="248" t="s">
        <v>90</v>
      </c>
      <c r="AV774" s="13" t="s">
        <v>88</v>
      </c>
      <c r="AW774" s="13" t="s">
        <v>36</v>
      </c>
      <c r="AX774" s="13" t="s">
        <v>80</v>
      </c>
      <c r="AY774" s="248" t="s">
        <v>138</v>
      </c>
    </row>
    <row r="775" s="13" customFormat="1">
      <c r="A775" s="13"/>
      <c r="B775" s="239"/>
      <c r="C775" s="240"/>
      <c r="D775" s="234" t="s">
        <v>148</v>
      </c>
      <c r="E775" s="241" t="s">
        <v>1</v>
      </c>
      <c r="F775" s="242" t="s">
        <v>809</v>
      </c>
      <c r="G775" s="240"/>
      <c r="H775" s="241" t="s">
        <v>1</v>
      </c>
      <c r="I775" s="243"/>
      <c r="J775" s="240"/>
      <c r="K775" s="240"/>
      <c r="L775" s="244"/>
      <c r="M775" s="245"/>
      <c r="N775" s="246"/>
      <c r="O775" s="246"/>
      <c r="P775" s="246"/>
      <c r="Q775" s="246"/>
      <c r="R775" s="246"/>
      <c r="S775" s="246"/>
      <c r="T775" s="247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8" t="s">
        <v>148</v>
      </c>
      <c r="AU775" s="248" t="s">
        <v>90</v>
      </c>
      <c r="AV775" s="13" t="s">
        <v>88</v>
      </c>
      <c r="AW775" s="13" t="s">
        <v>36</v>
      </c>
      <c r="AX775" s="13" t="s">
        <v>80</v>
      </c>
      <c r="AY775" s="248" t="s">
        <v>138</v>
      </c>
    </row>
    <row r="776" s="14" customFormat="1">
      <c r="A776" s="14"/>
      <c r="B776" s="249"/>
      <c r="C776" s="250"/>
      <c r="D776" s="234" t="s">
        <v>148</v>
      </c>
      <c r="E776" s="251" t="s">
        <v>1</v>
      </c>
      <c r="F776" s="252" t="s">
        <v>810</v>
      </c>
      <c r="G776" s="250"/>
      <c r="H776" s="253">
        <v>426.88400000000001</v>
      </c>
      <c r="I776" s="254"/>
      <c r="J776" s="250"/>
      <c r="K776" s="250"/>
      <c r="L776" s="255"/>
      <c r="M776" s="256"/>
      <c r="N776" s="257"/>
      <c r="O776" s="257"/>
      <c r="P776" s="257"/>
      <c r="Q776" s="257"/>
      <c r="R776" s="257"/>
      <c r="S776" s="257"/>
      <c r="T776" s="25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9" t="s">
        <v>148</v>
      </c>
      <c r="AU776" s="259" t="s">
        <v>90</v>
      </c>
      <c r="AV776" s="14" t="s">
        <v>90</v>
      </c>
      <c r="AW776" s="14" t="s">
        <v>36</v>
      </c>
      <c r="AX776" s="14" t="s">
        <v>80</v>
      </c>
      <c r="AY776" s="259" t="s">
        <v>138</v>
      </c>
    </row>
    <row r="777" s="13" customFormat="1">
      <c r="A777" s="13"/>
      <c r="B777" s="239"/>
      <c r="C777" s="240"/>
      <c r="D777" s="234" t="s">
        <v>148</v>
      </c>
      <c r="E777" s="241" t="s">
        <v>1</v>
      </c>
      <c r="F777" s="242" t="s">
        <v>811</v>
      </c>
      <c r="G777" s="240"/>
      <c r="H777" s="241" t="s">
        <v>1</v>
      </c>
      <c r="I777" s="243"/>
      <c r="J777" s="240"/>
      <c r="K777" s="240"/>
      <c r="L777" s="244"/>
      <c r="M777" s="245"/>
      <c r="N777" s="246"/>
      <c r="O777" s="246"/>
      <c r="P777" s="246"/>
      <c r="Q777" s="246"/>
      <c r="R777" s="246"/>
      <c r="S777" s="246"/>
      <c r="T777" s="24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8" t="s">
        <v>148</v>
      </c>
      <c r="AU777" s="248" t="s">
        <v>90</v>
      </c>
      <c r="AV777" s="13" t="s">
        <v>88</v>
      </c>
      <c r="AW777" s="13" t="s">
        <v>36</v>
      </c>
      <c r="AX777" s="13" t="s">
        <v>80</v>
      </c>
      <c r="AY777" s="248" t="s">
        <v>138</v>
      </c>
    </row>
    <row r="778" s="14" customFormat="1">
      <c r="A778" s="14"/>
      <c r="B778" s="249"/>
      <c r="C778" s="250"/>
      <c r="D778" s="234" t="s">
        <v>148</v>
      </c>
      <c r="E778" s="251" t="s">
        <v>1</v>
      </c>
      <c r="F778" s="252" t="s">
        <v>812</v>
      </c>
      <c r="G778" s="250"/>
      <c r="H778" s="253">
        <v>1544.2149999999999</v>
      </c>
      <c r="I778" s="254"/>
      <c r="J778" s="250"/>
      <c r="K778" s="250"/>
      <c r="L778" s="255"/>
      <c r="M778" s="256"/>
      <c r="N778" s="257"/>
      <c r="O778" s="257"/>
      <c r="P778" s="257"/>
      <c r="Q778" s="257"/>
      <c r="R778" s="257"/>
      <c r="S778" s="257"/>
      <c r="T778" s="25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9" t="s">
        <v>148</v>
      </c>
      <c r="AU778" s="259" t="s">
        <v>90</v>
      </c>
      <c r="AV778" s="14" t="s">
        <v>90</v>
      </c>
      <c r="AW778" s="14" t="s">
        <v>36</v>
      </c>
      <c r="AX778" s="14" t="s">
        <v>80</v>
      </c>
      <c r="AY778" s="259" t="s">
        <v>138</v>
      </c>
    </row>
    <row r="779" s="13" customFormat="1">
      <c r="A779" s="13"/>
      <c r="B779" s="239"/>
      <c r="C779" s="240"/>
      <c r="D779" s="234" t="s">
        <v>148</v>
      </c>
      <c r="E779" s="241" t="s">
        <v>1</v>
      </c>
      <c r="F779" s="242" t="s">
        <v>793</v>
      </c>
      <c r="G779" s="240"/>
      <c r="H779" s="241" t="s">
        <v>1</v>
      </c>
      <c r="I779" s="243"/>
      <c r="J779" s="240"/>
      <c r="K779" s="240"/>
      <c r="L779" s="244"/>
      <c r="M779" s="245"/>
      <c r="N779" s="246"/>
      <c r="O779" s="246"/>
      <c r="P779" s="246"/>
      <c r="Q779" s="246"/>
      <c r="R779" s="246"/>
      <c r="S779" s="246"/>
      <c r="T779" s="247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8" t="s">
        <v>148</v>
      </c>
      <c r="AU779" s="248" t="s">
        <v>90</v>
      </c>
      <c r="AV779" s="13" t="s">
        <v>88</v>
      </c>
      <c r="AW779" s="13" t="s">
        <v>36</v>
      </c>
      <c r="AX779" s="13" t="s">
        <v>80</v>
      </c>
      <c r="AY779" s="248" t="s">
        <v>138</v>
      </c>
    </row>
    <row r="780" s="13" customFormat="1">
      <c r="A780" s="13"/>
      <c r="B780" s="239"/>
      <c r="C780" s="240"/>
      <c r="D780" s="234" t="s">
        <v>148</v>
      </c>
      <c r="E780" s="241" t="s">
        <v>1</v>
      </c>
      <c r="F780" s="242" t="s">
        <v>813</v>
      </c>
      <c r="G780" s="240"/>
      <c r="H780" s="241" t="s">
        <v>1</v>
      </c>
      <c r="I780" s="243"/>
      <c r="J780" s="240"/>
      <c r="K780" s="240"/>
      <c r="L780" s="244"/>
      <c r="M780" s="245"/>
      <c r="N780" s="246"/>
      <c r="O780" s="246"/>
      <c r="P780" s="246"/>
      <c r="Q780" s="246"/>
      <c r="R780" s="246"/>
      <c r="S780" s="246"/>
      <c r="T780" s="24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8" t="s">
        <v>148</v>
      </c>
      <c r="AU780" s="248" t="s">
        <v>90</v>
      </c>
      <c r="AV780" s="13" t="s">
        <v>88</v>
      </c>
      <c r="AW780" s="13" t="s">
        <v>36</v>
      </c>
      <c r="AX780" s="13" t="s">
        <v>80</v>
      </c>
      <c r="AY780" s="248" t="s">
        <v>138</v>
      </c>
    </row>
    <row r="781" s="14" customFormat="1">
      <c r="A781" s="14"/>
      <c r="B781" s="249"/>
      <c r="C781" s="250"/>
      <c r="D781" s="234" t="s">
        <v>148</v>
      </c>
      <c r="E781" s="251" t="s">
        <v>1</v>
      </c>
      <c r="F781" s="252" t="s">
        <v>814</v>
      </c>
      <c r="G781" s="250"/>
      <c r="H781" s="253">
        <v>78.849999999999994</v>
      </c>
      <c r="I781" s="254"/>
      <c r="J781" s="250"/>
      <c r="K781" s="250"/>
      <c r="L781" s="255"/>
      <c r="M781" s="256"/>
      <c r="N781" s="257"/>
      <c r="O781" s="257"/>
      <c r="P781" s="257"/>
      <c r="Q781" s="257"/>
      <c r="R781" s="257"/>
      <c r="S781" s="257"/>
      <c r="T781" s="25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9" t="s">
        <v>148</v>
      </c>
      <c r="AU781" s="259" t="s">
        <v>90</v>
      </c>
      <c r="AV781" s="14" t="s">
        <v>90</v>
      </c>
      <c r="AW781" s="14" t="s">
        <v>36</v>
      </c>
      <c r="AX781" s="14" t="s">
        <v>80</v>
      </c>
      <c r="AY781" s="259" t="s">
        <v>138</v>
      </c>
    </row>
    <row r="782" s="13" customFormat="1">
      <c r="A782" s="13"/>
      <c r="B782" s="239"/>
      <c r="C782" s="240"/>
      <c r="D782" s="234" t="s">
        <v>148</v>
      </c>
      <c r="E782" s="241" t="s">
        <v>1</v>
      </c>
      <c r="F782" s="242" t="s">
        <v>815</v>
      </c>
      <c r="G782" s="240"/>
      <c r="H782" s="241" t="s">
        <v>1</v>
      </c>
      <c r="I782" s="243"/>
      <c r="J782" s="240"/>
      <c r="K782" s="240"/>
      <c r="L782" s="244"/>
      <c r="M782" s="245"/>
      <c r="N782" s="246"/>
      <c r="O782" s="246"/>
      <c r="P782" s="246"/>
      <c r="Q782" s="246"/>
      <c r="R782" s="246"/>
      <c r="S782" s="246"/>
      <c r="T782" s="24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8" t="s">
        <v>148</v>
      </c>
      <c r="AU782" s="248" t="s">
        <v>90</v>
      </c>
      <c r="AV782" s="13" t="s">
        <v>88</v>
      </c>
      <c r="AW782" s="13" t="s">
        <v>36</v>
      </c>
      <c r="AX782" s="13" t="s">
        <v>80</v>
      </c>
      <c r="AY782" s="248" t="s">
        <v>138</v>
      </c>
    </row>
    <row r="783" s="14" customFormat="1">
      <c r="A783" s="14"/>
      <c r="B783" s="249"/>
      <c r="C783" s="250"/>
      <c r="D783" s="234" t="s">
        <v>148</v>
      </c>
      <c r="E783" s="251" t="s">
        <v>1</v>
      </c>
      <c r="F783" s="252" t="s">
        <v>816</v>
      </c>
      <c r="G783" s="250"/>
      <c r="H783" s="253">
        <v>104.084</v>
      </c>
      <c r="I783" s="254"/>
      <c r="J783" s="250"/>
      <c r="K783" s="250"/>
      <c r="L783" s="255"/>
      <c r="M783" s="256"/>
      <c r="N783" s="257"/>
      <c r="O783" s="257"/>
      <c r="P783" s="257"/>
      <c r="Q783" s="257"/>
      <c r="R783" s="257"/>
      <c r="S783" s="257"/>
      <c r="T783" s="25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9" t="s">
        <v>148</v>
      </c>
      <c r="AU783" s="259" t="s">
        <v>90</v>
      </c>
      <c r="AV783" s="14" t="s">
        <v>90</v>
      </c>
      <c r="AW783" s="14" t="s">
        <v>36</v>
      </c>
      <c r="AX783" s="14" t="s">
        <v>80</v>
      </c>
      <c r="AY783" s="259" t="s">
        <v>138</v>
      </c>
    </row>
    <row r="784" s="13" customFormat="1">
      <c r="A784" s="13"/>
      <c r="B784" s="239"/>
      <c r="C784" s="240"/>
      <c r="D784" s="234" t="s">
        <v>148</v>
      </c>
      <c r="E784" s="241" t="s">
        <v>1</v>
      </c>
      <c r="F784" s="242" t="s">
        <v>795</v>
      </c>
      <c r="G784" s="240"/>
      <c r="H784" s="241" t="s">
        <v>1</v>
      </c>
      <c r="I784" s="243"/>
      <c r="J784" s="240"/>
      <c r="K784" s="240"/>
      <c r="L784" s="244"/>
      <c r="M784" s="245"/>
      <c r="N784" s="246"/>
      <c r="O784" s="246"/>
      <c r="P784" s="246"/>
      <c r="Q784" s="246"/>
      <c r="R784" s="246"/>
      <c r="S784" s="246"/>
      <c r="T784" s="24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8" t="s">
        <v>148</v>
      </c>
      <c r="AU784" s="248" t="s">
        <v>90</v>
      </c>
      <c r="AV784" s="13" t="s">
        <v>88</v>
      </c>
      <c r="AW784" s="13" t="s">
        <v>36</v>
      </c>
      <c r="AX784" s="13" t="s">
        <v>80</v>
      </c>
      <c r="AY784" s="248" t="s">
        <v>138</v>
      </c>
    </row>
    <row r="785" s="14" customFormat="1">
      <c r="A785" s="14"/>
      <c r="B785" s="249"/>
      <c r="C785" s="250"/>
      <c r="D785" s="234" t="s">
        <v>148</v>
      </c>
      <c r="E785" s="251" t="s">
        <v>1</v>
      </c>
      <c r="F785" s="252" t="s">
        <v>817</v>
      </c>
      <c r="G785" s="250"/>
      <c r="H785" s="253">
        <v>48.978999999999999</v>
      </c>
      <c r="I785" s="254"/>
      <c r="J785" s="250"/>
      <c r="K785" s="250"/>
      <c r="L785" s="255"/>
      <c r="M785" s="256"/>
      <c r="N785" s="257"/>
      <c r="O785" s="257"/>
      <c r="P785" s="257"/>
      <c r="Q785" s="257"/>
      <c r="R785" s="257"/>
      <c r="S785" s="257"/>
      <c r="T785" s="25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9" t="s">
        <v>148</v>
      </c>
      <c r="AU785" s="259" t="s">
        <v>90</v>
      </c>
      <c r="AV785" s="14" t="s">
        <v>90</v>
      </c>
      <c r="AW785" s="14" t="s">
        <v>36</v>
      </c>
      <c r="AX785" s="14" t="s">
        <v>80</v>
      </c>
      <c r="AY785" s="259" t="s">
        <v>138</v>
      </c>
    </row>
    <row r="786" s="13" customFormat="1">
      <c r="A786" s="13"/>
      <c r="B786" s="239"/>
      <c r="C786" s="240"/>
      <c r="D786" s="234" t="s">
        <v>148</v>
      </c>
      <c r="E786" s="241" t="s">
        <v>1</v>
      </c>
      <c r="F786" s="242" t="s">
        <v>797</v>
      </c>
      <c r="G786" s="240"/>
      <c r="H786" s="241" t="s">
        <v>1</v>
      </c>
      <c r="I786" s="243"/>
      <c r="J786" s="240"/>
      <c r="K786" s="240"/>
      <c r="L786" s="244"/>
      <c r="M786" s="245"/>
      <c r="N786" s="246"/>
      <c r="O786" s="246"/>
      <c r="P786" s="246"/>
      <c r="Q786" s="246"/>
      <c r="R786" s="246"/>
      <c r="S786" s="246"/>
      <c r="T786" s="247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8" t="s">
        <v>148</v>
      </c>
      <c r="AU786" s="248" t="s">
        <v>90</v>
      </c>
      <c r="AV786" s="13" t="s">
        <v>88</v>
      </c>
      <c r="AW786" s="13" t="s">
        <v>36</v>
      </c>
      <c r="AX786" s="13" t="s">
        <v>80</v>
      </c>
      <c r="AY786" s="248" t="s">
        <v>138</v>
      </c>
    </row>
    <row r="787" s="14" customFormat="1">
      <c r="A787" s="14"/>
      <c r="B787" s="249"/>
      <c r="C787" s="250"/>
      <c r="D787" s="234" t="s">
        <v>148</v>
      </c>
      <c r="E787" s="251" t="s">
        <v>1</v>
      </c>
      <c r="F787" s="252" t="s">
        <v>818</v>
      </c>
      <c r="G787" s="250"/>
      <c r="H787" s="253">
        <v>23.597999999999999</v>
      </c>
      <c r="I787" s="254"/>
      <c r="J787" s="250"/>
      <c r="K787" s="250"/>
      <c r="L787" s="255"/>
      <c r="M787" s="256"/>
      <c r="N787" s="257"/>
      <c r="O787" s="257"/>
      <c r="P787" s="257"/>
      <c r="Q787" s="257"/>
      <c r="R787" s="257"/>
      <c r="S787" s="257"/>
      <c r="T787" s="25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9" t="s">
        <v>148</v>
      </c>
      <c r="AU787" s="259" t="s">
        <v>90</v>
      </c>
      <c r="AV787" s="14" t="s">
        <v>90</v>
      </c>
      <c r="AW787" s="14" t="s">
        <v>36</v>
      </c>
      <c r="AX787" s="14" t="s">
        <v>80</v>
      </c>
      <c r="AY787" s="259" t="s">
        <v>138</v>
      </c>
    </row>
    <row r="788" s="13" customFormat="1">
      <c r="A788" s="13"/>
      <c r="B788" s="239"/>
      <c r="C788" s="240"/>
      <c r="D788" s="234" t="s">
        <v>148</v>
      </c>
      <c r="E788" s="241" t="s">
        <v>1</v>
      </c>
      <c r="F788" s="242" t="s">
        <v>799</v>
      </c>
      <c r="G788" s="240"/>
      <c r="H788" s="241" t="s">
        <v>1</v>
      </c>
      <c r="I788" s="243"/>
      <c r="J788" s="240"/>
      <c r="K788" s="240"/>
      <c r="L788" s="244"/>
      <c r="M788" s="245"/>
      <c r="N788" s="246"/>
      <c r="O788" s="246"/>
      <c r="P788" s="246"/>
      <c r="Q788" s="246"/>
      <c r="R788" s="246"/>
      <c r="S788" s="246"/>
      <c r="T788" s="24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8" t="s">
        <v>148</v>
      </c>
      <c r="AU788" s="248" t="s">
        <v>90</v>
      </c>
      <c r="AV788" s="13" t="s">
        <v>88</v>
      </c>
      <c r="AW788" s="13" t="s">
        <v>36</v>
      </c>
      <c r="AX788" s="13" t="s">
        <v>80</v>
      </c>
      <c r="AY788" s="248" t="s">
        <v>138</v>
      </c>
    </row>
    <row r="789" s="14" customFormat="1">
      <c r="A789" s="14"/>
      <c r="B789" s="249"/>
      <c r="C789" s="250"/>
      <c r="D789" s="234" t="s">
        <v>148</v>
      </c>
      <c r="E789" s="251" t="s">
        <v>1</v>
      </c>
      <c r="F789" s="252" t="s">
        <v>819</v>
      </c>
      <c r="G789" s="250"/>
      <c r="H789" s="253">
        <v>30.728000000000002</v>
      </c>
      <c r="I789" s="254"/>
      <c r="J789" s="250"/>
      <c r="K789" s="250"/>
      <c r="L789" s="255"/>
      <c r="M789" s="256"/>
      <c r="N789" s="257"/>
      <c r="O789" s="257"/>
      <c r="P789" s="257"/>
      <c r="Q789" s="257"/>
      <c r="R789" s="257"/>
      <c r="S789" s="257"/>
      <c r="T789" s="25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9" t="s">
        <v>148</v>
      </c>
      <c r="AU789" s="259" t="s">
        <v>90</v>
      </c>
      <c r="AV789" s="14" t="s">
        <v>90</v>
      </c>
      <c r="AW789" s="14" t="s">
        <v>36</v>
      </c>
      <c r="AX789" s="14" t="s">
        <v>80</v>
      </c>
      <c r="AY789" s="259" t="s">
        <v>138</v>
      </c>
    </row>
    <row r="790" s="13" customFormat="1">
      <c r="A790" s="13"/>
      <c r="B790" s="239"/>
      <c r="C790" s="240"/>
      <c r="D790" s="234" t="s">
        <v>148</v>
      </c>
      <c r="E790" s="241" t="s">
        <v>1</v>
      </c>
      <c r="F790" s="242" t="s">
        <v>801</v>
      </c>
      <c r="G790" s="240"/>
      <c r="H790" s="241" t="s">
        <v>1</v>
      </c>
      <c r="I790" s="243"/>
      <c r="J790" s="240"/>
      <c r="K790" s="240"/>
      <c r="L790" s="244"/>
      <c r="M790" s="245"/>
      <c r="N790" s="246"/>
      <c r="O790" s="246"/>
      <c r="P790" s="246"/>
      <c r="Q790" s="246"/>
      <c r="R790" s="246"/>
      <c r="S790" s="246"/>
      <c r="T790" s="24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8" t="s">
        <v>148</v>
      </c>
      <c r="AU790" s="248" t="s">
        <v>90</v>
      </c>
      <c r="AV790" s="13" t="s">
        <v>88</v>
      </c>
      <c r="AW790" s="13" t="s">
        <v>36</v>
      </c>
      <c r="AX790" s="13" t="s">
        <v>80</v>
      </c>
      <c r="AY790" s="248" t="s">
        <v>138</v>
      </c>
    </row>
    <row r="791" s="14" customFormat="1">
      <c r="A791" s="14"/>
      <c r="B791" s="249"/>
      <c r="C791" s="250"/>
      <c r="D791" s="234" t="s">
        <v>148</v>
      </c>
      <c r="E791" s="251" t="s">
        <v>1</v>
      </c>
      <c r="F791" s="252" t="s">
        <v>819</v>
      </c>
      <c r="G791" s="250"/>
      <c r="H791" s="253">
        <v>30.728000000000002</v>
      </c>
      <c r="I791" s="254"/>
      <c r="J791" s="250"/>
      <c r="K791" s="250"/>
      <c r="L791" s="255"/>
      <c r="M791" s="256"/>
      <c r="N791" s="257"/>
      <c r="O791" s="257"/>
      <c r="P791" s="257"/>
      <c r="Q791" s="257"/>
      <c r="R791" s="257"/>
      <c r="S791" s="257"/>
      <c r="T791" s="25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9" t="s">
        <v>148</v>
      </c>
      <c r="AU791" s="259" t="s">
        <v>90</v>
      </c>
      <c r="AV791" s="14" t="s">
        <v>90</v>
      </c>
      <c r="AW791" s="14" t="s">
        <v>36</v>
      </c>
      <c r="AX791" s="14" t="s">
        <v>80</v>
      </c>
      <c r="AY791" s="259" t="s">
        <v>138</v>
      </c>
    </row>
    <row r="792" s="13" customFormat="1">
      <c r="A792" s="13"/>
      <c r="B792" s="239"/>
      <c r="C792" s="240"/>
      <c r="D792" s="234" t="s">
        <v>148</v>
      </c>
      <c r="E792" s="241" t="s">
        <v>1</v>
      </c>
      <c r="F792" s="242" t="s">
        <v>820</v>
      </c>
      <c r="G792" s="240"/>
      <c r="H792" s="241" t="s">
        <v>1</v>
      </c>
      <c r="I792" s="243"/>
      <c r="J792" s="240"/>
      <c r="K792" s="240"/>
      <c r="L792" s="244"/>
      <c r="M792" s="245"/>
      <c r="N792" s="246"/>
      <c r="O792" s="246"/>
      <c r="P792" s="246"/>
      <c r="Q792" s="246"/>
      <c r="R792" s="246"/>
      <c r="S792" s="246"/>
      <c r="T792" s="247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8" t="s">
        <v>148</v>
      </c>
      <c r="AU792" s="248" t="s">
        <v>90</v>
      </c>
      <c r="AV792" s="13" t="s">
        <v>88</v>
      </c>
      <c r="AW792" s="13" t="s">
        <v>36</v>
      </c>
      <c r="AX792" s="13" t="s">
        <v>80</v>
      </c>
      <c r="AY792" s="248" t="s">
        <v>138</v>
      </c>
    </row>
    <row r="793" s="14" customFormat="1">
      <c r="A793" s="14"/>
      <c r="B793" s="249"/>
      <c r="C793" s="250"/>
      <c r="D793" s="234" t="s">
        <v>148</v>
      </c>
      <c r="E793" s="251" t="s">
        <v>1</v>
      </c>
      <c r="F793" s="252" t="s">
        <v>821</v>
      </c>
      <c r="G793" s="250"/>
      <c r="H793" s="253">
        <v>10.234999999999999</v>
      </c>
      <c r="I793" s="254"/>
      <c r="J793" s="250"/>
      <c r="K793" s="250"/>
      <c r="L793" s="255"/>
      <c r="M793" s="256"/>
      <c r="N793" s="257"/>
      <c r="O793" s="257"/>
      <c r="P793" s="257"/>
      <c r="Q793" s="257"/>
      <c r="R793" s="257"/>
      <c r="S793" s="257"/>
      <c r="T793" s="25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9" t="s">
        <v>148</v>
      </c>
      <c r="AU793" s="259" t="s">
        <v>90</v>
      </c>
      <c r="AV793" s="14" t="s">
        <v>90</v>
      </c>
      <c r="AW793" s="14" t="s">
        <v>36</v>
      </c>
      <c r="AX793" s="14" t="s">
        <v>80</v>
      </c>
      <c r="AY793" s="259" t="s">
        <v>138</v>
      </c>
    </row>
    <row r="794" s="13" customFormat="1">
      <c r="A794" s="13"/>
      <c r="B794" s="239"/>
      <c r="C794" s="240"/>
      <c r="D794" s="234" t="s">
        <v>148</v>
      </c>
      <c r="E794" s="241" t="s">
        <v>1</v>
      </c>
      <c r="F794" s="242" t="s">
        <v>822</v>
      </c>
      <c r="G794" s="240"/>
      <c r="H794" s="241" t="s">
        <v>1</v>
      </c>
      <c r="I794" s="243"/>
      <c r="J794" s="240"/>
      <c r="K794" s="240"/>
      <c r="L794" s="244"/>
      <c r="M794" s="245"/>
      <c r="N794" s="246"/>
      <c r="O794" s="246"/>
      <c r="P794" s="246"/>
      <c r="Q794" s="246"/>
      <c r="R794" s="246"/>
      <c r="S794" s="246"/>
      <c r="T794" s="24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8" t="s">
        <v>148</v>
      </c>
      <c r="AU794" s="248" t="s">
        <v>90</v>
      </c>
      <c r="AV794" s="13" t="s">
        <v>88</v>
      </c>
      <c r="AW794" s="13" t="s">
        <v>36</v>
      </c>
      <c r="AX794" s="13" t="s">
        <v>80</v>
      </c>
      <c r="AY794" s="248" t="s">
        <v>138</v>
      </c>
    </row>
    <row r="795" s="14" customFormat="1">
      <c r="A795" s="14"/>
      <c r="B795" s="249"/>
      <c r="C795" s="250"/>
      <c r="D795" s="234" t="s">
        <v>148</v>
      </c>
      <c r="E795" s="251" t="s">
        <v>1</v>
      </c>
      <c r="F795" s="252" t="s">
        <v>823</v>
      </c>
      <c r="G795" s="250"/>
      <c r="H795" s="253">
        <v>0.97199999999999998</v>
      </c>
      <c r="I795" s="254"/>
      <c r="J795" s="250"/>
      <c r="K795" s="250"/>
      <c r="L795" s="255"/>
      <c r="M795" s="256"/>
      <c r="N795" s="257"/>
      <c r="O795" s="257"/>
      <c r="P795" s="257"/>
      <c r="Q795" s="257"/>
      <c r="R795" s="257"/>
      <c r="S795" s="257"/>
      <c r="T795" s="258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9" t="s">
        <v>148</v>
      </c>
      <c r="AU795" s="259" t="s">
        <v>90</v>
      </c>
      <c r="AV795" s="14" t="s">
        <v>90</v>
      </c>
      <c r="AW795" s="14" t="s">
        <v>36</v>
      </c>
      <c r="AX795" s="14" t="s">
        <v>80</v>
      </c>
      <c r="AY795" s="259" t="s">
        <v>138</v>
      </c>
    </row>
    <row r="796" s="15" customFormat="1">
      <c r="A796" s="15"/>
      <c r="B796" s="260"/>
      <c r="C796" s="261"/>
      <c r="D796" s="234" t="s">
        <v>148</v>
      </c>
      <c r="E796" s="262" t="s">
        <v>1</v>
      </c>
      <c r="F796" s="263" t="s">
        <v>154</v>
      </c>
      <c r="G796" s="261"/>
      <c r="H796" s="264">
        <v>2299.2730000000001</v>
      </c>
      <c r="I796" s="265"/>
      <c r="J796" s="261"/>
      <c r="K796" s="261"/>
      <c r="L796" s="266"/>
      <c r="M796" s="267"/>
      <c r="N796" s="268"/>
      <c r="O796" s="268"/>
      <c r="P796" s="268"/>
      <c r="Q796" s="268"/>
      <c r="R796" s="268"/>
      <c r="S796" s="268"/>
      <c r="T796" s="269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0" t="s">
        <v>148</v>
      </c>
      <c r="AU796" s="270" t="s">
        <v>90</v>
      </c>
      <c r="AV796" s="15" t="s">
        <v>144</v>
      </c>
      <c r="AW796" s="15" t="s">
        <v>36</v>
      </c>
      <c r="AX796" s="15" t="s">
        <v>88</v>
      </c>
      <c r="AY796" s="270" t="s">
        <v>138</v>
      </c>
    </row>
    <row r="797" s="2" customFormat="1" ht="24.15" customHeight="1">
      <c r="A797" s="39"/>
      <c r="B797" s="40"/>
      <c r="C797" s="220" t="s">
        <v>824</v>
      </c>
      <c r="D797" s="220" t="s">
        <v>140</v>
      </c>
      <c r="E797" s="221" t="s">
        <v>825</v>
      </c>
      <c r="F797" s="222" t="s">
        <v>826</v>
      </c>
      <c r="G797" s="223" t="s">
        <v>456</v>
      </c>
      <c r="H797" s="224">
        <v>14.363</v>
      </c>
      <c r="I797" s="225"/>
      <c r="J797" s="226">
        <f>ROUND(I797*H797,2)</f>
        <v>0</v>
      </c>
      <c r="K797" s="227"/>
      <c r="L797" s="45"/>
      <c r="M797" s="228" t="s">
        <v>1</v>
      </c>
      <c r="N797" s="229" t="s">
        <v>45</v>
      </c>
      <c r="O797" s="92"/>
      <c r="P797" s="230">
        <f>O797*H797</f>
        <v>0</v>
      </c>
      <c r="Q797" s="230">
        <v>1.095275</v>
      </c>
      <c r="R797" s="230">
        <f>Q797*H797</f>
        <v>15.731434824999999</v>
      </c>
      <c r="S797" s="230">
        <v>0</v>
      </c>
      <c r="T797" s="231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2" t="s">
        <v>144</v>
      </c>
      <c r="AT797" s="232" t="s">
        <v>140</v>
      </c>
      <c r="AU797" s="232" t="s">
        <v>90</v>
      </c>
      <c r="AY797" s="18" t="s">
        <v>138</v>
      </c>
      <c r="BE797" s="233">
        <f>IF(N797="základní",J797,0)</f>
        <v>0</v>
      </c>
      <c r="BF797" s="233">
        <f>IF(N797="snížená",J797,0)</f>
        <v>0</v>
      </c>
      <c r="BG797" s="233">
        <f>IF(N797="zákl. přenesená",J797,0)</f>
        <v>0</v>
      </c>
      <c r="BH797" s="233">
        <f>IF(N797="sníž. přenesená",J797,0)</f>
        <v>0</v>
      </c>
      <c r="BI797" s="233">
        <f>IF(N797="nulová",J797,0)</f>
        <v>0</v>
      </c>
      <c r="BJ797" s="18" t="s">
        <v>88</v>
      </c>
      <c r="BK797" s="233">
        <f>ROUND(I797*H797,2)</f>
        <v>0</v>
      </c>
      <c r="BL797" s="18" t="s">
        <v>144</v>
      </c>
      <c r="BM797" s="232" t="s">
        <v>827</v>
      </c>
    </row>
    <row r="798" s="2" customFormat="1">
      <c r="A798" s="39"/>
      <c r="B798" s="40"/>
      <c r="C798" s="41"/>
      <c r="D798" s="234" t="s">
        <v>146</v>
      </c>
      <c r="E798" s="41"/>
      <c r="F798" s="235" t="s">
        <v>828</v>
      </c>
      <c r="G798" s="41"/>
      <c r="H798" s="41"/>
      <c r="I798" s="236"/>
      <c r="J798" s="41"/>
      <c r="K798" s="41"/>
      <c r="L798" s="45"/>
      <c r="M798" s="237"/>
      <c r="N798" s="238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146</v>
      </c>
      <c r="AU798" s="18" t="s">
        <v>90</v>
      </c>
    </row>
    <row r="799" s="13" customFormat="1">
      <c r="A799" s="13"/>
      <c r="B799" s="239"/>
      <c r="C799" s="240"/>
      <c r="D799" s="234" t="s">
        <v>148</v>
      </c>
      <c r="E799" s="241" t="s">
        <v>1</v>
      </c>
      <c r="F799" s="242" t="s">
        <v>829</v>
      </c>
      <c r="G799" s="240"/>
      <c r="H799" s="241" t="s">
        <v>1</v>
      </c>
      <c r="I799" s="243"/>
      <c r="J799" s="240"/>
      <c r="K799" s="240"/>
      <c r="L799" s="244"/>
      <c r="M799" s="245"/>
      <c r="N799" s="246"/>
      <c r="O799" s="246"/>
      <c r="P799" s="246"/>
      <c r="Q799" s="246"/>
      <c r="R799" s="246"/>
      <c r="S799" s="246"/>
      <c r="T799" s="24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8" t="s">
        <v>148</v>
      </c>
      <c r="AU799" s="248" t="s">
        <v>90</v>
      </c>
      <c r="AV799" s="13" t="s">
        <v>88</v>
      </c>
      <c r="AW799" s="13" t="s">
        <v>36</v>
      </c>
      <c r="AX799" s="13" t="s">
        <v>80</v>
      </c>
      <c r="AY799" s="248" t="s">
        <v>138</v>
      </c>
    </row>
    <row r="800" s="14" customFormat="1">
      <c r="A800" s="14"/>
      <c r="B800" s="249"/>
      <c r="C800" s="250"/>
      <c r="D800" s="234" t="s">
        <v>148</v>
      </c>
      <c r="E800" s="251" t="s">
        <v>1</v>
      </c>
      <c r="F800" s="252" t="s">
        <v>830</v>
      </c>
      <c r="G800" s="250"/>
      <c r="H800" s="253">
        <v>0.72699999999999998</v>
      </c>
      <c r="I800" s="254"/>
      <c r="J800" s="250"/>
      <c r="K800" s="250"/>
      <c r="L800" s="255"/>
      <c r="M800" s="256"/>
      <c r="N800" s="257"/>
      <c r="O800" s="257"/>
      <c r="P800" s="257"/>
      <c r="Q800" s="257"/>
      <c r="R800" s="257"/>
      <c r="S800" s="257"/>
      <c r="T800" s="25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9" t="s">
        <v>148</v>
      </c>
      <c r="AU800" s="259" t="s">
        <v>90</v>
      </c>
      <c r="AV800" s="14" t="s">
        <v>90</v>
      </c>
      <c r="AW800" s="14" t="s">
        <v>36</v>
      </c>
      <c r="AX800" s="14" t="s">
        <v>80</v>
      </c>
      <c r="AY800" s="259" t="s">
        <v>138</v>
      </c>
    </row>
    <row r="801" s="13" customFormat="1">
      <c r="A801" s="13"/>
      <c r="B801" s="239"/>
      <c r="C801" s="240"/>
      <c r="D801" s="234" t="s">
        <v>148</v>
      </c>
      <c r="E801" s="241" t="s">
        <v>1</v>
      </c>
      <c r="F801" s="242" t="s">
        <v>831</v>
      </c>
      <c r="G801" s="240"/>
      <c r="H801" s="241" t="s">
        <v>1</v>
      </c>
      <c r="I801" s="243"/>
      <c r="J801" s="240"/>
      <c r="K801" s="240"/>
      <c r="L801" s="244"/>
      <c r="M801" s="245"/>
      <c r="N801" s="246"/>
      <c r="O801" s="246"/>
      <c r="P801" s="246"/>
      <c r="Q801" s="246"/>
      <c r="R801" s="246"/>
      <c r="S801" s="246"/>
      <c r="T801" s="247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8" t="s">
        <v>148</v>
      </c>
      <c r="AU801" s="248" t="s">
        <v>90</v>
      </c>
      <c r="AV801" s="13" t="s">
        <v>88</v>
      </c>
      <c r="AW801" s="13" t="s">
        <v>36</v>
      </c>
      <c r="AX801" s="13" t="s">
        <v>80</v>
      </c>
      <c r="AY801" s="248" t="s">
        <v>138</v>
      </c>
    </row>
    <row r="802" s="14" customFormat="1">
      <c r="A802" s="14"/>
      <c r="B802" s="249"/>
      <c r="C802" s="250"/>
      <c r="D802" s="234" t="s">
        <v>148</v>
      </c>
      <c r="E802" s="251" t="s">
        <v>1</v>
      </c>
      <c r="F802" s="252" t="s">
        <v>832</v>
      </c>
      <c r="G802" s="250"/>
      <c r="H802" s="253">
        <v>0.56799999999999995</v>
      </c>
      <c r="I802" s="254"/>
      <c r="J802" s="250"/>
      <c r="K802" s="250"/>
      <c r="L802" s="255"/>
      <c r="M802" s="256"/>
      <c r="N802" s="257"/>
      <c r="O802" s="257"/>
      <c r="P802" s="257"/>
      <c r="Q802" s="257"/>
      <c r="R802" s="257"/>
      <c r="S802" s="257"/>
      <c r="T802" s="25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9" t="s">
        <v>148</v>
      </c>
      <c r="AU802" s="259" t="s">
        <v>90</v>
      </c>
      <c r="AV802" s="14" t="s">
        <v>90</v>
      </c>
      <c r="AW802" s="14" t="s">
        <v>36</v>
      </c>
      <c r="AX802" s="14" t="s">
        <v>80</v>
      </c>
      <c r="AY802" s="259" t="s">
        <v>138</v>
      </c>
    </row>
    <row r="803" s="13" customFormat="1">
      <c r="A803" s="13"/>
      <c r="B803" s="239"/>
      <c r="C803" s="240"/>
      <c r="D803" s="234" t="s">
        <v>148</v>
      </c>
      <c r="E803" s="241" t="s">
        <v>1</v>
      </c>
      <c r="F803" s="242" t="s">
        <v>833</v>
      </c>
      <c r="G803" s="240"/>
      <c r="H803" s="241" t="s">
        <v>1</v>
      </c>
      <c r="I803" s="243"/>
      <c r="J803" s="240"/>
      <c r="K803" s="240"/>
      <c r="L803" s="244"/>
      <c r="M803" s="245"/>
      <c r="N803" s="246"/>
      <c r="O803" s="246"/>
      <c r="P803" s="246"/>
      <c r="Q803" s="246"/>
      <c r="R803" s="246"/>
      <c r="S803" s="246"/>
      <c r="T803" s="24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8" t="s">
        <v>148</v>
      </c>
      <c r="AU803" s="248" t="s">
        <v>90</v>
      </c>
      <c r="AV803" s="13" t="s">
        <v>88</v>
      </c>
      <c r="AW803" s="13" t="s">
        <v>36</v>
      </c>
      <c r="AX803" s="13" t="s">
        <v>80</v>
      </c>
      <c r="AY803" s="248" t="s">
        <v>138</v>
      </c>
    </row>
    <row r="804" s="14" customFormat="1">
      <c r="A804" s="14"/>
      <c r="B804" s="249"/>
      <c r="C804" s="250"/>
      <c r="D804" s="234" t="s">
        <v>148</v>
      </c>
      <c r="E804" s="251" t="s">
        <v>1</v>
      </c>
      <c r="F804" s="252" t="s">
        <v>834</v>
      </c>
      <c r="G804" s="250"/>
      <c r="H804" s="253">
        <v>0.16</v>
      </c>
      <c r="I804" s="254"/>
      <c r="J804" s="250"/>
      <c r="K804" s="250"/>
      <c r="L804" s="255"/>
      <c r="M804" s="256"/>
      <c r="N804" s="257"/>
      <c r="O804" s="257"/>
      <c r="P804" s="257"/>
      <c r="Q804" s="257"/>
      <c r="R804" s="257"/>
      <c r="S804" s="257"/>
      <c r="T804" s="25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9" t="s">
        <v>148</v>
      </c>
      <c r="AU804" s="259" t="s">
        <v>90</v>
      </c>
      <c r="AV804" s="14" t="s">
        <v>90</v>
      </c>
      <c r="AW804" s="14" t="s">
        <v>36</v>
      </c>
      <c r="AX804" s="14" t="s">
        <v>80</v>
      </c>
      <c r="AY804" s="259" t="s">
        <v>138</v>
      </c>
    </row>
    <row r="805" s="13" customFormat="1">
      <c r="A805" s="13"/>
      <c r="B805" s="239"/>
      <c r="C805" s="240"/>
      <c r="D805" s="234" t="s">
        <v>148</v>
      </c>
      <c r="E805" s="241" t="s">
        <v>1</v>
      </c>
      <c r="F805" s="242" t="s">
        <v>835</v>
      </c>
      <c r="G805" s="240"/>
      <c r="H805" s="241" t="s">
        <v>1</v>
      </c>
      <c r="I805" s="243"/>
      <c r="J805" s="240"/>
      <c r="K805" s="240"/>
      <c r="L805" s="244"/>
      <c r="M805" s="245"/>
      <c r="N805" s="246"/>
      <c r="O805" s="246"/>
      <c r="P805" s="246"/>
      <c r="Q805" s="246"/>
      <c r="R805" s="246"/>
      <c r="S805" s="246"/>
      <c r="T805" s="24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8" t="s">
        <v>148</v>
      </c>
      <c r="AU805" s="248" t="s">
        <v>90</v>
      </c>
      <c r="AV805" s="13" t="s">
        <v>88</v>
      </c>
      <c r="AW805" s="13" t="s">
        <v>36</v>
      </c>
      <c r="AX805" s="13" t="s">
        <v>80</v>
      </c>
      <c r="AY805" s="248" t="s">
        <v>138</v>
      </c>
    </row>
    <row r="806" s="14" customFormat="1">
      <c r="A806" s="14"/>
      <c r="B806" s="249"/>
      <c r="C806" s="250"/>
      <c r="D806" s="234" t="s">
        <v>148</v>
      </c>
      <c r="E806" s="251" t="s">
        <v>1</v>
      </c>
      <c r="F806" s="252" t="s">
        <v>836</v>
      </c>
      <c r="G806" s="250"/>
      <c r="H806" s="253">
        <v>5.9909999999999997</v>
      </c>
      <c r="I806" s="254"/>
      <c r="J806" s="250"/>
      <c r="K806" s="250"/>
      <c r="L806" s="255"/>
      <c r="M806" s="256"/>
      <c r="N806" s="257"/>
      <c r="O806" s="257"/>
      <c r="P806" s="257"/>
      <c r="Q806" s="257"/>
      <c r="R806" s="257"/>
      <c r="S806" s="257"/>
      <c r="T806" s="25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9" t="s">
        <v>148</v>
      </c>
      <c r="AU806" s="259" t="s">
        <v>90</v>
      </c>
      <c r="AV806" s="14" t="s">
        <v>90</v>
      </c>
      <c r="AW806" s="14" t="s">
        <v>36</v>
      </c>
      <c r="AX806" s="14" t="s">
        <v>80</v>
      </c>
      <c r="AY806" s="259" t="s">
        <v>138</v>
      </c>
    </row>
    <row r="807" s="13" customFormat="1">
      <c r="A807" s="13"/>
      <c r="B807" s="239"/>
      <c r="C807" s="240"/>
      <c r="D807" s="234" t="s">
        <v>148</v>
      </c>
      <c r="E807" s="241" t="s">
        <v>1</v>
      </c>
      <c r="F807" s="242" t="s">
        <v>837</v>
      </c>
      <c r="G807" s="240"/>
      <c r="H807" s="241" t="s">
        <v>1</v>
      </c>
      <c r="I807" s="243"/>
      <c r="J807" s="240"/>
      <c r="K807" s="240"/>
      <c r="L807" s="244"/>
      <c r="M807" s="245"/>
      <c r="N807" s="246"/>
      <c r="O807" s="246"/>
      <c r="P807" s="246"/>
      <c r="Q807" s="246"/>
      <c r="R807" s="246"/>
      <c r="S807" s="246"/>
      <c r="T807" s="247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8" t="s">
        <v>148</v>
      </c>
      <c r="AU807" s="248" t="s">
        <v>90</v>
      </c>
      <c r="AV807" s="13" t="s">
        <v>88</v>
      </c>
      <c r="AW807" s="13" t="s">
        <v>36</v>
      </c>
      <c r="AX807" s="13" t="s">
        <v>80</v>
      </c>
      <c r="AY807" s="248" t="s">
        <v>138</v>
      </c>
    </row>
    <row r="808" s="14" customFormat="1">
      <c r="A808" s="14"/>
      <c r="B808" s="249"/>
      <c r="C808" s="250"/>
      <c r="D808" s="234" t="s">
        <v>148</v>
      </c>
      <c r="E808" s="251" t="s">
        <v>1</v>
      </c>
      <c r="F808" s="252" t="s">
        <v>838</v>
      </c>
      <c r="G808" s="250"/>
      <c r="H808" s="253">
        <v>6.9169999999999998</v>
      </c>
      <c r="I808" s="254"/>
      <c r="J808" s="250"/>
      <c r="K808" s="250"/>
      <c r="L808" s="255"/>
      <c r="M808" s="256"/>
      <c r="N808" s="257"/>
      <c r="O808" s="257"/>
      <c r="P808" s="257"/>
      <c r="Q808" s="257"/>
      <c r="R808" s="257"/>
      <c r="S808" s="257"/>
      <c r="T808" s="25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9" t="s">
        <v>148</v>
      </c>
      <c r="AU808" s="259" t="s">
        <v>90</v>
      </c>
      <c r="AV808" s="14" t="s">
        <v>90</v>
      </c>
      <c r="AW808" s="14" t="s">
        <v>36</v>
      </c>
      <c r="AX808" s="14" t="s">
        <v>80</v>
      </c>
      <c r="AY808" s="259" t="s">
        <v>138</v>
      </c>
    </row>
    <row r="809" s="15" customFormat="1">
      <c r="A809" s="15"/>
      <c r="B809" s="260"/>
      <c r="C809" s="261"/>
      <c r="D809" s="234" t="s">
        <v>148</v>
      </c>
      <c r="E809" s="262" t="s">
        <v>1</v>
      </c>
      <c r="F809" s="263" t="s">
        <v>154</v>
      </c>
      <c r="G809" s="261"/>
      <c r="H809" s="264">
        <v>14.363</v>
      </c>
      <c r="I809" s="265"/>
      <c r="J809" s="261"/>
      <c r="K809" s="261"/>
      <c r="L809" s="266"/>
      <c r="M809" s="267"/>
      <c r="N809" s="268"/>
      <c r="O809" s="268"/>
      <c r="P809" s="268"/>
      <c r="Q809" s="268"/>
      <c r="R809" s="268"/>
      <c r="S809" s="268"/>
      <c r="T809" s="269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0" t="s">
        <v>148</v>
      </c>
      <c r="AU809" s="270" t="s">
        <v>90</v>
      </c>
      <c r="AV809" s="15" t="s">
        <v>144</v>
      </c>
      <c r="AW809" s="15" t="s">
        <v>36</v>
      </c>
      <c r="AX809" s="15" t="s">
        <v>88</v>
      </c>
      <c r="AY809" s="270" t="s">
        <v>138</v>
      </c>
    </row>
    <row r="810" s="2" customFormat="1" ht="24.15" customHeight="1">
      <c r="A810" s="39"/>
      <c r="B810" s="40"/>
      <c r="C810" s="220" t="s">
        <v>839</v>
      </c>
      <c r="D810" s="220" t="s">
        <v>140</v>
      </c>
      <c r="E810" s="221" t="s">
        <v>840</v>
      </c>
      <c r="F810" s="222" t="s">
        <v>841</v>
      </c>
      <c r="G810" s="223" t="s">
        <v>456</v>
      </c>
      <c r="H810" s="224">
        <v>61.112000000000002</v>
      </c>
      <c r="I810" s="225"/>
      <c r="J810" s="226">
        <f>ROUND(I810*H810,2)</f>
        <v>0</v>
      </c>
      <c r="K810" s="227"/>
      <c r="L810" s="45"/>
      <c r="M810" s="228" t="s">
        <v>1</v>
      </c>
      <c r="N810" s="229" t="s">
        <v>45</v>
      </c>
      <c r="O810" s="92"/>
      <c r="P810" s="230">
        <f>O810*H810</f>
        <v>0</v>
      </c>
      <c r="Q810" s="230">
        <v>1.0555969999999999</v>
      </c>
      <c r="R810" s="230">
        <f>Q810*H810</f>
        <v>64.509643863999997</v>
      </c>
      <c r="S810" s="230">
        <v>0</v>
      </c>
      <c r="T810" s="231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2" t="s">
        <v>144</v>
      </c>
      <c r="AT810" s="232" t="s">
        <v>140</v>
      </c>
      <c r="AU810" s="232" t="s">
        <v>90</v>
      </c>
      <c r="AY810" s="18" t="s">
        <v>138</v>
      </c>
      <c r="BE810" s="233">
        <f>IF(N810="základní",J810,0)</f>
        <v>0</v>
      </c>
      <c r="BF810" s="233">
        <f>IF(N810="snížená",J810,0)</f>
        <v>0</v>
      </c>
      <c r="BG810" s="233">
        <f>IF(N810="zákl. přenesená",J810,0)</f>
        <v>0</v>
      </c>
      <c r="BH810" s="233">
        <f>IF(N810="sníž. přenesená",J810,0)</f>
        <v>0</v>
      </c>
      <c r="BI810" s="233">
        <f>IF(N810="nulová",J810,0)</f>
        <v>0</v>
      </c>
      <c r="BJ810" s="18" t="s">
        <v>88</v>
      </c>
      <c r="BK810" s="233">
        <f>ROUND(I810*H810,2)</f>
        <v>0</v>
      </c>
      <c r="BL810" s="18" t="s">
        <v>144</v>
      </c>
      <c r="BM810" s="232" t="s">
        <v>842</v>
      </c>
    </row>
    <row r="811" s="2" customFormat="1">
      <c r="A811" s="39"/>
      <c r="B811" s="40"/>
      <c r="C811" s="41"/>
      <c r="D811" s="234" t="s">
        <v>146</v>
      </c>
      <c r="E811" s="41"/>
      <c r="F811" s="235" t="s">
        <v>843</v>
      </c>
      <c r="G811" s="41"/>
      <c r="H811" s="41"/>
      <c r="I811" s="236"/>
      <c r="J811" s="41"/>
      <c r="K811" s="41"/>
      <c r="L811" s="45"/>
      <c r="M811" s="237"/>
      <c r="N811" s="238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146</v>
      </c>
      <c r="AU811" s="18" t="s">
        <v>90</v>
      </c>
    </row>
    <row r="812" s="13" customFormat="1">
      <c r="A812" s="13"/>
      <c r="B812" s="239"/>
      <c r="C812" s="240"/>
      <c r="D812" s="234" t="s">
        <v>148</v>
      </c>
      <c r="E812" s="241" t="s">
        <v>1</v>
      </c>
      <c r="F812" s="242" t="s">
        <v>829</v>
      </c>
      <c r="G812" s="240"/>
      <c r="H812" s="241" t="s">
        <v>1</v>
      </c>
      <c r="I812" s="243"/>
      <c r="J812" s="240"/>
      <c r="K812" s="240"/>
      <c r="L812" s="244"/>
      <c r="M812" s="245"/>
      <c r="N812" s="246"/>
      <c r="O812" s="246"/>
      <c r="P812" s="246"/>
      <c r="Q812" s="246"/>
      <c r="R812" s="246"/>
      <c r="S812" s="246"/>
      <c r="T812" s="24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8" t="s">
        <v>148</v>
      </c>
      <c r="AU812" s="248" t="s">
        <v>90</v>
      </c>
      <c r="AV812" s="13" t="s">
        <v>88</v>
      </c>
      <c r="AW812" s="13" t="s">
        <v>36</v>
      </c>
      <c r="AX812" s="13" t="s">
        <v>80</v>
      </c>
      <c r="AY812" s="248" t="s">
        <v>138</v>
      </c>
    </row>
    <row r="813" s="14" customFormat="1">
      <c r="A813" s="14"/>
      <c r="B813" s="249"/>
      <c r="C813" s="250"/>
      <c r="D813" s="234" t="s">
        <v>148</v>
      </c>
      <c r="E813" s="251" t="s">
        <v>1</v>
      </c>
      <c r="F813" s="252" t="s">
        <v>844</v>
      </c>
      <c r="G813" s="250"/>
      <c r="H813" s="253">
        <v>43.746000000000002</v>
      </c>
      <c r="I813" s="254"/>
      <c r="J813" s="250"/>
      <c r="K813" s="250"/>
      <c r="L813" s="255"/>
      <c r="M813" s="256"/>
      <c r="N813" s="257"/>
      <c r="O813" s="257"/>
      <c r="P813" s="257"/>
      <c r="Q813" s="257"/>
      <c r="R813" s="257"/>
      <c r="S813" s="257"/>
      <c r="T813" s="25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9" t="s">
        <v>148</v>
      </c>
      <c r="AU813" s="259" t="s">
        <v>90</v>
      </c>
      <c r="AV813" s="14" t="s">
        <v>90</v>
      </c>
      <c r="AW813" s="14" t="s">
        <v>36</v>
      </c>
      <c r="AX813" s="14" t="s">
        <v>80</v>
      </c>
      <c r="AY813" s="259" t="s">
        <v>138</v>
      </c>
    </row>
    <row r="814" s="13" customFormat="1">
      <c r="A814" s="13"/>
      <c r="B814" s="239"/>
      <c r="C814" s="240"/>
      <c r="D814" s="234" t="s">
        <v>148</v>
      </c>
      <c r="E814" s="241" t="s">
        <v>1</v>
      </c>
      <c r="F814" s="242" t="s">
        <v>831</v>
      </c>
      <c r="G814" s="240"/>
      <c r="H814" s="241" t="s">
        <v>1</v>
      </c>
      <c r="I814" s="243"/>
      <c r="J814" s="240"/>
      <c r="K814" s="240"/>
      <c r="L814" s="244"/>
      <c r="M814" s="245"/>
      <c r="N814" s="246"/>
      <c r="O814" s="246"/>
      <c r="P814" s="246"/>
      <c r="Q814" s="246"/>
      <c r="R814" s="246"/>
      <c r="S814" s="246"/>
      <c r="T814" s="24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8" t="s">
        <v>148</v>
      </c>
      <c r="AU814" s="248" t="s">
        <v>90</v>
      </c>
      <c r="AV814" s="13" t="s">
        <v>88</v>
      </c>
      <c r="AW814" s="13" t="s">
        <v>36</v>
      </c>
      <c r="AX814" s="13" t="s">
        <v>80</v>
      </c>
      <c r="AY814" s="248" t="s">
        <v>138</v>
      </c>
    </row>
    <row r="815" s="14" customFormat="1">
      <c r="A815" s="14"/>
      <c r="B815" s="249"/>
      <c r="C815" s="250"/>
      <c r="D815" s="234" t="s">
        <v>148</v>
      </c>
      <c r="E815" s="251" t="s">
        <v>1</v>
      </c>
      <c r="F815" s="252" t="s">
        <v>845</v>
      </c>
      <c r="G815" s="250"/>
      <c r="H815" s="253">
        <v>17.045999999999999</v>
      </c>
      <c r="I815" s="254"/>
      <c r="J815" s="250"/>
      <c r="K815" s="250"/>
      <c r="L815" s="255"/>
      <c r="M815" s="256"/>
      <c r="N815" s="257"/>
      <c r="O815" s="257"/>
      <c r="P815" s="257"/>
      <c r="Q815" s="257"/>
      <c r="R815" s="257"/>
      <c r="S815" s="257"/>
      <c r="T815" s="25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9" t="s">
        <v>148</v>
      </c>
      <c r="AU815" s="259" t="s">
        <v>90</v>
      </c>
      <c r="AV815" s="14" t="s">
        <v>90</v>
      </c>
      <c r="AW815" s="14" t="s">
        <v>36</v>
      </c>
      <c r="AX815" s="14" t="s">
        <v>80</v>
      </c>
      <c r="AY815" s="259" t="s">
        <v>138</v>
      </c>
    </row>
    <row r="816" s="13" customFormat="1">
      <c r="A816" s="13"/>
      <c r="B816" s="239"/>
      <c r="C816" s="240"/>
      <c r="D816" s="234" t="s">
        <v>148</v>
      </c>
      <c r="E816" s="241" t="s">
        <v>1</v>
      </c>
      <c r="F816" s="242" t="s">
        <v>846</v>
      </c>
      <c r="G816" s="240"/>
      <c r="H816" s="241" t="s">
        <v>1</v>
      </c>
      <c r="I816" s="243"/>
      <c r="J816" s="240"/>
      <c r="K816" s="240"/>
      <c r="L816" s="244"/>
      <c r="M816" s="245"/>
      <c r="N816" s="246"/>
      <c r="O816" s="246"/>
      <c r="P816" s="246"/>
      <c r="Q816" s="246"/>
      <c r="R816" s="246"/>
      <c r="S816" s="246"/>
      <c r="T816" s="247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8" t="s">
        <v>148</v>
      </c>
      <c r="AU816" s="248" t="s">
        <v>90</v>
      </c>
      <c r="AV816" s="13" t="s">
        <v>88</v>
      </c>
      <c r="AW816" s="13" t="s">
        <v>36</v>
      </c>
      <c r="AX816" s="13" t="s">
        <v>80</v>
      </c>
      <c r="AY816" s="248" t="s">
        <v>138</v>
      </c>
    </row>
    <row r="817" s="14" customFormat="1">
      <c r="A817" s="14"/>
      <c r="B817" s="249"/>
      <c r="C817" s="250"/>
      <c r="D817" s="234" t="s">
        <v>148</v>
      </c>
      <c r="E817" s="251" t="s">
        <v>1</v>
      </c>
      <c r="F817" s="252" t="s">
        <v>847</v>
      </c>
      <c r="G817" s="250"/>
      <c r="H817" s="253">
        <v>0.32000000000000001</v>
      </c>
      <c r="I817" s="254"/>
      <c r="J817" s="250"/>
      <c r="K817" s="250"/>
      <c r="L817" s="255"/>
      <c r="M817" s="256"/>
      <c r="N817" s="257"/>
      <c r="O817" s="257"/>
      <c r="P817" s="257"/>
      <c r="Q817" s="257"/>
      <c r="R817" s="257"/>
      <c r="S817" s="257"/>
      <c r="T817" s="25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9" t="s">
        <v>148</v>
      </c>
      <c r="AU817" s="259" t="s">
        <v>90</v>
      </c>
      <c r="AV817" s="14" t="s">
        <v>90</v>
      </c>
      <c r="AW817" s="14" t="s">
        <v>36</v>
      </c>
      <c r="AX817" s="14" t="s">
        <v>80</v>
      </c>
      <c r="AY817" s="259" t="s">
        <v>138</v>
      </c>
    </row>
    <row r="818" s="15" customFormat="1">
      <c r="A818" s="15"/>
      <c r="B818" s="260"/>
      <c r="C818" s="261"/>
      <c r="D818" s="234" t="s">
        <v>148</v>
      </c>
      <c r="E818" s="262" t="s">
        <v>1</v>
      </c>
      <c r="F818" s="263" t="s">
        <v>154</v>
      </c>
      <c r="G818" s="261"/>
      <c r="H818" s="264">
        <v>61.112000000000002</v>
      </c>
      <c r="I818" s="265"/>
      <c r="J818" s="261"/>
      <c r="K818" s="261"/>
      <c r="L818" s="266"/>
      <c r="M818" s="267"/>
      <c r="N818" s="268"/>
      <c r="O818" s="268"/>
      <c r="P818" s="268"/>
      <c r="Q818" s="268"/>
      <c r="R818" s="268"/>
      <c r="S818" s="268"/>
      <c r="T818" s="269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0" t="s">
        <v>148</v>
      </c>
      <c r="AU818" s="270" t="s">
        <v>90</v>
      </c>
      <c r="AV818" s="15" t="s">
        <v>144</v>
      </c>
      <c r="AW818" s="15" t="s">
        <v>36</v>
      </c>
      <c r="AX818" s="15" t="s">
        <v>88</v>
      </c>
      <c r="AY818" s="270" t="s">
        <v>138</v>
      </c>
    </row>
    <row r="819" s="2" customFormat="1" ht="24.15" customHeight="1">
      <c r="A819" s="39"/>
      <c r="B819" s="40"/>
      <c r="C819" s="220" t="s">
        <v>848</v>
      </c>
      <c r="D819" s="220" t="s">
        <v>140</v>
      </c>
      <c r="E819" s="221" t="s">
        <v>849</v>
      </c>
      <c r="F819" s="222" t="s">
        <v>850</v>
      </c>
      <c r="G819" s="223" t="s">
        <v>456</v>
      </c>
      <c r="H819" s="224">
        <v>27.227</v>
      </c>
      <c r="I819" s="225"/>
      <c r="J819" s="226">
        <f>ROUND(I819*H819,2)</f>
        <v>0</v>
      </c>
      <c r="K819" s="227"/>
      <c r="L819" s="45"/>
      <c r="M819" s="228" t="s">
        <v>1</v>
      </c>
      <c r="N819" s="229" t="s">
        <v>45</v>
      </c>
      <c r="O819" s="92"/>
      <c r="P819" s="230">
        <f>O819*H819</f>
        <v>0</v>
      </c>
      <c r="Q819" s="230">
        <v>1.0395514030999999</v>
      </c>
      <c r="R819" s="230">
        <f>Q819*H819</f>
        <v>28.303866052203698</v>
      </c>
      <c r="S819" s="230">
        <v>0</v>
      </c>
      <c r="T819" s="231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2" t="s">
        <v>144</v>
      </c>
      <c r="AT819" s="232" t="s">
        <v>140</v>
      </c>
      <c r="AU819" s="232" t="s">
        <v>90</v>
      </c>
      <c r="AY819" s="18" t="s">
        <v>138</v>
      </c>
      <c r="BE819" s="233">
        <f>IF(N819="základní",J819,0)</f>
        <v>0</v>
      </c>
      <c r="BF819" s="233">
        <f>IF(N819="snížená",J819,0)</f>
        <v>0</v>
      </c>
      <c r="BG819" s="233">
        <f>IF(N819="zákl. přenesená",J819,0)</f>
        <v>0</v>
      </c>
      <c r="BH819" s="233">
        <f>IF(N819="sníž. přenesená",J819,0)</f>
        <v>0</v>
      </c>
      <c r="BI819" s="233">
        <f>IF(N819="nulová",J819,0)</f>
        <v>0</v>
      </c>
      <c r="BJ819" s="18" t="s">
        <v>88</v>
      </c>
      <c r="BK819" s="233">
        <f>ROUND(I819*H819,2)</f>
        <v>0</v>
      </c>
      <c r="BL819" s="18" t="s">
        <v>144</v>
      </c>
      <c r="BM819" s="232" t="s">
        <v>851</v>
      </c>
    </row>
    <row r="820" s="2" customFormat="1">
      <c r="A820" s="39"/>
      <c r="B820" s="40"/>
      <c r="C820" s="41"/>
      <c r="D820" s="234" t="s">
        <v>146</v>
      </c>
      <c r="E820" s="41"/>
      <c r="F820" s="235" t="s">
        <v>852</v>
      </c>
      <c r="G820" s="41"/>
      <c r="H820" s="41"/>
      <c r="I820" s="236"/>
      <c r="J820" s="41"/>
      <c r="K820" s="41"/>
      <c r="L820" s="45"/>
      <c r="M820" s="237"/>
      <c r="N820" s="238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146</v>
      </c>
      <c r="AU820" s="18" t="s">
        <v>90</v>
      </c>
    </row>
    <row r="821" s="13" customFormat="1">
      <c r="A821" s="13"/>
      <c r="B821" s="239"/>
      <c r="C821" s="240"/>
      <c r="D821" s="234" t="s">
        <v>148</v>
      </c>
      <c r="E821" s="241" t="s">
        <v>1</v>
      </c>
      <c r="F821" s="242" t="s">
        <v>853</v>
      </c>
      <c r="G821" s="240"/>
      <c r="H821" s="241" t="s">
        <v>1</v>
      </c>
      <c r="I821" s="243"/>
      <c r="J821" s="240"/>
      <c r="K821" s="240"/>
      <c r="L821" s="244"/>
      <c r="M821" s="245"/>
      <c r="N821" s="246"/>
      <c r="O821" s="246"/>
      <c r="P821" s="246"/>
      <c r="Q821" s="246"/>
      <c r="R821" s="246"/>
      <c r="S821" s="246"/>
      <c r="T821" s="24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8" t="s">
        <v>148</v>
      </c>
      <c r="AU821" s="248" t="s">
        <v>90</v>
      </c>
      <c r="AV821" s="13" t="s">
        <v>88</v>
      </c>
      <c r="AW821" s="13" t="s">
        <v>36</v>
      </c>
      <c r="AX821" s="13" t="s">
        <v>80</v>
      </c>
      <c r="AY821" s="248" t="s">
        <v>138</v>
      </c>
    </row>
    <row r="822" s="13" customFormat="1">
      <c r="A822" s="13"/>
      <c r="B822" s="239"/>
      <c r="C822" s="240"/>
      <c r="D822" s="234" t="s">
        <v>148</v>
      </c>
      <c r="E822" s="241" t="s">
        <v>1</v>
      </c>
      <c r="F822" s="242" t="s">
        <v>854</v>
      </c>
      <c r="G822" s="240"/>
      <c r="H822" s="241" t="s">
        <v>1</v>
      </c>
      <c r="I822" s="243"/>
      <c r="J822" s="240"/>
      <c r="K822" s="240"/>
      <c r="L822" s="244"/>
      <c r="M822" s="245"/>
      <c r="N822" s="246"/>
      <c r="O822" s="246"/>
      <c r="P822" s="246"/>
      <c r="Q822" s="246"/>
      <c r="R822" s="246"/>
      <c r="S822" s="246"/>
      <c r="T822" s="24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8" t="s">
        <v>148</v>
      </c>
      <c r="AU822" s="248" t="s">
        <v>90</v>
      </c>
      <c r="AV822" s="13" t="s">
        <v>88</v>
      </c>
      <c r="AW822" s="13" t="s">
        <v>36</v>
      </c>
      <c r="AX822" s="13" t="s">
        <v>80</v>
      </c>
      <c r="AY822" s="248" t="s">
        <v>138</v>
      </c>
    </row>
    <row r="823" s="14" customFormat="1">
      <c r="A823" s="14"/>
      <c r="B823" s="249"/>
      <c r="C823" s="250"/>
      <c r="D823" s="234" t="s">
        <v>148</v>
      </c>
      <c r="E823" s="251" t="s">
        <v>1</v>
      </c>
      <c r="F823" s="252" t="s">
        <v>855</v>
      </c>
      <c r="G823" s="250"/>
      <c r="H823" s="253">
        <v>26.646000000000001</v>
      </c>
      <c r="I823" s="254"/>
      <c r="J823" s="250"/>
      <c r="K823" s="250"/>
      <c r="L823" s="255"/>
      <c r="M823" s="256"/>
      <c r="N823" s="257"/>
      <c r="O823" s="257"/>
      <c r="P823" s="257"/>
      <c r="Q823" s="257"/>
      <c r="R823" s="257"/>
      <c r="S823" s="257"/>
      <c r="T823" s="25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9" t="s">
        <v>148</v>
      </c>
      <c r="AU823" s="259" t="s">
        <v>90</v>
      </c>
      <c r="AV823" s="14" t="s">
        <v>90</v>
      </c>
      <c r="AW823" s="14" t="s">
        <v>36</v>
      </c>
      <c r="AX823" s="14" t="s">
        <v>80</v>
      </c>
      <c r="AY823" s="259" t="s">
        <v>138</v>
      </c>
    </row>
    <row r="824" s="13" customFormat="1">
      <c r="A824" s="13"/>
      <c r="B824" s="239"/>
      <c r="C824" s="240"/>
      <c r="D824" s="234" t="s">
        <v>148</v>
      </c>
      <c r="E824" s="241" t="s">
        <v>1</v>
      </c>
      <c r="F824" s="242" t="s">
        <v>856</v>
      </c>
      <c r="G824" s="240"/>
      <c r="H824" s="241" t="s">
        <v>1</v>
      </c>
      <c r="I824" s="243"/>
      <c r="J824" s="240"/>
      <c r="K824" s="240"/>
      <c r="L824" s="244"/>
      <c r="M824" s="245"/>
      <c r="N824" s="246"/>
      <c r="O824" s="246"/>
      <c r="P824" s="246"/>
      <c r="Q824" s="246"/>
      <c r="R824" s="246"/>
      <c r="S824" s="246"/>
      <c r="T824" s="247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8" t="s">
        <v>148</v>
      </c>
      <c r="AU824" s="248" t="s">
        <v>90</v>
      </c>
      <c r="AV824" s="13" t="s">
        <v>88</v>
      </c>
      <c r="AW824" s="13" t="s">
        <v>36</v>
      </c>
      <c r="AX824" s="13" t="s">
        <v>80</v>
      </c>
      <c r="AY824" s="248" t="s">
        <v>138</v>
      </c>
    </row>
    <row r="825" s="13" customFormat="1">
      <c r="A825" s="13"/>
      <c r="B825" s="239"/>
      <c r="C825" s="240"/>
      <c r="D825" s="234" t="s">
        <v>148</v>
      </c>
      <c r="E825" s="241" t="s">
        <v>1</v>
      </c>
      <c r="F825" s="242" t="s">
        <v>854</v>
      </c>
      <c r="G825" s="240"/>
      <c r="H825" s="241" t="s">
        <v>1</v>
      </c>
      <c r="I825" s="243"/>
      <c r="J825" s="240"/>
      <c r="K825" s="240"/>
      <c r="L825" s="244"/>
      <c r="M825" s="245"/>
      <c r="N825" s="246"/>
      <c r="O825" s="246"/>
      <c r="P825" s="246"/>
      <c r="Q825" s="246"/>
      <c r="R825" s="246"/>
      <c r="S825" s="246"/>
      <c r="T825" s="24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8" t="s">
        <v>148</v>
      </c>
      <c r="AU825" s="248" t="s">
        <v>90</v>
      </c>
      <c r="AV825" s="13" t="s">
        <v>88</v>
      </c>
      <c r="AW825" s="13" t="s">
        <v>36</v>
      </c>
      <c r="AX825" s="13" t="s">
        <v>80</v>
      </c>
      <c r="AY825" s="248" t="s">
        <v>138</v>
      </c>
    </row>
    <row r="826" s="14" customFormat="1">
      <c r="A826" s="14"/>
      <c r="B826" s="249"/>
      <c r="C826" s="250"/>
      <c r="D826" s="234" t="s">
        <v>148</v>
      </c>
      <c r="E826" s="251" t="s">
        <v>1</v>
      </c>
      <c r="F826" s="252" t="s">
        <v>857</v>
      </c>
      <c r="G826" s="250"/>
      <c r="H826" s="253">
        <v>0.58099999999999996</v>
      </c>
      <c r="I826" s="254"/>
      <c r="J826" s="250"/>
      <c r="K826" s="250"/>
      <c r="L826" s="255"/>
      <c r="M826" s="256"/>
      <c r="N826" s="257"/>
      <c r="O826" s="257"/>
      <c r="P826" s="257"/>
      <c r="Q826" s="257"/>
      <c r="R826" s="257"/>
      <c r="S826" s="257"/>
      <c r="T826" s="25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9" t="s">
        <v>148</v>
      </c>
      <c r="AU826" s="259" t="s">
        <v>90</v>
      </c>
      <c r="AV826" s="14" t="s">
        <v>90</v>
      </c>
      <c r="AW826" s="14" t="s">
        <v>36</v>
      </c>
      <c r="AX826" s="14" t="s">
        <v>80</v>
      </c>
      <c r="AY826" s="259" t="s">
        <v>138</v>
      </c>
    </row>
    <row r="827" s="15" customFormat="1">
      <c r="A827" s="15"/>
      <c r="B827" s="260"/>
      <c r="C827" s="261"/>
      <c r="D827" s="234" t="s">
        <v>148</v>
      </c>
      <c r="E827" s="262" t="s">
        <v>1</v>
      </c>
      <c r="F827" s="263" t="s">
        <v>154</v>
      </c>
      <c r="G827" s="261"/>
      <c r="H827" s="264">
        <v>27.227</v>
      </c>
      <c r="I827" s="265"/>
      <c r="J827" s="261"/>
      <c r="K827" s="261"/>
      <c r="L827" s="266"/>
      <c r="M827" s="267"/>
      <c r="N827" s="268"/>
      <c r="O827" s="268"/>
      <c r="P827" s="268"/>
      <c r="Q827" s="268"/>
      <c r="R827" s="268"/>
      <c r="S827" s="268"/>
      <c r="T827" s="269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0" t="s">
        <v>148</v>
      </c>
      <c r="AU827" s="270" t="s">
        <v>90</v>
      </c>
      <c r="AV827" s="15" t="s">
        <v>144</v>
      </c>
      <c r="AW827" s="15" t="s">
        <v>36</v>
      </c>
      <c r="AX827" s="15" t="s">
        <v>88</v>
      </c>
      <c r="AY827" s="270" t="s">
        <v>138</v>
      </c>
    </row>
    <row r="828" s="2" customFormat="1" ht="21.75" customHeight="1">
      <c r="A828" s="39"/>
      <c r="B828" s="40"/>
      <c r="C828" s="220" t="s">
        <v>858</v>
      </c>
      <c r="D828" s="220" t="s">
        <v>140</v>
      </c>
      <c r="E828" s="221" t="s">
        <v>859</v>
      </c>
      <c r="F828" s="222" t="s">
        <v>860</v>
      </c>
      <c r="G828" s="223" t="s">
        <v>143</v>
      </c>
      <c r="H828" s="224">
        <v>1311.384</v>
      </c>
      <c r="I828" s="225"/>
      <c r="J828" s="226">
        <f>ROUND(I828*H828,2)</f>
        <v>0</v>
      </c>
      <c r="K828" s="227"/>
      <c r="L828" s="45"/>
      <c r="M828" s="228" t="s">
        <v>1</v>
      </c>
      <c r="N828" s="229" t="s">
        <v>45</v>
      </c>
      <c r="O828" s="92"/>
      <c r="P828" s="230">
        <f>O828*H828</f>
        <v>0</v>
      </c>
      <c r="Q828" s="230">
        <v>0.0072580040000000002</v>
      </c>
      <c r="R828" s="230">
        <f>Q828*H828</f>
        <v>9.5180303175360006</v>
      </c>
      <c r="S828" s="230">
        <v>0</v>
      </c>
      <c r="T828" s="231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2" t="s">
        <v>144</v>
      </c>
      <c r="AT828" s="232" t="s">
        <v>140</v>
      </c>
      <c r="AU828" s="232" t="s">
        <v>90</v>
      </c>
      <c r="AY828" s="18" t="s">
        <v>138</v>
      </c>
      <c r="BE828" s="233">
        <f>IF(N828="základní",J828,0)</f>
        <v>0</v>
      </c>
      <c r="BF828" s="233">
        <f>IF(N828="snížená",J828,0)</f>
        <v>0</v>
      </c>
      <c r="BG828" s="233">
        <f>IF(N828="zákl. přenesená",J828,0)</f>
        <v>0</v>
      </c>
      <c r="BH828" s="233">
        <f>IF(N828="sníž. přenesená",J828,0)</f>
        <v>0</v>
      </c>
      <c r="BI828" s="233">
        <f>IF(N828="nulová",J828,0)</f>
        <v>0</v>
      </c>
      <c r="BJ828" s="18" t="s">
        <v>88</v>
      </c>
      <c r="BK828" s="233">
        <f>ROUND(I828*H828,2)</f>
        <v>0</v>
      </c>
      <c r="BL828" s="18" t="s">
        <v>144</v>
      </c>
      <c r="BM828" s="232" t="s">
        <v>861</v>
      </c>
    </row>
    <row r="829" s="2" customFormat="1">
      <c r="A829" s="39"/>
      <c r="B829" s="40"/>
      <c r="C829" s="41"/>
      <c r="D829" s="234" t="s">
        <v>146</v>
      </c>
      <c r="E829" s="41"/>
      <c r="F829" s="235" t="s">
        <v>862</v>
      </c>
      <c r="G829" s="41"/>
      <c r="H829" s="41"/>
      <c r="I829" s="236"/>
      <c r="J829" s="41"/>
      <c r="K829" s="41"/>
      <c r="L829" s="45"/>
      <c r="M829" s="237"/>
      <c r="N829" s="238"/>
      <c r="O829" s="92"/>
      <c r="P829" s="92"/>
      <c r="Q829" s="92"/>
      <c r="R829" s="92"/>
      <c r="S829" s="92"/>
      <c r="T829" s="93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146</v>
      </c>
      <c r="AU829" s="18" t="s">
        <v>90</v>
      </c>
    </row>
    <row r="830" s="13" customFormat="1">
      <c r="A830" s="13"/>
      <c r="B830" s="239"/>
      <c r="C830" s="240"/>
      <c r="D830" s="234" t="s">
        <v>148</v>
      </c>
      <c r="E830" s="241" t="s">
        <v>1</v>
      </c>
      <c r="F830" s="242" t="s">
        <v>863</v>
      </c>
      <c r="G830" s="240"/>
      <c r="H830" s="241" t="s">
        <v>1</v>
      </c>
      <c r="I830" s="243"/>
      <c r="J830" s="240"/>
      <c r="K830" s="240"/>
      <c r="L830" s="244"/>
      <c r="M830" s="245"/>
      <c r="N830" s="246"/>
      <c r="O830" s="246"/>
      <c r="P830" s="246"/>
      <c r="Q830" s="246"/>
      <c r="R830" s="246"/>
      <c r="S830" s="246"/>
      <c r="T830" s="24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8" t="s">
        <v>148</v>
      </c>
      <c r="AU830" s="248" t="s">
        <v>90</v>
      </c>
      <c r="AV830" s="13" t="s">
        <v>88</v>
      </c>
      <c r="AW830" s="13" t="s">
        <v>36</v>
      </c>
      <c r="AX830" s="13" t="s">
        <v>80</v>
      </c>
      <c r="AY830" s="248" t="s">
        <v>138</v>
      </c>
    </row>
    <row r="831" s="13" customFormat="1">
      <c r="A831" s="13"/>
      <c r="B831" s="239"/>
      <c r="C831" s="240"/>
      <c r="D831" s="234" t="s">
        <v>148</v>
      </c>
      <c r="E831" s="241" t="s">
        <v>1</v>
      </c>
      <c r="F831" s="242" t="s">
        <v>438</v>
      </c>
      <c r="G831" s="240"/>
      <c r="H831" s="241" t="s">
        <v>1</v>
      </c>
      <c r="I831" s="243"/>
      <c r="J831" s="240"/>
      <c r="K831" s="240"/>
      <c r="L831" s="244"/>
      <c r="M831" s="245"/>
      <c r="N831" s="246"/>
      <c r="O831" s="246"/>
      <c r="P831" s="246"/>
      <c r="Q831" s="246"/>
      <c r="R831" s="246"/>
      <c r="S831" s="246"/>
      <c r="T831" s="247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8" t="s">
        <v>148</v>
      </c>
      <c r="AU831" s="248" t="s">
        <v>90</v>
      </c>
      <c r="AV831" s="13" t="s">
        <v>88</v>
      </c>
      <c r="AW831" s="13" t="s">
        <v>36</v>
      </c>
      <c r="AX831" s="13" t="s">
        <v>80</v>
      </c>
      <c r="AY831" s="248" t="s">
        <v>138</v>
      </c>
    </row>
    <row r="832" s="13" customFormat="1">
      <c r="A832" s="13"/>
      <c r="B832" s="239"/>
      <c r="C832" s="240"/>
      <c r="D832" s="234" t="s">
        <v>148</v>
      </c>
      <c r="E832" s="241" t="s">
        <v>1</v>
      </c>
      <c r="F832" s="242" t="s">
        <v>864</v>
      </c>
      <c r="G832" s="240"/>
      <c r="H832" s="241" t="s">
        <v>1</v>
      </c>
      <c r="I832" s="243"/>
      <c r="J832" s="240"/>
      <c r="K832" s="240"/>
      <c r="L832" s="244"/>
      <c r="M832" s="245"/>
      <c r="N832" s="246"/>
      <c r="O832" s="246"/>
      <c r="P832" s="246"/>
      <c r="Q832" s="246"/>
      <c r="R832" s="246"/>
      <c r="S832" s="246"/>
      <c r="T832" s="24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8" t="s">
        <v>148</v>
      </c>
      <c r="AU832" s="248" t="s">
        <v>90</v>
      </c>
      <c r="AV832" s="13" t="s">
        <v>88</v>
      </c>
      <c r="AW832" s="13" t="s">
        <v>36</v>
      </c>
      <c r="AX832" s="13" t="s">
        <v>80</v>
      </c>
      <c r="AY832" s="248" t="s">
        <v>138</v>
      </c>
    </row>
    <row r="833" s="14" customFormat="1">
      <c r="A833" s="14"/>
      <c r="B833" s="249"/>
      <c r="C833" s="250"/>
      <c r="D833" s="234" t="s">
        <v>148</v>
      </c>
      <c r="E833" s="251" t="s">
        <v>1</v>
      </c>
      <c r="F833" s="252" t="s">
        <v>865</v>
      </c>
      <c r="G833" s="250"/>
      <c r="H833" s="253">
        <v>450.60599999999999</v>
      </c>
      <c r="I833" s="254"/>
      <c r="J833" s="250"/>
      <c r="K833" s="250"/>
      <c r="L833" s="255"/>
      <c r="M833" s="256"/>
      <c r="N833" s="257"/>
      <c r="O833" s="257"/>
      <c r="P833" s="257"/>
      <c r="Q833" s="257"/>
      <c r="R833" s="257"/>
      <c r="S833" s="257"/>
      <c r="T833" s="25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9" t="s">
        <v>148</v>
      </c>
      <c r="AU833" s="259" t="s">
        <v>90</v>
      </c>
      <c r="AV833" s="14" t="s">
        <v>90</v>
      </c>
      <c r="AW833" s="14" t="s">
        <v>36</v>
      </c>
      <c r="AX833" s="14" t="s">
        <v>80</v>
      </c>
      <c r="AY833" s="259" t="s">
        <v>138</v>
      </c>
    </row>
    <row r="834" s="13" customFormat="1">
      <c r="A834" s="13"/>
      <c r="B834" s="239"/>
      <c r="C834" s="240"/>
      <c r="D834" s="234" t="s">
        <v>148</v>
      </c>
      <c r="E834" s="241" t="s">
        <v>1</v>
      </c>
      <c r="F834" s="242" t="s">
        <v>793</v>
      </c>
      <c r="G834" s="240"/>
      <c r="H834" s="241" t="s">
        <v>1</v>
      </c>
      <c r="I834" s="243"/>
      <c r="J834" s="240"/>
      <c r="K834" s="240"/>
      <c r="L834" s="244"/>
      <c r="M834" s="245"/>
      <c r="N834" s="246"/>
      <c r="O834" s="246"/>
      <c r="P834" s="246"/>
      <c r="Q834" s="246"/>
      <c r="R834" s="246"/>
      <c r="S834" s="246"/>
      <c r="T834" s="24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8" t="s">
        <v>148</v>
      </c>
      <c r="AU834" s="248" t="s">
        <v>90</v>
      </c>
      <c r="AV834" s="13" t="s">
        <v>88</v>
      </c>
      <c r="AW834" s="13" t="s">
        <v>36</v>
      </c>
      <c r="AX834" s="13" t="s">
        <v>80</v>
      </c>
      <c r="AY834" s="248" t="s">
        <v>138</v>
      </c>
    </row>
    <row r="835" s="13" customFormat="1">
      <c r="A835" s="13"/>
      <c r="B835" s="239"/>
      <c r="C835" s="240"/>
      <c r="D835" s="234" t="s">
        <v>148</v>
      </c>
      <c r="E835" s="241" t="s">
        <v>1</v>
      </c>
      <c r="F835" s="242" t="s">
        <v>866</v>
      </c>
      <c r="G835" s="240"/>
      <c r="H835" s="241" t="s">
        <v>1</v>
      </c>
      <c r="I835" s="243"/>
      <c r="J835" s="240"/>
      <c r="K835" s="240"/>
      <c r="L835" s="244"/>
      <c r="M835" s="245"/>
      <c r="N835" s="246"/>
      <c r="O835" s="246"/>
      <c r="P835" s="246"/>
      <c r="Q835" s="246"/>
      <c r="R835" s="246"/>
      <c r="S835" s="246"/>
      <c r="T835" s="247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8" t="s">
        <v>148</v>
      </c>
      <c r="AU835" s="248" t="s">
        <v>90</v>
      </c>
      <c r="AV835" s="13" t="s">
        <v>88</v>
      </c>
      <c r="AW835" s="13" t="s">
        <v>36</v>
      </c>
      <c r="AX835" s="13" t="s">
        <v>80</v>
      </c>
      <c r="AY835" s="248" t="s">
        <v>138</v>
      </c>
    </row>
    <row r="836" s="14" customFormat="1">
      <c r="A836" s="14"/>
      <c r="B836" s="249"/>
      <c r="C836" s="250"/>
      <c r="D836" s="234" t="s">
        <v>148</v>
      </c>
      <c r="E836" s="251" t="s">
        <v>1</v>
      </c>
      <c r="F836" s="252" t="s">
        <v>867</v>
      </c>
      <c r="G836" s="250"/>
      <c r="H836" s="253">
        <v>330.19999999999999</v>
      </c>
      <c r="I836" s="254"/>
      <c r="J836" s="250"/>
      <c r="K836" s="250"/>
      <c r="L836" s="255"/>
      <c r="M836" s="256"/>
      <c r="N836" s="257"/>
      <c r="O836" s="257"/>
      <c r="P836" s="257"/>
      <c r="Q836" s="257"/>
      <c r="R836" s="257"/>
      <c r="S836" s="257"/>
      <c r="T836" s="25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9" t="s">
        <v>148</v>
      </c>
      <c r="AU836" s="259" t="s">
        <v>90</v>
      </c>
      <c r="AV836" s="14" t="s">
        <v>90</v>
      </c>
      <c r="AW836" s="14" t="s">
        <v>36</v>
      </c>
      <c r="AX836" s="14" t="s">
        <v>80</v>
      </c>
      <c r="AY836" s="259" t="s">
        <v>138</v>
      </c>
    </row>
    <row r="837" s="13" customFormat="1">
      <c r="A837" s="13"/>
      <c r="B837" s="239"/>
      <c r="C837" s="240"/>
      <c r="D837" s="234" t="s">
        <v>148</v>
      </c>
      <c r="E837" s="241" t="s">
        <v>1</v>
      </c>
      <c r="F837" s="242" t="s">
        <v>868</v>
      </c>
      <c r="G837" s="240"/>
      <c r="H837" s="241" t="s">
        <v>1</v>
      </c>
      <c r="I837" s="243"/>
      <c r="J837" s="240"/>
      <c r="K837" s="240"/>
      <c r="L837" s="244"/>
      <c r="M837" s="245"/>
      <c r="N837" s="246"/>
      <c r="O837" s="246"/>
      <c r="P837" s="246"/>
      <c r="Q837" s="246"/>
      <c r="R837" s="246"/>
      <c r="S837" s="246"/>
      <c r="T837" s="247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8" t="s">
        <v>148</v>
      </c>
      <c r="AU837" s="248" t="s">
        <v>90</v>
      </c>
      <c r="AV837" s="13" t="s">
        <v>88</v>
      </c>
      <c r="AW837" s="13" t="s">
        <v>36</v>
      </c>
      <c r="AX837" s="13" t="s">
        <v>80</v>
      </c>
      <c r="AY837" s="248" t="s">
        <v>138</v>
      </c>
    </row>
    <row r="838" s="14" customFormat="1">
      <c r="A838" s="14"/>
      <c r="B838" s="249"/>
      <c r="C838" s="250"/>
      <c r="D838" s="234" t="s">
        <v>148</v>
      </c>
      <c r="E838" s="251" t="s">
        <v>1</v>
      </c>
      <c r="F838" s="252" t="s">
        <v>869</v>
      </c>
      <c r="G838" s="250"/>
      <c r="H838" s="253">
        <v>22.861999999999998</v>
      </c>
      <c r="I838" s="254"/>
      <c r="J838" s="250"/>
      <c r="K838" s="250"/>
      <c r="L838" s="255"/>
      <c r="M838" s="256"/>
      <c r="N838" s="257"/>
      <c r="O838" s="257"/>
      <c r="P838" s="257"/>
      <c r="Q838" s="257"/>
      <c r="R838" s="257"/>
      <c r="S838" s="257"/>
      <c r="T838" s="25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9" t="s">
        <v>148</v>
      </c>
      <c r="AU838" s="259" t="s">
        <v>90</v>
      </c>
      <c r="AV838" s="14" t="s">
        <v>90</v>
      </c>
      <c r="AW838" s="14" t="s">
        <v>36</v>
      </c>
      <c r="AX838" s="14" t="s">
        <v>80</v>
      </c>
      <c r="AY838" s="259" t="s">
        <v>138</v>
      </c>
    </row>
    <row r="839" s="13" customFormat="1">
      <c r="A839" s="13"/>
      <c r="B839" s="239"/>
      <c r="C839" s="240"/>
      <c r="D839" s="234" t="s">
        <v>148</v>
      </c>
      <c r="E839" s="241" t="s">
        <v>1</v>
      </c>
      <c r="F839" s="242" t="s">
        <v>870</v>
      </c>
      <c r="G839" s="240"/>
      <c r="H839" s="241" t="s">
        <v>1</v>
      </c>
      <c r="I839" s="243"/>
      <c r="J839" s="240"/>
      <c r="K839" s="240"/>
      <c r="L839" s="244"/>
      <c r="M839" s="245"/>
      <c r="N839" s="246"/>
      <c r="O839" s="246"/>
      <c r="P839" s="246"/>
      <c r="Q839" s="246"/>
      <c r="R839" s="246"/>
      <c r="S839" s="246"/>
      <c r="T839" s="24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8" t="s">
        <v>148</v>
      </c>
      <c r="AU839" s="248" t="s">
        <v>90</v>
      </c>
      <c r="AV839" s="13" t="s">
        <v>88</v>
      </c>
      <c r="AW839" s="13" t="s">
        <v>36</v>
      </c>
      <c r="AX839" s="13" t="s">
        <v>80</v>
      </c>
      <c r="AY839" s="248" t="s">
        <v>138</v>
      </c>
    </row>
    <row r="840" s="14" customFormat="1">
      <c r="A840" s="14"/>
      <c r="B840" s="249"/>
      <c r="C840" s="250"/>
      <c r="D840" s="234" t="s">
        <v>148</v>
      </c>
      <c r="E840" s="251" t="s">
        <v>1</v>
      </c>
      <c r="F840" s="252" t="s">
        <v>871</v>
      </c>
      <c r="G840" s="250"/>
      <c r="H840" s="253">
        <v>4.1159999999999997</v>
      </c>
      <c r="I840" s="254"/>
      <c r="J840" s="250"/>
      <c r="K840" s="250"/>
      <c r="L840" s="255"/>
      <c r="M840" s="256"/>
      <c r="N840" s="257"/>
      <c r="O840" s="257"/>
      <c r="P840" s="257"/>
      <c r="Q840" s="257"/>
      <c r="R840" s="257"/>
      <c r="S840" s="257"/>
      <c r="T840" s="25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9" t="s">
        <v>148</v>
      </c>
      <c r="AU840" s="259" t="s">
        <v>90</v>
      </c>
      <c r="AV840" s="14" t="s">
        <v>90</v>
      </c>
      <c r="AW840" s="14" t="s">
        <v>36</v>
      </c>
      <c r="AX840" s="14" t="s">
        <v>80</v>
      </c>
      <c r="AY840" s="259" t="s">
        <v>138</v>
      </c>
    </row>
    <row r="841" s="13" customFormat="1">
      <c r="A841" s="13"/>
      <c r="B841" s="239"/>
      <c r="C841" s="240"/>
      <c r="D841" s="234" t="s">
        <v>148</v>
      </c>
      <c r="E841" s="241" t="s">
        <v>1</v>
      </c>
      <c r="F841" s="242" t="s">
        <v>795</v>
      </c>
      <c r="G841" s="240"/>
      <c r="H841" s="241" t="s">
        <v>1</v>
      </c>
      <c r="I841" s="243"/>
      <c r="J841" s="240"/>
      <c r="K841" s="240"/>
      <c r="L841" s="244"/>
      <c r="M841" s="245"/>
      <c r="N841" s="246"/>
      <c r="O841" s="246"/>
      <c r="P841" s="246"/>
      <c r="Q841" s="246"/>
      <c r="R841" s="246"/>
      <c r="S841" s="246"/>
      <c r="T841" s="247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8" t="s">
        <v>148</v>
      </c>
      <c r="AU841" s="248" t="s">
        <v>90</v>
      </c>
      <c r="AV841" s="13" t="s">
        <v>88</v>
      </c>
      <c r="AW841" s="13" t="s">
        <v>36</v>
      </c>
      <c r="AX841" s="13" t="s">
        <v>80</v>
      </c>
      <c r="AY841" s="248" t="s">
        <v>138</v>
      </c>
    </row>
    <row r="842" s="14" customFormat="1">
      <c r="A842" s="14"/>
      <c r="B842" s="249"/>
      <c r="C842" s="250"/>
      <c r="D842" s="234" t="s">
        <v>148</v>
      </c>
      <c r="E842" s="251" t="s">
        <v>1</v>
      </c>
      <c r="F842" s="252" t="s">
        <v>872</v>
      </c>
      <c r="G842" s="250"/>
      <c r="H842" s="253">
        <v>96.719999999999999</v>
      </c>
      <c r="I842" s="254"/>
      <c r="J842" s="250"/>
      <c r="K842" s="250"/>
      <c r="L842" s="255"/>
      <c r="M842" s="256"/>
      <c r="N842" s="257"/>
      <c r="O842" s="257"/>
      <c r="P842" s="257"/>
      <c r="Q842" s="257"/>
      <c r="R842" s="257"/>
      <c r="S842" s="257"/>
      <c r="T842" s="25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9" t="s">
        <v>148</v>
      </c>
      <c r="AU842" s="259" t="s">
        <v>90</v>
      </c>
      <c r="AV842" s="14" t="s">
        <v>90</v>
      </c>
      <c r="AW842" s="14" t="s">
        <v>36</v>
      </c>
      <c r="AX842" s="14" t="s">
        <v>80</v>
      </c>
      <c r="AY842" s="259" t="s">
        <v>138</v>
      </c>
    </row>
    <row r="843" s="13" customFormat="1">
      <c r="A843" s="13"/>
      <c r="B843" s="239"/>
      <c r="C843" s="240"/>
      <c r="D843" s="234" t="s">
        <v>148</v>
      </c>
      <c r="E843" s="241" t="s">
        <v>1</v>
      </c>
      <c r="F843" s="242" t="s">
        <v>797</v>
      </c>
      <c r="G843" s="240"/>
      <c r="H843" s="241" t="s">
        <v>1</v>
      </c>
      <c r="I843" s="243"/>
      <c r="J843" s="240"/>
      <c r="K843" s="240"/>
      <c r="L843" s="244"/>
      <c r="M843" s="245"/>
      <c r="N843" s="246"/>
      <c r="O843" s="246"/>
      <c r="P843" s="246"/>
      <c r="Q843" s="246"/>
      <c r="R843" s="246"/>
      <c r="S843" s="246"/>
      <c r="T843" s="24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8" t="s">
        <v>148</v>
      </c>
      <c r="AU843" s="248" t="s">
        <v>90</v>
      </c>
      <c r="AV843" s="13" t="s">
        <v>88</v>
      </c>
      <c r="AW843" s="13" t="s">
        <v>36</v>
      </c>
      <c r="AX843" s="13" t="s">
        <v>80</v>
      </c>
      <c r="AY843" s="248" t="s">
        <v>138</v>
      </c>
    </row>
    <row r="844" s="14" customFormat="1">
      <c r="A844" s="14"/>
      <c r="B844" s="249"/>
      <c r="C844" s="250"/>
      <c r="D844" s="234" t="s">
        <v>148</v>
      </c>
      <c r="E844" s="251" t="s">
        <v>1</v>
      </c>
      <c r="F844" s="252" t="s">
        <v>873</v>
      </c>
      <c r="G844" s="250"/>
      <c r="H844" s="253">
        <v>46.600000000000001</v>
      </c>
      <c r="I844" s="254"/>
      <c r="J844" s="250"/>
      <c r="K844" s="250"/>
      <c r="L844" s="255"/>
      <c r="M844" s="256"/>
      <c r="N844" s="257"/>
      <c r="O844" s="257"/>
      <c r="P844" s="257"/>
      <c r="Q844" s="257"/>
      <c r="R844" s="257"/>
      <c r="S844" s="257"/>
      <c r="T844" s="25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9" t="s">
        <v>148</v>
      </c>
      <c r="AU844" s="259" t="s">
        <v>90</v>
      </c>
      <c r="AV844" s="14" t="s">
        <v>90</v>
      </c>
      <c r="AW844" s="14" t="s">
        <v>36</v>
      </c>
      <c r="AX844" s="14" t="s">
        <v>80</v>
      </c>
      <c r="AY844" s="259" t="s">
        <v>138</v>
      </c>
    </row>
    <row r="845" s="13" customFormat="1">
      <c r="A845" s="13"/>
      <c r="B845" s="239"/>
      <c r="C845" s="240"/>
      <c r="D845" s="234" t="s">
        <v>148</v>
      </c>
      <c r="E845" s="241" t="s">
        <v>1</v>
      </c>
      <c r="F845" s="242" t="s">
        <v>799</v>
      </c>
      <c r="G845" s="240"/>
      <c r="H845" s="241" t="s">
        <v>1</v>
      </c>
      <c r="I845" s="243"/>
      <c r="J845" s="240"/>
      <c r="K845" s="240"/>
      <c r="L845" s="244"/>
      <c r="M845" s="245"/>
      <c r="N845" s="246"/>
      <c r="O845" s="246"/>
      <c r="P845" s="246"/>
      <c r="Q845" s="246"/>
      <c r="R845" s="246"/>
      <c r="S845" s="246"/>
      <c r="T845" s="24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8" t="s">
        <v>148</v>
      </c>
      <c r="AU845" s="248" t="s">
        <v>90</v>
      </c>
      <c r="AV845" s="13" t="s">
        <v>88</v>
      </c>
      <c r="AW845" s="13" t="s">
        <v>36</v>
      </c>
      <c r="AX845" s="13" t="s">
        <v>80</v>
      </c>
      <c r="AY845" s="248" t="s">
        <v>138</v>
      </c>
    </row>
    <row r="846" s="14" customFormat="1">
      <c r="A846" s="14"/>
      <c r="B846" s="249"/>
      <c r="C846" s="250"/>
      <c r="D846" s="234" t="s">
        <v>148</v>
      </c>
      <c r="E846" s="251" t="s">
        <v>1</v>
      </c>
      <c r="F846" s="252" t="s">
        <v>874</v>
      </c>
      <c r="G846" s="250"/>
      <c r="H846" s="253">
        <v>60.68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9" t="s">
        <v>148</v>
      </c>
      <c r="AU846" s="259" t="s">
        <v>90</v>
      </c>
      <c r="AV846" s="14" t="s">
        <v>90</v>
      </c>
      <c r="AW846" s="14" t="s">
        <v>36</v>
      </c>
      <c r="AX846" s="14" t="s">
        <v>80</v>
      </c>
      <c r="AY846" s="259" t="s">
        <v>138</v>
      </c>
    </row>
    <row r="847" s="13" customFormat="1">
      <c r="A847" s="13"/>
      <c r="B847" s="239"/>
      <c r="C847" s="240"/>
      <c r="D847" s="234" t="s">
        <v>148</v>
      </c>
      <c r="E847" s="241" t="s">
        <v>1</v>
      </c>
      <c r="F847" s="242" t="s">
        <v>801</v>
      </c>
      <c r="G847" s="240"/>
      <c r="H847" s="241" t="s">
        <v>1</v>
      </c>
      <c r="I847" s="243"/>
      <c r="J847" s="240"/>
      <c r="K847" s="240"/>
      <c r="L847" s="244"/>
      <c r="M847" s="245"/>
      <c r="N847" s="246"/>
      <c r="O847" s="246"/>
      <c r="P847" s="246"/>
      <c r="Q847" s="246"/>
      <c r="R847" s="246"/>
      <c r="S847" s="246"/>
      <c r="T847" s="24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8" t="s">
        <v>148</v>
      </c>
      <c r="AU847" s="248" t="s">
        <v>90</v>
      </c>
      <c r="AV847" s="13" t="s">
        <v>88</v>
      </c>
      <c r="AW847" s="13" t="s">
        <v>36</v>
      </c>
      <c r="AX847" s="13" t="s">
        <v>80</v>
      </c>
      <c r="AY847" s="248" t="s">
        <v>138</v>
      </c>
    </row>
    <row r="848" s="14" customFormat="1">
      <c r="A848" s="14"/>
      <c r="B848" s="249"/>
      <c r="C848" s="250"/>
      <c r="D848" s="234" t="s">
        <v>148</v>
      </c>
      <c r="E848" s="251" t="s">
        <v>1</v>
      </c>
      <c r="F848" s="252" t="s">
        <v>874</v>
      </c>
      <c r="G848" s="250"/>
      <c r="H848" s="253">
        <v>60.68</v>
      </c>
      <c r="I848" s="254"/>
      <c r="J848" s="250"/>
      <c r="K848" s="250"/>
      <c r="L848" s="255"/>
      <c r="M848" s="256"/>
      <c r="N848" s="257"/>
      <c r="O848" s="257"/>
      <c r="P848" s="257"/>
      <c r="Q848" s="257"/>
      <c r="R848" s="257"/>
      <c r="S848" s="257"/>
      <c r="T848" s="25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9" t="s">
        <v>148</v>
      </c>
      <c r="AU848" s="259" t="s">
        <v>90</v>
      </c>
      <c r="AV848" s="14" t="s">
        <v>90</v>
      </c>
      <c r="AW848" s="14" t="s">
        <v>36</v>
      </c>
      <c r="AX848" s="14" t="s">
        <v>80</v>
      </c>
      <c r="AY848" s="259" t="s">
        <v>138</v>
      </c>
    </row>
    <row r="849" s="13" customFormat="1">
      <c r="A849" s="13"/>
      <c r="B849" s="239"/>
      <c r="C849" s="240"/>
      <c r="D849" s="234" t="s">
        <v>148</v>
      </c>
      <c r="E849" s="241" t="s">
        <v>1</v>
      </c>
      <c r="F849" s="242" t="s">
        <v>875</v>
      </c>
      <c r="G849" s="240"/>
      <c r="H849" s="241" t="s">
        <v>1</v>
      </c>
      <c r="I849" s="243"/>
      <c r="J849" s="240"/>
      <c r="K849" s="240"/>
      <c r="L849" s="244"/>
      <c r="M849" s="245"/>
      <c r="N849" s="246"/>
      <c r="O849" s="246"/>
      <c r="P849" s="246"/>
      <c r="Q849" s="246"/>
      <c r="R849" s="246"/>
      <c r="S849" s="246"/>
      <c r="T849" s="24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8" t="s">
        <v>148</v>
      </c>
      <c r="AU849" s="248" t="s">
        <v>90</v>
      </c>
      <c r="AV849" s="13" t="s">
        <v>88</v>
      </c>
      <c r="AW849" s="13" t="s">
        <v>36</v>
      </c>
      <c r="AX849" s="13" t="s">
        <v>80</v>
      </c>
      <c r="AY849" s="248" t="s">
        <v>138</v>
      </c>
    </row>
    <row r="850" s="14" customFormat="1">
      <c r="A850" s="14"/>
      <c r="B850" s="249"/>
      <c r="C850" s="250"/>
      <c r="D850" s="234" t="s">
        <v>148</v>
      </c>
      <c r="E850" s="251" t="s">
        <v>1</v>
      </c>
      <c r="F850" s="252" t="s">
        <v>876</v>
      </c>
      <c r="G850" s="250"/>
      <c r="H850" s="253">
        <v>4.7999999999999998</v>
      </c>
      <c r="I850" s="254"/>
      <c r="J850" s="250"/>
      <c r="K850" s="250"/>
      <c r="L850" s="255"/>
      <c r="M850" s="256"/>
      <c r="N850" s="257"/>
      <c r="O850" s="257"/>
      <c r="P850" s="257"/>
      <c r="Q850" s="257"/>
      <c r="R850" s="257"/>
      <c r="S850" s="257"/>
      <c r="T850" s="25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9" t="s">
        <v>148</v>
      </c>
      <c r="AU850" s="259" t="s">
        <v>90</v>
      </c>
      <c r="AV850" s="14" t="s">
        <v>90</v>
      </c>
      <c r="AW850" s="14" t="s">
        <v>36</v>
      </c>
      <c r="AX850" s="14" t="s">
        <v>80</v>
      </c>
      <c r="AY850" s="259" t="s">
        <v>138</v>
      </c>
    </row>
    <row r="851" s="13" customFormat="1">
      <c r="A851" s="13"/>
      <c r="B851" s="239"/>
      <c r="C851" s="240"/>
      <c r="D851" s="234" t="s">
        <v>148</v>
      </c>
      <c r="E851" s="241" t="s">
        <v>1</v>
      </c>
      <c r="F851" s="242" t="s">
        <v>877</v>
      </c>
      <c r="G851" s="240"/>
      <c r="H851" s="241" t="s">
        <v>1</v>
      </c>
      <c r="I851" s="243"/>
      <c r="J851" s="240"/>
      <c r="K851" s="240"/>
      <c r="L851" s="244"/>
      <c r="M851" s="245"/>
      <c r="N851" s="246"/>
      <c r="O851" s="246"/>
      <c r="P851" s="246"/>
      <c r="Q851" s="246"/>
      <c r="R851" s="246"/>
      <c r="S851" s="246"/>
      <c r="T851" s="247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8" t="s">
        <v>148</v>
      </c>
      <c r="AU851" s="248" t="s">
        <v>90</v>
      </c>
      <c r="AV851" s="13" t="s">
        <v>88</v>
      </c>
      <c r="AW851" s="13" t="s">
        <v>36</v>
      </c>
      <c r="AX851" s="13" t="s">
        <v>80</v>
      </c>
      <c r="AY851" s="248" t="s">
        <v>138</v>
      </c>
    </row>
    <row r="852" s="13" customFormat="1">
      <c r="A852" s="13"/>
      <c r="B852" s="239"/>
      <c r="C852" s="240"/>
      <c r="D852" s="234" t="s">
        <v>148</v>
      </c>
      <c r="E852" s="241" t="s">
        <v>1</v>
      </c>
      <c r="F852" s="242" t="s">
        <v>878</v>
      </c>
      <c r="G852" s="240"/>
      <c r="H852" s="241" t="s">
        <v>1</v>
      </c>
      <c r="I852" s="243"/>
      <c r="J852" s="240"/>
      <c r="K852" s="240"/>
      <c r="L852" s="244"/>
      <c r="M852" s="245"/>
      <c r="N852" s="246"/>
      <c r="O852" s="246"/>
      <c r="P852" s="246"/>
      <c r="Q852" s="246"/>
      <c r="R852" s="246"/>
      <c r="S852" s="246"/>
      <c r="T852" s="24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8" t="s">
        <v>148</v>
      </c>
      <c r="AU852" s="248" t="s">
        <v>90</v>
      </c>
      <c r="AV852" s="13" t="s">
        <v>88</v>
      </c>
      <c r="AW852" s="13" t="s">
        <v>36</v>
      </c>
      <c r="AX852" s="13" t="s">
        <v>80</v>
      </c>
      <c r="AY852" s="248" t="s">
        <v>138</v>
      </c>
    </row>
    <row r="853" s="14" customFormat="1">
      <c r="A853" s="14"/>
      <c r="B853" s="249"/>
      <c r="C853" s="250"/>
      <c r="D853" s="234" t="s">
        <v>148</v>
      </c>
      <c r="E853" s="251" t="s">
        <v>1</v>
      </c>
      <c r="F853" s="252" t="s">
        <v>879</v>
      </c>
      <c r="G853" s="250"/>
      <c r="H853" s="253">
        <v>234.12000000000001</v>
      </c>
      <c r="I853" s="254"/>
      <c r="J853" s="250"/>
      <c r="K853" s="250"/>
      <c r="L853" s="255"/>
      <c r="M853" s="256"/>
      <c r="N853" s="257"/>
      <c r="O853" s="257"/>
      <c r="P853" s="257"/>
      <c r="Q853" s="257"/>
      <c r="R853" s="257"/>
      <c r="S853" s="257"/>
      <c r="T853" s="25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9" t="s">
        <v>148</v>
      </c>
      <c r="AU853" s="259" t="s">
        <v>90</v>
      </c>
      <c r="AV853" s="14" t="s">
        <v>90</v>
      </c>
      <c r="AW853" s="14" t="s">
        <v>36</v>
      </c>
      <c r="AX853" s="14" t="s">
        <v>80</v>
      </c>
      <c r="AY853" s="259" t="s">
        <v>138</v>
      </c>
    </row>
    <row r="854" s="15" customFormat="1">
      <c r="A854" s="15"/>
      <c r="B854" s="260"/>
      <c r="C854" s="261"/>
      <c r="D854" s="234" t="s">
        <v>148</v>
      </c>
      <c r="E854" s="262" t="s">
        <v>1</v>
      </c>
      <c r="F854" s="263" t="s">
        <v>154</v>
      </c>
      <c r="G854" s="261"/>
      <c r="H854" s="264">
        <v>1311.384</v>
      </c>
      <c r="I854" s="265"/>
      <c r="J854" s="261"/>
      <c r="K854" s="261"/>
      <c r="L854" s="266"/>
      <c r="M854" s="267"/>
      <c r="N854" s="268"/>
      <c r="O854" s="268"/>
      <c r="P854" s="268"/>
      <c r="Q854" s="268"/>
      <c r="R854" s="268"/>
      <c r="S854" s="268"/>
      <c r="T854" s="269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70" t="s">
        <v>148</v>
      </c>
      <c r="AU854" s="270" t="s">
        <v>90</v>
      </c>
      <c r="AV854" s="15" t="s">
        <v>144</v>
      </c>
      <c r="AW854" s="15" t="s">
        <v>36</v>
      </c>
      <c r="AX854" s="15" t="s">
        <v>88</v>
      </c>
      <c r="AY854" s="270" t="s">
        <v>138</v>
      </c>
    </row>
    <row r="855" s="2" customFormat="1" ht="21.75" customHeight="1">
      <c r="A855" s="39"/>
      <c r="B855" s="40"/>
      <c r="C855" s="220" t="s">
        <v>880</v>
      </c>
      <c r="D855" s="220" t="s">
        <v>140</v>
      </c>
      <c r="E855" s="221" t="s">
        <v>881</v>
      </c>
      <c r="F855" s="222" t="s">
        <v>882</v>
      </c>
      <c r="G855" s="223" t="s">
        <v>143</v>
      </c>
      <c r="H855" s="224">
        <v>1311.384</v>
      </c>
      <c r="I855" s="225"/>
      <c r="J855" s="226">
        <f>ROUND(I855*H855,2)</f>
        <v>0</v>
      </c>
      <c r="K855" s="227"/>
      <c r="L855" s="45"/>
      <c r="M855" s="228" t="s">
        <v>1</v>
      </c>
      <c r="N855" s="229" t="s">
        <v>45</v>
      </c>
      <c r="O855" s="92"/>
      <c r="P855" s="230">
        <f>O855*H855</f>
        <v>0</v>
      </c>
      <c r="Q855" s="230">
        <v>0.00085693499999999997</v>
      </c>
      <c r="R855" s="230">
        <f>Q855*H855</f>
        <v>1.1237708480399999</v>
      </c>
      <c r="S855" s="230">
        <v>0</v>
      </c>
      <c r="T855" s="231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32" t="s">
        <v>144</v>
      </c>
      <c r="AT855" s="232" t="s">
        <v>140</v>
      </c>
      <c r="AU855" s="232" t="s">
        <v>90</v>
      </c>
      <c r="AY855" s="18" t="s">
        <v>138</v>
      </c>
      <c r="BE855" s="233">
        <f>IF(N855="základní",J855,0)</f>
        <v>0</v>
      </c>
      <c r="BF855" s="233">
        <f>IF(N855="snížená",J855,0)</f>
        <v>0</v>
      </c>
      <c r="BG855" s="233">
        <f>IF(N855="zákl. přenesená",J855,0)</f>
        <v>0</v>
      </c>
      <c r="BH855" s="233">
        <f>IF(N855="sníž. přenesená",J855,0)</f>
        <v>0</v>
      </c>
      <c r="BI855" s="233">
        <f>IF(N855="nulová",J855,0)</f>
        <v>0</v>
      </c>
      <c r="BJ855" s="18" t="s">
        <v>88</v>
      </c>
      <c r="BK855" s="233">
        <f>ROUND(I855*H855,2)</f>
        <v>0</v>
      </c>
      <c r="BL855" s="18" t="s">
        <v>144</v>
      </c>
      <c r="BM855" s="232" t="s">
        <v>883</v>
      </c>
    </row>
    <row r="856" s="2" customFormat="1">
      <c r="A856" s="39"/>
      <c r="B856" s="40"/>
      <c r="C856" s="41"/>
      <c r="D856" s="234" t="s">
        <v>146</v>
      </c>
      <c r="E856" s="41"/>
      <c r="F856" s="235" t="s">
        <v>884</v>
      </c>
      <c r="G856" s="41"/>
      <c r="H856" s="41"/>
      <c r="I856" s="236"/>
      <c r="J856" s="41"/>
      <c r="K856" s="41"/>
      <c r="L856" s="45"/>
      <c r="M856" s="237"/>
      <c r="N856" s="238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146</v>
      </c>
      <c r="AU856" s="18" t="s">
        <v>90</v>
      </c>
    </row>
    <row r="857" s="2" customFormat="1" ht="24.15" customHeight="1">
      <c r="A857" s="39"/>
      <c r="B857" s="40"/>
      <c r="C857" s="220" t="s">
        <v>885</v>
      </c>
      <c r="D857" s="220" t="s">
        <v>140</v>
      </c>
      <c r="E857" s="221" t="s">
        <v>886</v>
      </c>
      <c r="F857" s="222" t="s">
        <v>887</v>
      </c>
      <c r="G857" s="223" t="s">
        <v>143</v>
      </c>
      <c r="H857" s="224">
        <v>6.3460000000000001</v>
      </c>
      <c r="I857" s="225"/>
      <c r="J857" s="226">
        <f>ROUND(I857*H857,2)</f>
        <v>0</v>
      </c>
      <c r="K857" s="227"/>
      <c r="L857" s="45"/>
      <c r="M857" s="228" t="s">
        <v>1</v>
      </c>
      <c r="N857" s="229" t="s">
        <v>45</v>
      </c>
      <c r="O857" s="92"/>
      <c r="P857" s="230">
        <f>O857*H857</f>
        <v>0</v>
      </c>
      <c r="Q857" s="230">
        <v>0.0088768019999999996</v>
      </c>
      <c r="R857" s="230">
        <f>Q857*H857</f>
        <v>0.056332185491999996</v>
      </c>
      <c r="S857" s="230">
        <v>0</v>
      </c>
      <c r="T857" s="231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2" t="s">
        <v>144</v>
      </c>
      <c r="AT857" s="232" t="s">
        <v>140</v>
      </c>
      <c r="AU857" s="232" t="s">
        <v>90</v>
      </c>
      <c r="AY857" s="18" t="s">
        <v>138</v>
      </c>
      <c r="BE857" s="233">
        <f>IF(N857="základní",J857,0)</f>
        <v>0</v>
      </c>
      <c r="BF857" s="233">
        <f>IF(N857="snížená",J857,0)</f>
        <v>0</v>
      </c>
      <c r="BG857" s="233">
        <f>IF(N857="zákl. přenesená",J857,0)</f>
        <v>0</v>
      </c>
      <c r="BH857" s="233">
        <f>IF(N857="sníž. přenesená",J857,0)</f>
        <v>0</v>
      </c>
      <c r="BI857" s="233">
        <f>IF(N857="nulová",J857,0)</f>
        <v>0</v>
      </c>
      <c r="BJ857" s="18" t="s">
        <v>88</v>
      </c>
      <c r="BK857" s="233">
        <f>ROUND(I857*H857,2)</f>
        <v>0</v>
      </c>
      <c r="BL857" s="18" t="s">
        <v>144</v>
      </c>
      <c r="BM857" s="232" t="s">
        <v>888</v>
      </c>
    </row>
    <row r="858" s="2" customFormat="1">
      <c r="A858" s="39"/>
      <c r="B858" s="40"/>
      <c r="C858" s="41"/>
      <c r="D858" s="234" t="s">
        <v>146</v>
      </c>
      <c r="E858" s="41"/>
      <c r="F858" s="235" t="s">
        <v>889</v>
      </c>
      <c r="G858" s="41"/>
      <c r="H858" s="41"/>
      <c r="I858" s="236"/>
      <c r="J858" s="41"/>
      <c r="K858" s="41"/>
      <c r="L858" s="45"/>
      <c r="M858" s="237"/>
      <c r="N858" s="238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146</v>
      </c>
      <c r="AU858" s="18" t="s">
        <v>90</v>
      </c>
    </row>
    <row r="859" s="13" customFormat="1">
      <c r="A859" s="13"/>
      <c r="B859" s="239"/>
      <c r="C859" s="240"/>
      <c r="D859" s="234" t="s">
        <v>148</v>
      </c>
      <c r="E859" s="241" t="s">
        <v>1</v>
      </c>
      <c r="F859" s="242" t="s">
        <v>890</v>
      </c>
      <c r="G859" s="240"/>
      <c r="H859" s="241" t="s">
        <v>1</v>
      </c>
      <c r="I859" s="243"/>
      <c r="J859" s="240"/>
      <c r="K859" s="240"/>
      <c r="L859" s="244"/>
      <c r="M859" s="245"/>
      <c r="N859" s="246"/>
      <c r="O859" s="246"/>
      <c r="P859" s="246"/>
      <c r="Q859" s="246"/>
      <c r="R859" s="246"/>
      <c r="S859" s="246"/>
      <c r="T859" s="247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8" t="s">
        <v>148</v>
      </c>
      <c r="AU859" s="248" t="s">
        <v>90</v>
      </c>
      <c r="AV859" s="13" t="s">
        <v>88</v>
      </c>
      <c r="AW859" s="13" t="s">
        <v>36</v>
      </c>
      <c r="AX859" s="13" t="s">
        <v>80</v>
      </c>
      <c r="AY859" s="248" t="s">
        <v>138</v>
      </c>
    </row>
    <row r="860" s="14" customFormat="1">
      <c r="A860" s="14"/>
      <c r="B860" s="249"/>
      <c r="C860" s="250"/>
      <c r="D860" s="234" t="s">
        <v>148</v>
      </c>
      <c r="E860" s="251" t="s">
        <v>1</v>
      </c>
      <c r="F860" s="252" t="s">
        <v>891</v>
      </c>
      <c r="G860" s="250"/>
      <c r="H860" s="253">
        <v>6.3460000000000001</v>
      </c>
      <c r="I860" s="254"/>
      <c r="J860" s="250"/>
      <c r="K860" s="250"/>
      <c r="L860" s="255"/>
      <c r="M860" s="256"/>
      <c r="N860" s="257"/>
      <c r="O860" s="257"/>
      <c r="P860" s="257"/>
      <c r="Q860" s="257"/>
      <c r="R860" s="257"/>
      <c r="S860" s="257"/>
      <c r="T860" s="258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9" t="s">
        <v>148</v>
      </c>
      <c r="AU860" s="259" t="s">
        <v>90</v>
      </c>
      <c r="AV860" s="14" t="s">
        <v>90</v>
      </c>
      <c r="AW860" s="14" t="s">
        <v>36</v>
      </c>
      <c r="AX860" s="14" t="s">
        <v>88</v>
      </c>
      <c r="AY860" s="259" t="s">
        <v>138</v>
      </c>
    </row>
    <row r="861" s="2" customFormat="1" ht="24.15" customHeight="1">
      <c r="A861" s="39"/>
      <c r="B861" s="40"/>
      <c r="C861" s="220" t="s">
        <v>892</v>
      </c>
      <c r="D861" s="220" t="s">
        <v>140</v>
      </c>
      <c r="E861" s="221" t="s">
        <v>893</v>
      </c>
      <c r="F861" s="222" t="s">
        <v>894</v>
      </c>
      <c r="G861" s="223" t="s">
        <v>143</v>
      </c>
      <c r="H861" s="224">
        <v>6.3460000000000001</v>
      </c>
      <c r="I861" s="225"/>
      <c r="J861" s="226">
        <f>ROUND(I861*H861,2)</f>
        <v>0</v>
      </c>
      <c r="K861" s="227"/>
      <c r="L861" s="45"/>
      <c r="M861" s="228" t="s">
        <v>1</v>
      </c>
      <c r="N861" s="229" t="s">
        <v>45</v>
      </c>
      <c r="O861" s="92"/>
      <c r="P861" s="230">
        <f>O861*H861</f>
        <v>0</v>
      </c>
      <c r="Q861" s="230">
        <v>0.0010206449999999999</v>
      </c>
      <c r="R861" s="230">
        <f>Q861*H861</f>
        <v>0.0064770131699999995</v>
      </c>
      <c r="S861" s="230">
        <v>0</v>
      </c>
      <c r="T861" s="23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2" t="s">
        <v>144</v>
      </c>
      <c r="AT861" s="232" t="s">
        <v>140</v>
      </c>
      <c r="AU861" s="232" t="s">
        <v>90</v>
      </c>
      <c r="AY861" s="18" t="s">
        <v>138</v>
      </c>
      <c r="BE861" s="233">
        <f>IF(N861="základní",J861,0)</f>
        <v>0</v>
      </c>
      <c r="BF861" s="233">
        <f>IF(N861="snížená",J861,0)</f>
        <v>0</v>
      </c>
      <c r="BG861" s="233">
        <f>IF(N861="zákl. přenesená",J861,0)</f>
        <v>0</v>
      </c>
      <c r="BH861" s="233">
        <f>IF(N861="sníž. přenesená",J861,0)</f>
        <v>0</v>
      </c>
      <c r="BI861" s="233">
        <f>IF(N861="nulová",J861,0)</f>
        <v>0</v>
      </c>
      <c r="BJ861" s="18" t="s">
        <v>88</v>
      </c>
      <c r="BK861" s="233">
        <f>ROUND(I861*H861,2)</f>
        <v>0</v>
      </c>
      <c r="BL861" s="18" t="s">
        <v>144</v>
      </c>
      <c r="BM861" s="232" t="s">
        <v>895</v>
      </c>
    </row>
    <row r="862" s="2" customFormat="1">
      <c r="A862" s="39"/>
      <c r="B862" s="40"/>
      <c r="C862" s="41"/>
      <c r="D862" s="234" t="s">
        <v>146</v>
      </c>
      <c r="E862" s="41"/>
      <c r="F862" s="235" t="s">
        <v>896</v>
      </c>
      <c r="G862" s="41"/>
      <c r="H862" s="41"/>
      <c r="I862" s="236"/>
      <c r="J862" s="41"/>
      <c r="K862" s="41"/>
      <c r="L862" s="45"/>
      <c r="M862" s="237"/>
      <c r="N862" s="238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146</v>
      </c>
      <c r="AU862" s="18" t="s">
        <v>90</v>
      </c>
    </row>
    <row r="863" s="2" customFormat="1" ht="21.75" customHeight="1">
      <c r="A863" s="39"/>
      <c r="B863" s="40"/>
      <c r="C863" s="220" t="s">
        <v>897</v>
      </c>
      <c r="D863" s="220" t="s">
        <v>140</v>
      </c>
      <c r="E863" s="221" t="s">
        <v>898</v>
      </c>
      <c r="F863" s="222" t="s">
        <v>899</v>
      </c>
      <c r="G863" s="223" t="s">
        <v>143</v>
      </c>
      <c r="H863" s="224">
        <v>282.96199999999999</v>
      </c>
      <c r="I863" s="225"/>
      <c r="J863" s="226">
        <f>ROUND(I863*H863,2)</f>
        <v>0</v>
      </c>
      <c r="K863" s="227"/>
      <c r="L863" s="45"/>
      <c r="M863" s="228" t="s">
        <v>1</v>
      </c>
      <c r="N863" s="229" t="s">
        <v>45</v>
      </c>
      <c r="O863" s="92"/>
      <c r="P863" s="230">
        <f>O863*H863</f>
        <v>0</v>
      </c>
      <c r="Q863" s="230">
        <v>0</v>
      </c>
      <c r="R863" s="230">
        <f>Q863*H863</f>
        <v>0</v>
      </c>
      <c r="S863" s="230">
        <v>0</v>
      </c>
      <c r="T863" s="231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2" t="s">
        <v>144</v>
      </c>
      <c r="AT863" s="232" t="s">
        <v>140</v>
      </c>
      <c r="AU863" s="232" t="s">
        <v>90</v>
      </c>
      <c r="AY863" s="18" t="s">
        <v>138</v>
      </c>
      <c r="BE863" s="233">
        <f>IF(N863="základní",J863,0)</f>
        <v>0</v>
      </c>
      <c r="BF863" s="233">
        <f>IF(N863="snížená",J863,0)</f>
        <v>0</v>
      </c>
      <c r="BG863" s="233">
        <f>IF(N863="zákl. přenesená",J863,0)</f>
        <v>0</v>
      </c>
      <c r="BH863" s="233">
        <f>IF(N863="sníž. přenesená",J863,0)</f>
        <v>0</v>
      </c>
      <c r="BI863" s="233">
        <f>IF(N863="nulová",J863,0)</f>
        <v>0</v>
      </c>
      <c r="BJ863" s="18" t="s">
        <v>88</v>
      </c>
      <c r="BK863" s="233">
        <f>ROUND(I863*H863,2)</f>
        <v>0</v>
      </c>
      <c r="BL863" s="18" t="s">
        <v>144</v>
      </c>
      <c r="BM863" s="232" t="s">
        <v>900</v>
      </c>
    </row>
    <row r="864" s="2" customFormat="1">
      <c r="A864" s="39"/>
      <c r="B864" s="40"/>
      <c r="C864" s="41"/>
      <c r="D864" s="234" t="s">
        <v>146</v>
      </c>
      <c r="E864" s="41"/>
      <c r="F864" s="235" t="s">
        <v>901</v>
      </c>
      <c r="G864" s="41"/>
      <c r="H864" s="41"/>
      <c r="I864" s="236"/>
      <c r="J864" s="41"/>
      <c r="K864" s="41"/>
      <c r="L864" s="45"/>
      <c r="M864" s="237"/>
      <c r="N864" s="238"/>
      <c r="O864" s="92"/>
      <c r="P864" s="92"/>
      <c r="Q864" s="92"/>
      <c r="R864" s="92"/>
      <c r="S864" s="92"/>
      <c r="T864" s="9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146</v>
      </c>
      <c r="AU864" s="18" t="s">
        <v>90</v>
      </c>
    </row>
    <row r="865" s="2" customFormat="1">
      <c r="A865" s="39"/>
      <c r="B865" s="40"/>
      <c r="C865" s="41"/>
      <c r="D865" s="234" t="s">
        <v>159</v>
      </c>
      <c r="E865" s="41"/>
      <c r="F865" s="271" t="s">
        <v>902</v>
      </c>
      <c r="G865" s="41"/>
      <c r="H865" s="41"/>
      <c r="I865" s="236"/>
      <c r="J865" s="41"/>
      <c r="K865" s="41"/>
      <c r="L865" s="45"/>
      <c r="M865" s="237"/>
      <c r="N865" s="238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159</v>
      </c>
      <c r="AU865" s="18" t="s">
        <v>90</v>
      </c>
    </row>
    <row r="866" s="13" customFormat="1">
      <c r="A866" s="13"/>
      <c r="B866" s="239"/>
      <c r="C866" s="240"/>
      <c r="D866" s="234" t="s">
        <v>148</v>
      </c>
      <c r="E866" s="241" t="s">
        <v>1</v>
      </c>
      <c r="F866" s="242" t="s">
        <v>903</v>
      </c>
      <c r="G866" s="240"/>
      <c r="H866" s="241" t="s">
        <v>1</v>
      </c>
      <c r="I866" s="243"/>
      <c r="J866" s="240"/>
      <c r="K866" s="240"/>
      <c r="L866" s="244"/>
      <c r="M866" s="245"/>
      <c r="N866" s="246"/>
      <c r="O866" s="246"/>
      <c r="P866" s="246"/>
      <c r="Q866" s="246"/>
      <c r="R866" s="246"/>
      <c r="S866" s="246"/>
      <c r="T866" s="247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8" t="s">
        <v>148</v>
      </c>
      <c r="AU866" s="248" t="s">
        <v>90</v>
      </c>
      <c r="AV866" s="13" t="s">
        <v>88</v>
      </c>
      <c r="AW866" s="13" t="s">
        <v>36</v>
      </c>
      <c r="AX866" s="13" t="s">
        <v>80</v>
      </c>
      <c r="AY866" s="248" t="s">
        <v>138</v>
      </c>
    </row>
    <row r="867" s="14" customFormat="1">
      <c r="A867" s="14"/>
      <c r="B867" s="249"/>
      <c r="C867" s="250"/>
      <c r="D867" s="234" t="s">
        <v>148</v>
      </c>
      <c r="E867" s="251" t="s">
        <v>1</v>
      </c>
      <c r="F867" s="252" t="s">
        <v>904</v>
      </c>
      <c r="G867" s="250"/>
      <c r="H867" s="253">
        <v>71.924000000000007</v>
      </c>
      <c r="I867" s="254"/>
      <c r="J867" s="250"/>
      <c r="K867" s="250"/>
      <c r="L867" s="255"/>
      <c r="M867" s="256"/>
      <c r="N867" s="257"/>
      <c r="O867" s="257"/>
      <c r="P867" s="257"/>
      <c r="Q867" s="257"/>
      <c r="R867" s="257"/>
      <c r="S867" s="257"/>
      <c r="T867" s="25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9" t="s">
        <v>148</v>
      </c>
      <c r="AU867" s="259" t="s">
        <v>90</v>
      </c>
      <c r="AV867" s="14" t="s">
        <v>90</v>
      </c>
      <c r="AW867" s="14" t="s">
        <v>36</v>
      </c>
      <c r="AX867" s="14" t="s">
        <v>80</v>
      </c>
      <c r="AY867" s="259" t="s">
        <v>138</v>
      </c>
    </row>
    <row r="868" s="13" customFormat="1">
      <c r="A868" s="13"/>
      <c r="B868" s="239"/>
      <c r="C868" s="240"/>
      <c r="D868" s="234" t="s">
        <v>148</v>
      </c>
      <c r="E868" s="241" t="s">
        <v>1</v>
      </c>
      <c r="F868" s="242" t="s">
        <v>905</v>
      </c>
      <c r="G868" s="240"/>
      <c r="H868" s="241" t="s">
        <v>1</v>
      </c>
      <c r="I868" s="243"/>
      <c r="J868" s="240"/>
      <c r="K868" s="240"/>
      <c r="L868" s="244"/>
      <c r="M868" s="245"/>
      <c r="N868" s="246"/>
      <c r="O868" s="246"/>
      <c r="P868" s="246"/>
      <c r="Q868" s="246"/>
      <c r="R868" s="246"/>
      <c r="S868" s="246"/>
      <c r="T868" s="247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8" t="s">
        <v>148</v>
      </c>
      <c r="AU868" s="248" t="s">
        <v>90</v>
      </c>
      <c r="AV868" s="13" t="s">
        <v>88</v>
      </c>
      <c r="AW868" s="13" t="s">
        <v>36</v>
      </c>
      <c r="AX868" s="13" t="s">
        <v>80</v>
      </c>
      <c r="AY868" s="248" t="s">
        <v>138</v>
      </c>
    </row>
    <row r="869" s="14" customFormat="1">
      <c r="A869" s="14"/>
      <c r="B869" s="249"/>
      <c r="C869" s="250"/>
      <c r="D869" s="234" t="s">
        <v>148</v>
      </c>
      <c r="E869" s="251" t="s">
        <v>1</v>
      </c>
      <c r="F869" s="252" t="s">
        <v>906</v>
      </c>
      <c r="G869" s="250"/>
      <c r="H869" s="253">
        <v>211.03800000000001</v>
      </c>
      <c r="I869" s="254"/>
      <c r="J869" s="250"/>
      <c r="K869" s="250"/>
      <c r="L869" s="255"/>
      <c r="M869" s="256"/>
      <c r="N869" s="257"/>
      <c r="O869" s="257"/>
      <c r="P869" s="257"/>
      <c r="Q869" s="257"/>
      <c r="R869" s="257"/>
      <c r="S869" s="257"/>
      <c r="T869" s="25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9" t="s">
        <v>148</v>
      </c>
      <c r="AU869" s="259" t="s">
        <v>90</v>
      </c>
      <c r="AV869" s="14" t="s">
        <v>90</v>
      </c>
      <c r="AW869" s="14" t="s">
        <v>36</v>
      </c>
      <c r="AX869" s="14" t="s">
        <v>80</v>
      </c>
      <c r="AY869" s="259" t="s">
        <v>138</v>
      </c>
    </row>
    <row r="870" s="15" customFormat="1">
      <c r="A870" s="15"/>
      <c r="B870" s="260"/>
      <c r="C870" s="261"/>
      <c r="D870" s="234" t="s">
        <v>148</v>
      </c>
      <c r="E870" s="262" t="s">
        <v>1</v>
      </c>
      <c r="F870" s="263" t="s">
        <v>154</v>
      </c>
      <c r="G870" s="261"/>
      <c r="H870" s="264">
        <v>282.96199999999999</v>
      </c>
      <c r="I870" s="265"/>
      <c r="J870" s="261"/>
      <c r="K870" s="261"/>
      <c r="L870" s="266"/>
      <c r="M870" s="267"/>
      <c r="N870" s="268"/>
      <c r="O870" s="268"/>
      <c r="P870" s="268"/>
      <c r="Q870" s="268"/>
      <c r="R870" s="268"/>
      <c r="S870" s="268"/>
      <c r="T870" s="269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0" t="s">
        <v>148</v>
      </c>
      <c r="AU870" s="270" t="s">
        <v>90</v>
      </c>
      <c r="AV870" s="15" t="s">
        <v>144</v>
      </c>
      <c r="AW870" s="15" t="s">
        <v>36</v>
      </c>
      <c r="AX870" s="15" t="s">
        <v>88</v>
      </c>
      <c r="AY870" s="270" t="s">
        <v>138</v>
      </c>
    </row>
    <row r="871" s="2" customFormat="1" ht="16.5" customHeight="1">
      <c r="A871" s="39"/>
      <c r="B871" s="40"/>
      <c r="C871" s="220" t="s">
        <v>907</v>
      </c>
      <c r="D871" s="220" t="s">
        <v>140</v>
      </c>
      <c r="E871" s="221" t="s">
        <v>908</v>
      </c>
      <c r="F871" s="222" t="s">
        <v>909</v>
      </c>
      <c r="G871" s="223" t="s">
        <v>281</v>
      </c>
      <c r="H871" s="224">
        <v>9.4390000000000001</v>
      </c>
      <c r="I871" s="225"/>
      <c r="J871" s="226">
        <f>ROUND(I871*H871,2)</f>
        <v>0</v>
      </c>
      <c r="K871" s="227"/>
      <c r="L871" s="45"/>
      <c r="M871" s="228" t="s">
        <v>1</v>
      </c>
      <c r="N871" s="229" t="s">
        <v>45</v>
      </c>
      <c r="O871" s="92"/>
      <c r="P871" s="230">
        <f>O871*H871</f>
        <v>0</v>
      </c>
      <c r="Q871" s="230">
        <v>0.18292800000000001</v>
      </c>
      <c r="R871" s="230">
        <f>Q871*H871</f>
        <v>1.7266573920000001</v>
      </c>
      <c r="S871" s="230">
        <v>0</v>
      </c>
      <c r="T871" s="231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2" t="s">
        <v>144</v>
      </c>
      <c r="AT871" s="232" t="s">
        <v>140</v>
      </c>
      <c r="AU871" s="232" t="s">
        <v>90</v>
      </c>
      <c r="AY871" s="18" t="s">
        <v>138</v>
      </c>
      <c r="BE871" s="233">
        <f>IF(N871="základní",J871,0)</f>
        <v>0</v>
      </c>
      <c r="BF871" s="233">
        <f>IF(N871="snížená",J871,0)</f>
        <v>0</v>
      </c>
      <c r="BG871" s="233">
        <f>IF(N871="zákl. přenesená",J871,0)</f>
        <v>0</v>
      </c>
      <c r="BH871" s="233">
        <f>IF(N871="sníž. přenesená",J871,0)</f>
        <v>0</v>
      </c>
      <c r="BI871" s="233">
        <f>IF(N871="nulová",J871,0)</f>
        <v>0</v>
      </c>
      <c r="BJ871" s="18" t="s">
        <v>88</v>
      </c>
      <c r="BK871" s="233">
        <f>ROUND(I871*H871,2)</f>
        <v>0</v>
      </c>
      <c r="BL871" s="18" t="s">
        <v>144</v>
      </c>
      <c r="BM871" s="232" t="s">
        <v>910</v>
      </c>
    </row>
    <row r="872" s="2" customFormat="1">
      <c r="A872" s="39"/>
      <c r="B872" s="40"/>
      <c r="C872" s="41"/>
      <c r="D872" s="234" t="s">
        <v>146</v>
      </c>
      <c r="E872" s="41"/>
      <c r="F872" s="235" t="s">
        <v>911</v>
      </c>
      <c r="G872" s="41"/>
      <c r="H872" s="41"/>
      <c r="I872" s="236"/>
      <c r="J872" s="41"/>
      <c r="K872" s="41"/>
      <c r="L872" s="45"/>
      <c r="M872" s="237"/>
      <c r="N872" s="238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146</v>
      </c>
      <c r="AU872" s="18" t="s">
        <v>90</v>
      </c>
    </row>
    <row r="873" s="13" customFormat="1">
      <c r="A873" s="13"/>
      <c r="B873" s="239"/>
      <c r="C873" s="240"/>
      <c r="D873" s="234" t="s">
        <v>148</v>
      </c>
      <c r="E873" s="241" t="s">
        <v>1</v>
      </c>
      <c r="F873" s="242" t="s">
        <v>912</v>
      </c>
      <c r="G873" s="240"/>
      <c r="H873" s="241" t="s">
        <v>1</v>
      </c>
      <c r="I873" s="243"/>
      <c r="J873" s="240"/>
      <c r="K873" s="240"/>
      <c r="L873" s="244"/>
      <c r="M873" s="245"/>
      <c r="N873" s="246"/>
      <c r="O873" s="246"/>
      <c r="P873" s="246"/>
      <c r="Q873" s="246"/>
      <c r="R873" s="246"/>
      <c r="S873" s="246"/>
      <c r="T873" s="247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8" t="s">
        <v>148</v>
      </c>
      <c r="AU873" s="248" t="s">
        <v>90</v>
      </c>
      <c r="AV873" s="13" t="s">
        <v>88</v>
      </c>
      <c r="AW873" s="13" t="s">
        <v>36</v>
      </c>
      <c r="AX873" s="13" t="s">
        <v>80</v>
      </c>
      <c r="AY873" s="248" t="s">
        <v>138</v>
      </c>
    </row>
    <row r="874" s="14" customFormat="1">
      <c r="A874" s="14"/>
      <c r="B874" s="249"/>
      <c r="C874" s="250"/>
      <c r="D874" s="234" t="s">
        <v>148</v>
      </c>
      <c r="E874" s="251" t="s">
        <v>1</v>
      </c>
      <c r="F874" s="252" t="s">
        <v>913</v>
      </c>
      <c r="G874" s="250"/>
      <c r="H874" s="253">
        <v>9.4390000000000001</v>
      </c>
      <c r="I874" s="254"/>
      <c r="J874" s="250"/>
      <c r="K874" s="250"/>
      <c r="L874" s="255"/>
      <c r="M874" s="256"/>
      <c r="N874" s="257"/>
      <c r="O874" s="257"/>
      <c r="P874" s="257"/>
      <c r="Q874" s="257"/>
      <c r="R874" s="257"/>
      <c r="S874" s="257"/>
      <c r="T874" s="258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9" t="s">
        <v>148</v>
      </c>
      <c r="AU874" s="259" t="s">
        <v>90</v>
      </c>
      <c r="AV874" s="14" t="s">
        <v>90</v>
      </c>
      <c r="AW874" s="14" t="s">
        <v>36</v>
      </c>
      <c r="AX874" s="14" t="s">
        <v>88</v>
      </c>
      <c r="AY874" s="259" t="s">
        <v>138</v>
      </c>
    </row>
    <row r="875" s="2" customFormat="1" ht="16.5" customHeight="1">
      <c r="A875" s="39"/>
      <c r="B875" s="40"/>
      <c r="C875" s="272" t="s">
        <v>914</v>
      </c>
      <c r="D875" s="272" t="s">
        <v>453</v>
      </c>
      <c r="E875" s="273" t="s">
        <v>915</v>
      </c>
      <c r="F875" s="274" t="s">
        <v>916</v>
      </c>
      <c r="G875" s="275" t="s">
        <v>281</v>
      </c>
      <c r="H875" s="276">
        <v>9.4390000000000001</v>
      </c>
      <c r="I875" s="277"/>
      <c r="J875" s="278">
        <f>ROUND(I875*H875,2)</f>
        <v>0</v>
      </c>
      <c r="K875" s="279"/>
      <c r="L875" s="280"/>
      <c r="M875" s="281" t="s">
        <v>1</v>
      </c>
      <c r="N875" s="282" t="s">
        <v>45</v>
      </c>
      <c r="O875" s="92"/>
      <c r="P875" s="230">
        <f>O875*H875</f>
        <v>0</v>
      </c>
      <c r="Q875" s="230">
        <v>0</v>
      </c>
      <c r="R875" s="230">
        <f>Q875*H875</f>
        <v>0</v>
      </c>
      <c r="S875" s="230">
        <v>0</v>
      </c>
      <c r="T875" s="231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2" t="s">
        <v>188</v>
      </c>
      <c r="AT875" s="232" t="s">
        <v>453</v>
      </c>
      <c r="AU875" s="232" t="s">
        <v>90</v>
      </c>
      <c r="AY875" s="18" t="s">
        <v>138</v>
      </c>
      <c r="BE875" s="233">
        <f>IF(N875="základní",J875,0)</f>
        <v>0</v>
      </c>
      <c r="BF875" s="233">
        <f>IF(N875="snížená",J875,0)</f>
        <v>0</v>
      </c>
      <c r="BG875" s="233">
        <f>IF(N875="zákl. přenesená",J875,0)</f>
        <v>0</v>
      </c>
      <c r="BH875" s="233">
        <f>IF(N875="sníž. přenesená",J875,0)</f>
        <v>0</v>
      </c>
      <c r="BI875" s="233">
        <f>IF(N875="nulová",J875,0)</f>
        <v>0</v>
      </c>
      <c r="BJ875" s="18" t="s">
        <v>88</v>
      </c>
      <c r="BK875" s="233">
        <f>ROUND(I875*H875,2)</f>
        <v>0</v>
      </c>
      <c r="BL875" s="18" t="s">
        <v>144</v>
      </c>
      <c r="BM875" s="232" t="s">
        <v>917</v>
      </c>
    </row>
    <row r="876" s="2" customFormat="1">
      <c r="A876" s="39"/>
      <c r="B876" s="40"/>
      <c r="C876" s="41"/>
      <c r="D876" s="234" t="s">
        <v>146</v>
      </c>
      <c r="E876" s="41"/>
      <c r="F876" s="235" t="s">
        <v>916</v>
      </c>
      <c r="G876" s="41"/>
      <c r="H876" s="41"/>
      <c r="I876" s="236"/>
      <c r="J876" s="41"/>
      <c r="K876" s="41"/>
      <c r="L876" s="45"/>
      <c r="M876" s="237"/>
      <c r="N876" s="238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146</v>
      </c>
      <c r="AU876" s="18" t="s">
        <v>90</v>
      </c>
    </row>
    <row r="877" s="2" customFormat="1">
      <c r="A877" s="39"/>
      <c r="B877" s="40"/>
      <c r="C877" s="41"/>
      <c r="D877" s="234" t="s">
        <v>159</v>
      </c>
      <c r="E877" s="41"/>
      <c r="F877" s="271" t="s">
        <v>918</v>
      </c>
      <c r="G877" s="41"/>
      <c r="H877" s="41"/>
      <c r="I877" s="236"/>
      <c r="J877" s="41"/>
      <c r="K877" s="41"/>
      <c r="L877" s="45"/>
      <c r="M877" s="237"/>
      <c r="N877" s="238"/>
      <c r="O877" s="92"/>
      <c r="P877" s="92"/>
      <c r="Q877" s="92"/>
      <c r="R877" s="92"/>
      <c r="S877" s="92"/>
      <c r="T877" s="93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159</v>
      </c>
      <c r="AU877" s="18" t="s">
        <v>90</v>
      </c>
    </row>
    <row r="878" s="2" customFormat="1" ht="24.15" customHeight="1">
      <c r="A878" s="39"/>
      <c r="B878" s="40"/>
      <c r="C878" s="220" t="s">
        <v>919</v>
      </c>
      <c r="D878" s="220" t="s">
        <v>140</v>
      </c>
      <c r="E878" s="221" t="s">
        <v>920</v>
      </c>
      <c r="F878" s="222" t="s">
        <v>921</v>
      </c>
      <c r="G878" s="223" t="s">
        <v>184</v>
      </c>
      <c r="H878" s="224">
        <v>179.827</v>
      </c>
      <c r="I878" s="225"/>
      <c r="J878" s="226">
        <f>ROUND(I878*H878,2)</f>
        <v>0</v>
      </c>
      <c r="K878" s="227"/>
      <c r="L878" s="45"/>
      <c r="M878" s="228" t="s">
        <v>1</v>
      </c>
      <c r="N878" s="229" t="s">
        <v>45</v>
      </c>
      <c r="O878" s="92"/>
      <c r="P878" s="230">
        <f>O878*H878</f>
        <v>0</v>
      </c>
      <c r="Q878" s="230">
        <v>0.00167</v>
      </c>
      <c r="R878" s="230">
        <f>Q878*H878</f>
        <v>0.30031109</v>
      </c>
      <c r="S878" s="230">
        <v>0</v>
      </c>
      <c r="T878" s="231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2" t="s">
        <v>144</v>
      </c>
      <c r="AT878" s="232" t="s">
        <v>140</v>
      </c>
      <c r="AU878" s="232" t="s">
        <v>90</v>
      </c>
      <c r="AY878" s="18" t="s">
        <v>138</v>
      </c>
      <c r="BE878" s="233">
        <f>IF(N878="základní",J878,0)</f>
        <v>0</v>
      </c>
      <c r="BF878" s="233">
        <f>IF(N878="snížená",J878,0)</f>
        <v>0</v>
      </c>
      <c r="BG878" s="233">
        <f>IF(N878="zákl. přenesená",J878,0)</f>
        <v>0</v>
      </c>
      <c r="BH878" s="233">
        <f>IF(N878="sníž. přenesená",J878,0)</f>
        <v>0</v>
      </c>
      <c r="BI878" s="233">
        <f>IF(N878="nulová",J878,0)</f>
        <v>0</v>
      </c>
      <c r="BJ878" s="18" t="s">
        <v>88</v>
      </c>
      <c r="BK878" s="233">
        <f>ROUND(I878*H878,2)</f>
        <v>0</v>
      </c>
      <c r="BL878" s="18" t="s">
        <v>144</v>
      </c>
      <c r="BM878" s="232" t="s">
        <v>922</v>
      </c>
    </row>
    <row r="879" s="2" customFormat="1">
      <c r="A879" s="39"/>
      <c r="B879" s="40"/>
      <c r="C879" s="41"/>
      <c r="D879" s="234" t="s">
        <v>146</v>
      </c>
      <c r="E879" s="41"/>
      <c r="F879" s="235" t="s">
        <v>923</v>
      </c>
      <c r="G879" s="41"/>
      <c r="H879" s="41"/>
      <c r="I879" s="236"/>
      <c r="J879" s="41"/>
      <c r="K879" s="41"/>
      <c r="L879" s="45"/>
      <c r="M879" s="237"/>
      <c r="N879" s="238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146</v>
      </c>
      <c r="AU879" s="18" t="s">
        <v>90</v>
      </c>
    </row>
    <row r="880" s="13" customFormat="1">
      <c r="A880" s="13"/>
      <c r="B880" s="239"/>
      <c r="C880" s="240"/>
      <c r="D880" s="234" t="s">
        <v>148</v>
      </c>
      <c r="E880" s="241" t="s">
        <v>1</v>
      </c>
      <c r="F880" s="242" t="s">
        <v>924</v>
      </c>
      <c r="G880" s="240"/>
      <c r="H880" s="241" t="s">
        <v>1</v>
      </c>
      <c r="I880" s="243"/>
      <c r="J880" s="240"/>
      <c r="K880" s="240"/>
      <c r="L880" s="244"/>
      <c r="M880" s="245"/>
      <c r="N880" s="246"/>
      <c r="O880" s="246"/>
      <c r="P880" s="246"/>
      <c r="Q880" s="246"/>
      <c r="R880" s="246"/>
      <c r="S880" s="246"/>
      <c r="T880" s="247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8" t="s">
        <v>148</v>
      </c>
      <c r="AU880" s="248" t="s">
        <v>90</v>
      </c>
      <c r="AV880" s="13" t="s">
        <v>88</v>
      </c>
      <c r="AW880" s="13" t="s">
        <v>36</v>
      </c>
      <c r="AX880" s="13" t="s">
        <v>80</v>
      </c>
      <c r="AY880" s="248" t="s">
        <v>138</v>
      </c>
    </row>
    <row r="881" s="13" customFormat="1">
      <c r="A881" s="13"/>
      <c r="B881" s="239"/>
      <c r="C881" s="240"/>
      <c r="D881" s="234" t="s">
        <v>148</v>
      </c>
      <c r="E881" s="241" t="s">
        <v>1</v>
      </c>
      <c r="F881" s="242" t="s">
        <v>925</v>
      </c>
      <c r="G881" s="240"/>
      <c r="H881" s="241" t="s">
        <v>1</v>
      </c>
      <c r="I881" s="243"/>
      <c r="J881" s="240"/>
      <c r="K881" s="240"/>
      <c r="L881" s="244"/>
      <c r="M881" s="245"/>
      <c r="N881" s="246"/>
      <c r="O881" s="246"/>
      <c r="P881" s="246"/>
      <c r="Q881" s="246"/>
      <c r="R881" s="246"/>
      <c r="S881" s="246"/>
      <c r="T881" s="247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8" t="s">
        <v>148</v>
      </c>
      <c r="AU881" s="248" t="s">
        <v>90</v>
      </c>
      <c r="AV881" s="13" t="s">
        <v>88</v>
      </c>
      <c r="AW881" s="13" t="s">
        <v>36</v>
      </c>
      <c r="AX881" s="13" t="s">
        <v>80</v>
      </c>
      <c r="AY881" s="248" t="s">
        <v>138</v>
      </c>
    </row>
    <row r="882" s="14" customFormat="1">
      <c r="A882" s="14"/>
      <c r="B882" s="249"/>
      <c r="C882" s="250"/>
      <c r="D882" s="234" t="s">
        <v>148</v>
      </c>
      <c r="E882" s="251" t="s">
        <v>1</v>
      </c>
      <c r="F882" s="252" t="s">
        <v>926</v>
      </c>
      <c r="G882" s="250"/>
      <c r="H882" s="253">
        <v>82.799999999999997</v>
      </c>
      <c r="I882" s="254"/>
      <c r="J882" s="250"/>
      <c r="K882" s="250"/>
      <c r="L882" s="255"/>
      <c r="M882" s="256"/>
      <c r="N882" s="257"/>
      <c r="O882" s="257"/>
      <c r="P882" s="257"/>
      <c r="Q882" s="257"/>
      <c r="R882" s="257"/>
      <c r="S882" s="257"/>
      <c r="T882" s="25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9" t="s">
        <v>148</v>
      </c>
      <c r="AU882" s="259" t="s">
        <v>90</v>
      </c>
      <c r="AV882" s="14" t="s">
        <v>90</v>
      </c>
      <c r="AW882" s="14" t="s">
        <v>36</v>
      </c>
      <c r="AX882" s="14" t="s">
        <v>80</v>
      </c>
      <c r="AY882" s="259" t="s">
        <v>138</v>
      </c>
    </row>
    <row r="883" s="13" customFormat="1">
      <c r="A883" s="13"/>
      <c r="B883" s="239"/>
      <c r="C883" s="240"/>
      <c r="D883" s="234" t="s">
        <v>148</v>
      </c>
      <c r="E883" s="241" t="s">
        <v>1</v>
      </c>
      <c r="F883" s="242" t="s">
        <v>927</v>
      </c>
      <c r="G883" s="240"/>
      <c r="H883" s="241" t="s">
        <v>1</v>
      </c>
      <c r="I883" s="243"/>
      <c r="J883" s="240"/>
      <c r="K883" s="240"/>
      <c r="L883" s="244"/>
      <c r="M883" s="245"/>
      <c r="N883" s="246"/>
      <c r="O883" s="246"/>
      <c r="P883" s="246"/>
      <c r="Q883" s="246"/>
      <c r="R883" s="246"/>
      <c r="S883" s="246"/>
      <c r="T883" s="247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8" t="s">
        <v>148</v>
      </c>
      <c r="AU883" s="248" t="s">
        <v>90</v>
      </c>
      <c r="AV883" s="13" t="s">
        <v>88</v>
      </c>
      <c r="AW883" s="13" t="s">
        <v>36</v>
      </c>
      <c r="AX883" s="13" t="s">
        <v>80</v>
      </c>
      <c r="AY883" s="248" t="s">
        <v>138</v>
      </c>
    </row>
    <row r="884" s="14" customFormat="1">
      <c r="A884" s="14"/>
      <c r="B884" s="249"/>
      <c r="C884" s="250"/>
      <c r="D884" s="234" t="s">
        <v>148</v>
      </c>
      <c r="E884" s="251" t="s">
        <v>1</v>
      </c>
      <c r="F884" s="252" t="s">
        <v>928</v>
      </c>
      <c r="G884" s="250"/>
      <c r="H884" s="253">
        <v>26.361999999999998</v>
      </c>
      <c r="I884" s="254"/>
      <c r="J884" s="250"/>
      <c r="K884" s="250"/>
      <c r="L884" s="255"/>
      <c r="M884" s="256"/>
      <c r="N884" s="257"/>
      <c r="O884" s="257"/>
      <c r="P884" s="257"/>
      <c r="Q884" s="257"/>
      <c r="R884" s="257"/>
      <c r="S884" s="257"/>
      <c r="T884" s="258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9" t="s">
        <v>148</v>
      </c>
      <c r="AU884" s="259" t="s">
        <v>90</v>
      </c>
      <c r="AV884" s="14" t="s">
        <v>90</v>
      </c>
      <c r="AW884" s="14" t="s">
        <v>36</v>
      </c>
      <c r="AX884" s="14" t="s">
        <v>80</v>
      </c>
      <c r="AY884" s="259" t="s">
        <v>138</v>
      </c>
    </row>
    <row r="885" s="13" customFormat="1">
      <c r="A885" s="13"/>
      <c r="B885" s="239"/>
      <c r="C885" s="240"/>
      <c r="D885" s="234" t="s">
        <v>148</v>
      </c>
      <c r="E885" s="241" t="s">
        <v>1</v>
      </c>
      <c r="F885" s="242" t="s">
        <v>929</v>
      </c>
      <c r="G885" s="240"/>
      <c r="H885" s="241" t="s">
        <v>1</v>
      </c>
      <c r="I885" s="243"/>
      <c r="J885" s="240"/>
      <c r="K885" s="240"/>
      <c r="L885" s="244"/>
      <c r="M885" s="245"/>
      <c r="N885" s="246"/>
      <c r="O885" s="246"/>
      <c r="P885" s="246"/>
      <c r="Q885" s="246"/>
      <c r="R885" s="246"/>
      <c r="S885" s="246"/>
      <c r="T885" s="247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8" t="s">
        <v>148</v>
      </c>
      <c r="AU885" s="248" t="s">
        <v>90</v>
      </c>
      <c r="AV885" s="13" t="s">
        <v>88</v>
      </c>
      <c r="AW885" s="13" t="s">
        <v>36</v>
      </c>
      <c r="AX885" s="13" t="s">
        <v>80</v>
      </c>
      <c r="AY885" s="248" t="s">
        <v>138</v>
      </c>
    </row>
    <row r="886" s="14" customFormat="1">
      <c r="A886" s="14"/>
      <c r="B886" s="249"/>
      <c r="C886" s="250"/>
      <c r="D886" s="234" t="s">
        <v>148</v>
      </c>
      <c r="E886" s="251" t="s">
        <v>1</v>
      </c>
      <c r="F886" s="252" t="s">
        <v>930</v>
      </c>
      <c r="G886" s="250"/>
      <c r="H886" s="253">
        <v>26.664999999999999</v>
      </c>
      <c r="I886" s="254"/>
      <c r="J886" s="250"/>
      <c r="K886" s="250"/>
      <c r="L886" s="255"/>
      <c r="M886" s="256"/>
      <c r="N886" s="257"/>
      <c r="O886" s="257"/>
      <c r="P886" s="257"/>
      <c r="Q886" s="257"/>
      <c r="R886" s="257"/>
      <c r="S886" s="257"/>
      <c r="T886" s="25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9" t="s">
        <v>148</v>
      </c>
      <c r="AU886" s="259" t="s">
        <v>90</v>
      </c>
      <c r="AV886" s="14" t="s">
        <v>90</v>
      </c>
      <c r="AW886" s="14" t="s">
        <v>36</v>
      </c>
      <c r="AX886" s="14" t="s">
        <v>80</v>
      </c>
      <c r="AY886" s="259" t="s">
        <v>138</v>
      </c>
    </row>
    <row r="887" s="13" customFormat="1">
      <c r="A887" s="13"/>
      <c r="B887" s="239"/>
      <c r="C887" s="240"/>
      <c r="D887" s="234" t="s">
        <v>148</v>
      </c>
      <c r="E887" s="241" t="s">
        <v>1</v>
      </c>
      <c r="F887" s="242" t="s">
        <v>878</v>
      </c>
      <c r="G887" s="240"/>
      <c r="H887" s="241" t="s">
        <v>1</v>
      </c>
      <c r="I887" s="243"/>
      <c r="J887" s="240"/>
      <c r="K887" s="240"/>
      <c r="L887" s="244"/>
      <c r="M887" s="245"/>
      <c r="N887" s="246"/>
      <c r="O887" s="246"/>
      <c r="P887" s="246"/>
      <c r="Q887" s="246"/>
      <c r="R887" s="246"/>
      <c r="S887" s="246"/>
      <c r="T887" s="247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8" t="s">
        <v>148</v>
      </c>
      <c r="AU887" s="248" t="s">
        <v>90</v>
      </c>
      <c r="AV887" s="13" t="s">
        <v>88</v>
      </c>
      <c r="AW887" s="13" t="s">
        <v>36</v>
      </c>
      <c r="AX887" s="13" t="s">
        <v>80</v>
      </c>
      <c r="AY887" s="248" t="s">
        <v>138</v>
      </c>
    </row>
    <row r="888" s="14" customFormat="1">
      <c r="A888" s="14"/>
      <c r="B888" s="249"/>
      <c r="C888" s="250"/>
      <c r="D888" s="234" t="s">
        <v>148</v>
      </c>
      <c r="E888" s="251" t="s">
        <v>1</v>
      </c>
      <c r="F888" s="252" t="s">
        <v>931</v>
      </c>
      <c r="G888" s="250"/>
      <c r="H888" s="253">
        <v>44</v>
      </c>
      <c r="I888" s="254"/>
      <c r="J888" s="250"/>
      <c r="K888" s="250"/>
      <c r="L888" s="255"/>
      <c r="M888" s="256"/>
      <c r="N888" s="257"/>
      <c r="O888" s="257"/>
      <c r="P888" s="257"/>
      <c r="Q888" s="257"/>
      <c r="R888" s="257"/>
      <c r="S888" s="257"/>
      <c r="T888" s="258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9" t="s">
        <v>148</v>
      </c>
      <c r="AU888" s="259" t="s">
        <v>90</v>
      </c>
      <c r="AV888" s="14" t="s">
        <v>90</v>
      </c>
      <c r="AW888" s="14" t="s">
        <v>36</v>
      </c>
      <c r="AX888" s="14" t="s">
        <v>80</v>
      </c>
      <c r="AY888" s="259" t="s">
        <v>138</v>
      </c>
    </row>
    <row r="889" s="15" customFormat="1">
      <c r="A889" s="15"/>
      <c r="B889" s="260"/>
      <c r="C889" s="261"/>
      <c r="D889" s="234" t="s">
        <v>148</v>
      </c>
      <c r="E889" s="262" t="s">
        <v>1</v>
      </c>
      <c r="F889" s="263" t="s">
        <v>154</v>
      </c>
      <c r="G889" s="261"/>
      <c r="H889" s="264">
        <v>179.827</v>
      </c>
      <c r="I889" s="265"/>
      <c r="J889" s="261"/>
      <c r="K889" s="261"/>
      <c r="L889" s="266"/>
      <c r="M889" s="267"/>
      <c r="N889" s="268"/>
      <c r="O889" s="268"/>
      <c r="P889" s="268"/>
      <c r="Q889" s="268"/>
      <c r="R889" s="268"/>
      <c r="S889" s="268"/>
      <c r="T889" s="269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0" t="s">
        <v>148</v>
      </c>
      <c r="AU889" s="270" t="s">
        <v>90</v>
      </c>
      <c r="AV889" s="15" t="s">
        <v>144</v>
      </c>
      <c r="AW889" s="15" t="s">
        <v>36</v>
      </c>
      <c r="AX889" s="15" t="s">
        <v>88</v>
      </c>
      <c r="AY889" s="270" t="s">
        <v>138</v>
      </c>
    </row>
    <row r="890" s="12" customFormat="1" ht="22.8" customHeight="1">
      <c r="A890" s="12"/>
      <c r="B890" s="204"/>
      <c r="C890" s="205"/>
      <c r="D890" s="206" t="s">
        <v>79</v>
      </c>
      <c r="E890" s="218" t="s">
        <v>144</v>
      </c>
      <c r="F890" s="218" t="s">
        <v>932</v>
      </c>
      <c r="G890" s="205"/>
      <c r="H890" s="205"/>
      <c r="I890" s="208"/>
      <c r="J890" s="219">
        <f>BK890</f>
        <v>0</v>
      </c>
      <c r="K890" s="205"/>
      <c r="L890" s="210"/>
      <c r="M890" s="211"/>
      <c r="N890" s="212"/>
      <c r="O890" s="212"/>
      <c r="P890" s="213">
        <f>SUM(P891:P983)</f>
        <v>0</v>
      </c>
      <c r="Q890" s="212"/>
      <c r="R890" s="213">
        <f>SUM(R891:R983)</f>
        <v>6919.2532610079998</v>
      </c>
      <c r="S890" s="212"/>
      <c r="T890" s="214">
        <f>SUM(T891:T983)</f>
        <v>2591.1704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15" t="s">
        <v>88</v>
      </c>
      <c r="AT890" s="216" t="s">
        <v>79</v>
      </c>
      <c r="AU890" s="216" t="s">
        <v>88</v>
      </c>
      <c r="AY890" s="215" t="s">
        <v>138</v>
      </c>
      <c r="BK890" s="217">
        <f>SUM(BK891:BK983)</f>
        <v>0</v>
      </c>
    </row>
    <row r="891" s="2" customFormat="1" ht="24.15" customHeight="1">
      <c r="A891" s="39"/>
      <c r="B891" s="40"/>
      <c r="C891" s="220" t="s">
        <v>933</v>
      </c>
      <c r="D891" s="220" t="s">
        <v>140</v>
      </c>
      <c r="E891" s="221" t="s">
        <v>934</v>
      </c>
      <c r="F891" s="222" t="s">
        <v>935</v>
      </c>
      <c r="G891" s="223" t="s">
        <v>281</v>
      </c>
      <c r="H891" s="224">
        <v>1044.259</v>
      </c>
      <c r="I891" s="225"/>
      <c r="J891" s="226">
        <f>ROUND(I891*H891,2)</f>
        <v>0</v>
      </c>
      <c r="K891" s="227"/>
      <c r="L891" s="45"/>
      <c r="M891" s="228" t="s">
        <v>1</v>
      </c>
      <c r="N891" s="229" t="s">
        <v>45</v>
      </c>
      <c r="O891" s="92"/>
      <c r="P891" s="230">
        <f>O891*H891</f>
        <v>0</v>
      </c>
      <c r="Q891" s="230">
        <v>2.13408</v>
      </c>
      <c r="R891" s="230">
        <f>Q891*H891</f>
        <v>2228.5322467199999</v>
      </c>
      <c r="S891" s="230">
        <v>0</v>
      </c>
      <c r="T891" s="231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2" t="s">
        <v>144</v>
      </c>
      <c r="AT891" s="232" t="s">
        <v>140</v>
      </c>
      <c r="AU891" s="232" t="s">
        <v>90</v>
      </c>
      <c r="AY891" s="18" t="s">
        <v>138</v>
      </c>
      <c r="BE891" s="233">
        <f>IF(N891="základní",J891,0)</f>
        <v>0</v>
      </c>
      <c r="BF891" s="233">
        <f>IF(N891="snížená",J891,0)</f>
        <v>0</v>
      </c>
      <c r="BG891" s="233">
        <f>IF(N891="zákl. přenesená",J891,0)</f>
        <v>0</v>
      </c>
      <c r="BH891" s="233">
        <f>IF(N891="sníž. přenesená",J891,0)</f>
        <v>0</v>
      </c>
      <c r="BI891" s="233">
        <f>IF(N891="nulová",J891,0)</f>
        <v>0</v>
      </c>
      <c r="BJ891" s="18" t="s">
        <v>88</v>
      </c>
      <c r="BK891" s="233">
        <f>ROUND(I891*H891,2)</f>
        <v>0</v>
      </c>
      <c r="BL891" s="18" t="s">
        <v>144</v>
      </c>
      <c r="BM891" s="232" t="s">
        <v>936</v>
      </c>
    </row>
    <row r="892" s="2" customFormat="1">
      <c r="A892" s="39"/>
      <c r="B892" s="40"/>
      <c r="C892" s="41"/>
      <c r="D892" s="234" t="s">
        <v>146</v>
      </c>
      <c r="E892" s="41"/>
      <c r="F892" s="235" t="s">
        <v>937</v>
      </c>
      <c r="G892" s="41"/>
      <c r="H892" s="41"/>
      <c r="I892" s="236"/>
      <c r="J892" s="41"/>
      <c r="K892" s="41"/>
      <c r="L892" s="45"/>
      <c r="M892" s="237"/>
      <c r="N892" s="238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146</v>
      </c>
      <c r="AU892" s="18" t="s">
        <v>90</v>
      </c>
    </row>
    <row r="893" s="13" customFormat="1">
      <c r="A893" s="13"/>
      <c r="B893" s="239"/>
      <c r="C893" s="240"/>
      <c r="D893" s="234" t="s">
        <v>148</v>
      </c>
      <c r="E893" s="241" t="s">
        <v>1</v>
      </c>
      <c r="F893" s="242" t="s">
        <v>938</v>
      </c>
      <c r="G893" s="240"/>
      <c r="H893" s="241" t="s">
        <v>1</v>
      </c>
      <c r="I893" s="243"/>
      <c r="J893" s="240"/>
      <c r="K893" s="240"/>
      <c r="L893" s="244"/>
      <c r="M893" s="245"/>
      <c r="N893" s="246"/>
      <c r="O893" s="246"/>
      <c r="P893" s="246"/>
      <c r="Q893" s="246"/>
      <c r="R893" s="246"/>
      <c r="S893" s="246"/>
      <c r="T893" s="24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8" t="s">
        <v>148</v>
      </c>
      <c r="AU893" s="248" t="s">
        <v>90</v>
      </c>
      <c r="AV893" s="13" t="s">
        <v>88</v>
      </c>
      <c r="AW893" s="13" t="s">
        <v>36</v>
      </c>
      <c r="AX893" s="13" t="s">
        <v>80</v>
      </c>
      <c r="AY893" s="248" t="s">
        <v>138</v>
      </c>
    </row>
    <row r="894" s="13" customFormat="1">
      <c r="A894" s="13"/>
      <c r="B894" s="239"/>
      <c r="C894" s="240"/>
      <c r="D894" s="234" t="s">
        <v>148</v>
      </c>
      <c r="E894" s="241" t="s">
        <v>1</v>
      </c>
      <c r="F894" s="242" t="s">
        <v>939</v>
      </c>
      <c r="G894" s="240"/>
      <c r="H894" s="241" t="s">
        <v>1</v>
      </c>
      <c r="I894" s="243"/>
      <c r="J894" s="240"/>
      <c r="K894" s="240"/>
      <c r="L894" s="244"/>
      <c r="M894" s="245"/>
      <c r="N894" s="246"/>
      <c r="O894" s="246"/>
      <c r="P894" s="246"/>
      <c r="Q894" s="246"/>
      <c r="R894" s="246"/>
      <c r="S894" s="246"/>
      <c r="T894" s="247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8" t="s">
        <v>148</v>
      </c>
      <c r="AU894" s="248" t="s">
        <v>90</v>
      </c>
      <c r="AV894" s="13" t="s">
        <v>88</v>
      </c>
      <c r="AW894" s="13" t="s">
        <v>36</v>
      </c>
      <c r="AX894" s="13" t="s">
        <v>80</v>
      </c>
      <c r="AY894" s="248" t="s">
        <v>138</v>
      </c>
    </row>
    <row r="895" s="14" customFormat="1">
      <c r="A895" s="14"/>
      <c r="B895" s="249"/>
      <c r="C895" s="250"/>
      <c r="D895" s="234" t="s">
        <v>148</v>
      </c>
      <c r="E895" s="251" t="s">
        <v>1</v>
      </c>
      <c r="F895" s="252" t="s">
        <v>940</v>
      </c>
      <c r="G895" s="250"/>
      <c r="H895" s="253">
        <v>671.83000000000004</v>
      </c>
      <c r="I895" s="254"/>
      <c r="J895" s="250"/>
      <c r="K895" s="250"/>
      <c r="L895" s="255"/>
      <c r="M895" s="256"/>
      <c r="N895" s="257"/>
      <c r="O895" s="257"/>
      <c r="P895" s="257"/>
      <c r="Q895" s="257"/>
      <c r="R895" s="257"/>
      <c r="S895" s="257"/>
      <c r="T895" s="25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9" t="s">
        <v>148</v>
      </c>
      <c r="AU895" s="259" t="s">
        <v>90</v>
      </c>
      <c r="AV895" s="14" t="s">
        <v>90</v>
      </c>
      <c r="AW895" s="14" t="s">
        <v>36</v>
      </c>
      <c r="AX895" s="14" t="s">
        <v>80</v>
      </c>
      <c r="AY895" s="259" t="s">
        <v>138</v>
      </c>
    </row>
    <row r="896" s="13" customFormat="1">
      <c r="A896" s="13"/>
      <c r="B896" s="239"/>
      <c r="C896" s="240"/>
      <c r="D896" s="234" t="s">
        <v>148</v>
      </c>
      <c r="E896" s="241" t="s">
        <v>1</v>
      </c>
      <c r="F896" s="242" t="s">
        <v>941</v>
      </c>
      <c r="G896" s="240"/>
      <c r="H896" s="241" t="s">
        <v>1</v>
      </c>
      <c r="I896" s="243"/>
      <c r="J896" s="240"/>
      <c r="K896" s="240"/>
      <c r="L896" s="244"/>
      <c r="M896" s="245"/>
      <c r="N896" s="246"/>
      <c r="O896" s="246"/>
      <c r="P896" s="246"/>
      <c r="Q896" s="246"/>
      <c r="R896" s="246"/>
      <c r="S896" s="246"/>
      <c r="T896" s="247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8" t="s">
        <v>148</v>
      </c>
      <c r="AU896" s="248" t="s">
        <v>90</v>
      </c>
      <c r="AV896" s="13" t="s">
        <v>88</v>
      </c>
      <c r="AW896" s="13" t="s">
        <v>36</v>
      </c>
      <c r="AX896" s="13" t="s">
        <v>80</v>
      </c>
      <c r="AY896" s="248" t="s">
        <v>138</v>
      </c>
    </row>
    <row r="897" s="14" customFormat="1">
      <c r="A897" s="14"/>
      <c r="B897" s="249"/>
      <c r="C897" s="250"/>
      <c r="D897" s="234" t="s">
        <v>148</v>
      </c>
      <c r="E897" s="251" t="s">
        <v>1</v>
      </c>
      <c r="F897" s="252" t="s">
        <v>942</v>
      </c>
      <c r="G897" s="250"/>
      <c r="H897" s="253">
        <v>372.42899999999997</v>
      </c>
      <c r="I897" s="254"/>
      <c r="J897" s="250"/>
      <c r="K897" s="250"/>
      <c r="L897" s="255"/>
      <c r="M897" s="256"/>
      <c r="N897" s="257"/>
      <c r="O897" s="257"/>
      <c r="P897" s="257"/>
      <c r="Q897" s="257"/>
      <c r="R897" s="257"/>
      <c r="S897" s="257"/>
      <c r="T897" s="25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9" t="s">
        <v>148</v>
      </c>
      <c r="AU897" s="259" t="s">
        <v>90</v>
      </c>
      <c r="AV897" s="14" t="s">
        <v>90</v>
      </c>
      <c r="AW897" s="14" t="s">
        <v>36</v>
      </c>
      <c r="AX897" s="14" t="s">
        <v>80</v>
      </c>
      <c r="AY897" s="259" t="s">
        <v>138</v>
      </c>
    </row>
    <row r="898" s="15" customFormat="1">
      <c r="A898" s="15"/>
      <c r="B898" s="260"/>
      <c r="C898" s="261"/>
      <c r="D898" s="234" t="s">
        <v>148</v>
      </c>
      <c r="E898" s="262" t="s">
        <v>1</v>
      </c>
      <c r="F898" s="263" t="s">
        <v>154</v>
      </c>
      <c r="G898" s="261"/>
      <c r="H898" s="264">
        <v>1044.259</v>
      </c>
      <c r="I898" s="265"/>
      <c r="J898" s="261"/>
      <c r="K898" s="261"/>
      <c r="L898" s="266"/>
      <c r="M898" s="267"/>
      <c r="N898" s="268"/>
      <c r="O898" s="268"/>
      <c r="P898" s="268"/>
      <c r="Q898" s="268"/>
      <c r="R898" s="268"/>
      <c r="S898" s="268"/>
      <c r="T898" s="269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0" t="s">
        <v>148</v>
      </c>
      <c r="AU898" s="270" t="s">
        <v>90</v>
      </c>
      <c r="AV898" s="15" t="s">
        <v>144</v>
      </c>
      <c r="AW898" s="15" t="s">
        <v>36</v>
      </c>
      <c r="AX898" s="15" t="s">
        <v>88</v>
      </c>
      <c r="AY898" s="270" t="s">
        <v>138</v>
      </c>
    </row>
    <row r="899" s="2" customFormat="1" ht="24.15" customHeight="1">
      <c r="A899" s="39"/>
      <c r="B899" s="40"/>
      <c r="C899" s="220" t="s">
        <v>943</v>
      </c>
      <c r="D899" s="220" t="s">
        <v>140</v>
      </c>
      <c r="E899" s="221" t="s">
        <v>944</v>
      </c>
      <c r="F899" s="222" t="s">
        <v>945</v>
      </c>
      <c r="G899" s="223" t="s">
        <v>281</v>
      </c>
      <c r="H899" s="224">
        <v>1350.1900000000001</v>
      </c>
      <c r="I899" s="225"/>
      <c r="J899" s="226">
        <f>ROUND(I899*H899,2)</f>
        <v>0</v>
      </c>
      <c r="K899" s="227"/>
      <c r="L899" s="45"/>
      <c r="M899" s="228" t="s">
        <v>1</v>
      </c>
      <c r="N899" s="229" t="s">
        <v>45</v>
      </c>
      <c r="O899" s="92"/>
      <c r="P899" s="230">
        <f>O899*H899</f>
        <v>0</v>
      </c>
      <c r="Q899" s="230">
        <v>2.4340799999999998</v>
      </c>
      <c r="R899" s="230">
        <f>Q899*H899</f>
        <v>3286.4704751999998</v>
      </c>
      <c r="S899" s="230">
        <v>0</v>
      </c>
      <c r="T899" s="231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2" t="s">
        <v>144</v>
      </c>
      <c r="AT899" s="232" t="s">
        <v>140</v>
      </c>
      <c r="AU899" s="232" t="s">
        <v>90</v>
      </c>
      <c r="AY899" s="18" t="s">
        <v>138</v>
      </c>
      <c r="BE899" s="233">
        <f>IF(N899="základní",J899,0)</f>
        <v>0</v>
      </c>
      <c r="BF899" s="233">
        <f>IF(N899="snížená",J899,0)</f>
        <v>0</v>
      </c>
      <c r="BG899" s="233">
        <f>IF(N899="zákl. přenesená",J899,0)</f>
        <v>0</v>
      </c>
      <c r="BH899" s="233">
        <f>IF(N899="sníž. přenesená",J899,0)</f>
        <v>0</v>
      </c>
      <c r="BI899" s="233">
        <f>IF(N899="nulová",J899,0)</f>
        <v>0</v>
      </c>
      <c r="BJ899" s="18" t="s">
        <v>88</v>
      </c>
      <c r="BK899" s="233">
        <f>ROUND(I899*H899,2)</f>
        <v>0</v>
      </c>
      <c r="BL899" s="18" t="s">
        <v>144</v>
      </c>
      <c r="BM899" s="232" t="s">
        <v>946</v>
      </c>
    </row>
    <row r="900" s="2" customFormat="1">
      <c r="A900" s="39"/>
      <c r="B900" s="40"/>
      <c r="C900" s="41"/>
      <c r="D900" s="234" t="s">
        <v>146</v>
      </c>
      <c r="E900" s="41"/>
      <c r="F900" s="235" t="s">
        <v>947</v>
      </c>
      <c r="G900" s="41"/>
      <c r="H900" s="41"/>
      <c r="I900" s="236"/>
      <c r="J900" s="41"/>
      <c r="K900" s="41"/>
      <c r="L900" s="45"/>
      <c r="M900" s="237"/>
      <c r="N900" s="238"/>
      <c r="O900" s="92"/>
      <c r="P900" s="92"/>
      <c r="Q900" s="92"/>
      <c r="R900" s="92"/>
      <c r="S900" s="92"/>
      <c r="T900" s="93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146</v>
      </c>
      <c r="AU900" s="18" t="s">
        <v>90</v>
      </c>
    </row>
    <row r="901" s="13" customFormat="1">
      <c r="A901" s="13"/>
      <c r="B901" s="239"/>
      <c r="C901" s="240"/>
      <c r="D901" s="234" t="s">
        <v>148</v>
      </c>
      <c r="E901" s="241" t="s">
        <v>1</v>
      </c>
      <c r="F901" s="242" t="s">
        <v>938</v>
      </c>
      <c r="G901" s="240"/>
      <c r="H901" s="241" t="s">
        <v>1</v>
      </c>
      <c r="I901" s="243"/>
      <c r="J901" s="240"/>
      <c r="K901" s="240"/>
      <c r="L901" s="244"/>
      <c r="M901" s="245"/>
      <c r="N901" s="246"/>
      <c r="O901" s="246"/>
      <c r="P901" s="246"/>
      <c r="Q901" s="246"/>
      <c r="R901" s="246"/>
      <c r="S901" s="246"/>
      <c r="T901" s="247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8" t="s">
        <v>148</v>
      </c>
      <c r="AU901" s="248" t="s">
        <v>90</v>
      </c>
      <c r="AV901" s="13" t="s">
        <v>88</v>
      </c>
      <c r="AW901" s="13" t="s">
        <v>36</v>
      </c>
      <c r="AX901" s="13" t="s">
        <v>80</v>
      </c>
      <c r="AY901" s="248" t="s">
        <v>138</v>
      </c>
    </row>
    <row r="902" s="13" customFormat="1">
      <c r="A902" s="13"/>
      <c r="B902" s="239"/>
      <c r="C902" s="240"/>
      <c r="D902" s="234" t="s">
        <v>148</v>
      </c>
      <c r="E902" s="241" t="s">
        <v>1</v>
      </c>
      <c r="F902" s="242" t="s">
        <v>948</v>
      </c>
      <c r="G902" s="240"/>
      <c r="H902" s="241" t="s">
        <v>1</v>
      </c>
      <c r="I902" s="243"/>
      <c r="J902" s="240"/>
      <c r="K902" s="240"/>
      <c r="L902" s="244"/>
      <c r="M902" s="245"/>
      <c r="N902" s="246"/>
      <c r="O902" s="246"/>
      <c r="P902" s="246"/>
      <c r="Q902" s="246"/>
      <c r="R902" s="246"/>
      <c r="S902" s="246"/>
      <c r="T902" s="24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8" t="s">
        <v>148</v>
      </c>
      <c r="AU902" s="248" t="s">
        <v>90</v>
      </c>
      <c r="AV902" s="13" t="s">
        <v>88</v>
      </c>
      <c r="AW902" s="13" t="s">
        <v>36</v>
      </c>
      <c r="AX902" s="13" t="s">
        <v>80</v>
      </c>
      <c r="AY902" s="248" t="s">
        <v>138</v>
      </c>
    </row>
    <row r="903" s="13" customFormat="1">
      <c r="A903" s="13"/>
      <c r="B903" s="239"/>
      <c r="C903" s="240"/>
      <c r="D903" s="234" t="s">
        <v>148</v>
      </c>
      <c r="E903" s="241" t="s">
        <v>1</v>
      </c>
      <c r="F903" s="242" t="s">
        <v>949</v>
      </c>
      <c r="G903" s="240"/>
      <c r="H903" s="241" t="s">
        <v>1</v>
      </c>
      <c r="I903" s="243"/>
      <c r="J903" s="240"/>
      <c r="K903" s="240"/>
      <c r="L903" s="244"/>
      <c r="M903" s="245"/>
      <c r="N903" s="246"/>
      <c r="O903" s="246"/>
      <c r="P903" s="246"/>
      <c r="Q903" s="246"/>
      <c r="R903" s="246"/>
      <c r="S903" s="246"/>
      <c r="T903" s="247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8" t="s">
        <v>148</v>
      </c>
      <c r="AU903" s="248" t="s">
        <v>90</v>
      </c>
      <c r="AV903" s="13" t="s">
        <v>88</v>
      </c>
      <c r="AW903" s="13" t="s">
        <v>36</v>
      </c>
      <c r="AX903" s="13" t="s">
        <v>80</v>
      </c>
      <c r="AY903" s="248" t="s">
        <v>138</v>
      </c>
    </row>
    <row r="904" s="14" customFormat="1">
      <c r="A904" s="14"/>
      <c r="B904" s="249"/>
      <c r="C904" s="250"/>
      <c r="D904" s="234" t="s">
        <v>148</v>
      </c>
      <c r="E904" s="251" t="s">
        <v>1</v>
      </c>
      <c r="F904" s="252" t="s">
        <v>286</v>
      </c>
      <c r="G904" s="250"/>
      <c r="H904" s="253">
        <v>666.87</v>
      </c>
      <c r="I904" s="254"/>
      <c r="J904" s="250"/>
      <c r="K904" s="250"/>
      <c r="L904" s="255"/>
      <c r="M904" s="256"/>
      <c r="N904" s="257"/>
      <c r="O904" s="257"/>
      <c r="P904" s="257"/>
      <c r="Q904" s="257"/>
      <c r="R904" s="257"/>
      <c r="S904" s="257"/>
      <c r="T904" s="25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9" t="s">
        <v>148</v>
      </c>
      <c r="AU904" s="259" t="s">
        <v>90</v>
      </c>
      <c r="AV904" s="14" t="s">
        <v>90</v>
      </c>
      <c r="AW904" s="14" t="s">
        <v>36</v>
      </c>
      <c r="AX904" s="14" t="s">
        <v>80</v>
      </c>
      <c r="AY904" s="259" t="s">
        <v>138</v>
      </c>
    </row>
    <row r="905" s="13" customFormat="1">
      <c r="A905" s="13"/>
      <c r="B905" s="239"/>
      <c r="C905" s="240"/>
      <c r="D905" s="234" t="s">
        <v>148</v>
      </c>
      <c r="E905" s="241" t="s">
        <v>1</v>
      </c>
      <c r="F905" s="242" t="s">
        <v>950</v>
      </c>
      <c r="G905" s="240"/>
      <c r="H905" s="241" t="s">
        <v>1</v>
      </c>
      <c r="I905" s="243"/>
      <c r="J905" s="240"/>
      <c r="K905" s="240"/>
      <c r="L905" s="244"/>
      <c r="M905" s="245"/>
      <c r="N905" s="246"/>
      <c r="O905" s="246"/>
      <c r="P905" s="246"/>
      <c r="Q905" s="246"/>
      <c r="R905" s="246"/>
      <c r="S905" s="246"/>
      <c r="T905" s="247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8" t="s">
        <v>148</v>
      </c>
      <c r="AU905" s="248" t="s">
        <v>90</v>
      </c>
      <c r="AV905" s="13" t="s">
        <v>88</v>
      </c>
      <c r="AW905" s="13" t="s">
        <v>36</v>
      </c>
      <c r="AX905" s="13" t="s">
        <v>80</v>
      </c>
      <c r="AY905" s="248" t="s">
        <v>138</v>
      </c>
    </row>
    <row r="906" s="14" customFormat="1">
      <c r="A906" s="14"/>
      <c r="B906" s="249"/>
      <c r="C906" s="250"/>
      <c r="D906" s="234" t="s">
        <v>148</v>
      </c>
      <c r="E906" s="251" t="s">
        <v>1</v>
      </c>
      <c r="F906" s="252" t="s">
        <v>951</v>
      </c>
      <c r="G906" s="250"/>
      <c r="H906" s="253">
        <v>683.32000000000005</v>
      </c>
      <c r="I906" s="254"/>
      <c r="J906" s="250"/>
      <c r="K906" s="250"/>
      <c r="L906" s="255"/>
      <c r="M906" s="256"/>
      <c r="N906" s="257"/>
      <c r="O906" s="257"/>
      <c r="P906" s="257"/>
      <c r="Q906" s="257"/>
      <c r="R906" s="257"/>
      <c r="S906" s="257"/>
      <c r="T906" s="25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9" t="s">
        <v>148</v>
      </c>
      <c r="AU906" s="259" t="s">
        <v>90</v>
      </c>
      <c r="AV906" s="14" t="s">
        <v>90</v>
      </c>
      <c r="AW906" s="14" t="s">
        <v>36</v>
      </c>
      <c r="AX906" s="14" t="s">
        <v>80</v>
      </c>
      <c r="AY906" s="259" t="s">
        <v>138</v>
      </c>
    </row>
    <row r="907" s="15" customFormat="1">
      <c r="A907" s="15"/>
      <c r="B907" s="260"/>
      <c r="C907" s="261"/>
      <c r="D907" s="234" t="s">
        <v>148</v>
      </c>
      <c r="E907" s="262" t="s">
        <v>1</v>
      </c>
      <c r="F907" s="263" t="s">
        <v>154</v>
      </c>
      <c r="G907" s="261"/>
      <c r="H907" s="264">
        <v>1350.1900000000001</v>
      </c>
      <c r="I907" s="265"/>
      <c r="J907" s="261"/>
      <c r="K907" s="261"/>
      <c r="L907" s="266"/>
      <c r="M907" s="267"/>
      <c r="N907" s="268"/>
      <c r="O907" s="268"/>
      <c r="P907" s="268"/>
      <c r="Q907" s="268"/>
      <c r="R907" s="268"/>
      <c r="S907" s="268"/>
      <c r="T907" s="269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0" t="s">
        <v>148</v>
      </c>
      <c r="AU907" s="270" t="s">
        <v>90</v>
      </c>
      <c r="AV907" s="15" t="s">
        <v>144</v>
      </c>
      <c r="AW907" s="15" t="s">
        <v>36</v>
      </c>
      <c r="AX907" s="15" t="s">
        <v>88</v>
      </c>
      <c r="AY907" s="270" t="s">
        <v>138</v>
      </c>
    </row>
    <row r="908" s="2" customFormat="1" ht="24.15" customHeight="1">
      <c r="A908" s="39"/>
      <c r="B908" s="40"/>
      <c r="C908" s="220" t="s">
        <v>952</v>
      </c>
      <c r="D908" s="220" t="s">
        <v>140</v>
      </c>
      <c r="E908" s="221" t="s">
        <v>953</v>
      </c>
      <c r="F908" s="222" t="s">
        <v>954</v>
      </c>
      <c r="G908" s="223" t="s">
        <v>281</v>
      </c>
      <c r="H908" s="224">
        <v>5.0199999999999996</v>
      </c>
      <c r="I908" s="225"/>
      <c r="J908" s="226">
        <f>ROUND(I908*H908,2)</f>
        <v>0</v>
      </c>
      <c r="K908" s="227"/>
      <c r="L908" s="45"/>
      <c r="M908" s="228" t="s">
        <v>1</v>
      </c>
      <c r="N908" s="229" t="s">
        <v>45</v>
      </c>
      <c r="O908" s="92"/>
      <c r="P908" s="230">
        <f>O908*H908</f>
        <v>0</v>
      </c>
      <c r="Q908" s="230">
        <v>2.1600000000000001</v>
      </c>
      <c r="R908" s="230">
        <f>Q908*H908</f>
        <v>10.8432</v>
      </c>
      <c r="S908" s="230">
        <v>0</v>
      </c>
      <c r="T908" s="231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32" t="s">
        <v>144</v>
      </c>
      <c r="AT908" s="232" t="s">
        <v>140</v>
      </c>
      <c r="AU908" s="232" t="s">
        <v>90</v>
      </c>
      <c r="AY908" s="18" t="s">
        <v>138</v>
      </c>
      <c r="BE908" s="233">
        <f>IF(N908="základní",J908,0)</f>
        <v>0</v>
      </c>
      <c r="BF908" s="233">
        <f>IF(N908="snížená",J908,0)</f>
        <v>0</v>
      </c>
      <c r="BG908" s="233">
        <f>IF(N908="zákl. přenesená",J908,0)</f>
        <v>0</v>
      </c>
      <c r="BH908" s="233">
        <f>IF(N908="sníž. přenesená",J908,0)</f>
        <v>0</v>
      </c>
      <c r="BI908" s="233">
        <f>IF(N908="nulová",J908,0)</f>
        <v>0</v>
      </c>
      <c r="BJ908" s="18" t="s">
        <v>88</v>
      </c>
      <c r="BK908" s="233">
        <f>ROUND(I908*H908,2)</f>
        <v>0</v>
      </c>
      <c r="BL908" s="18" t="s">
        <v>144</v>
      </c>
      <c r="BM908" s="232" t="s">
        <v>955</v>
      </c>
    </row>
    <row r="909" s="2" customFormat="1">
      <c r="A909" s="39"/>
      <c r="B909" s="40"/>
      <c r="C909" s="41"/>
      <c r="D909" s="234" t="s">
        <v>146</v>
      </c>
      <c r="E909" s="41"/>
      <c r="F909" s="235" t="s">
        <v>956</v>
      </c>
      <c r="G909" s="41"/>
      <c r="H909" s="41"/>
      <c r="I909" s="236"/>
      <c r="J909" s="41"/>
      <c r="K909" s="41"/>
      <c r="L909" s="45"/>
      <c r="M909" s="237"/>
      <c r="N909" s="238"/>
      <c r="O909" s="92"/>
      <c r="P909" s="92"/>
      <c r="Q909" s="92"/>
      <c r="R909" s="92"/>
      <c r="S909" s="92"/>
      <c r="T909" s="93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18" t="s">
        <v>146</v>
      </c>
      <c r="AU909" s="18" t="s">
        <v>90</v>
      </c>
    </row>
    <row r="910" s="2" customFormat="1">
      <c r="A910" s="39"/>
      <c r="B910" s="40"/>
      <c r="C910" s="41"/>
      <c r="D910" s="234" t="s">
        <v>159</v>
      </c>
      <c r="E910" s="41"/>
      <c r="F910" s="271" t="s">
        <v>957</v>
      </c>
      <c r="G910" s="41"/>
      <c r="H910" s="41"/>
      <c r="I910" s="236"/>
      <c r="J910" s="41"/>
      <c r="K910" s="41"/>
      <c r="L910" s="45"/>
      <c r="M910" s="237"/>
      <c r="N910" s="238"/>
      <c r="O910" s="92"/>
      <c r="P910" s="92"/>
      <c r="Q910" s="92"/>
      <c r="R910" s="92"/>
      <c r="S910" s="92"/>
      <c r="T910" s="93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159</v>
      </c>
      <c r="AU910" s="18" t="s">
        <v>90</v>
      </c>
    </row>
    <row r="911" s="13" customFormat="1">
      <c r="A911" s="13"/>
      <c r="B911" s="239"/>
      <c r="C911" s="240"/>
      <c r="D911" s="234" t="s">
        <v>148</v>
      </c>
      <c r="E911" s="241" t="s">
        <v>1</v>
      </c>
      <c r="F911" s="242" t="s">
        <v>958</v>
      </c>
      <c r="G911" s="240"/>
      <c r="H911" s="241" t="s">
        <v>1</v>
      </c>
      <c r="I911" s="243"/>
      <c r="J911" s="240"/>
      <c r="K911" s="240"/>
      <c r="L911" s="244"/>
      <c r="M911" s="245"/>
      <c r="N911" s="246"/>
      <c r="O911" s="246"/>
      <c r="P911" s="246"/>
      <c r="Q911" s="246"/>
      <c r="R911" s="246"/>
      <c r="S911" s="246"/>
      <c r="T911" s="24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8" t="s">
        <v>148</v>
      </c>
      <c r="AU911" s="248" t="s">
        <v>90</v>
      </c>
      <c r="AV911" s="13" t="s">
        <v>88</v>
      </c>
      <c r="AW911" s="13" t="s">
        <v>36</v>
      </c>
      <c r="AX911" s="13" t="s">
        <v>80</v>
      </c>
      <c r="AY911" s="248" t="s">
        <v>138</v>
      </c>
    </row>
    <row r="912" s="14" customFormat="1">
      <c r="A912" s="14"/>
      <c r="B912" s="249"/>
      <c r="C912" s="250"/>
      <c r="D912" s="234" t="s">
        <v>148</v>
      </c>
      <c r="E912" s="251" t="s">
        <v>1</v>
      </c>
      <c r="F912" s="252" t="s">
        <v>959</v>
      </c>
      <c r="G912" s="250"/>
      <c r="H912" s="253">
        <v>5.0199999999999996</v>
      </c>
      <c r="I912" s="254"/>
      <c r="J912" s="250"/>
      <c r="K912" s="250"/>
      <c r="L912" s="255"/>
      <c r="M912" s="256"/>
      <c r="N912" s="257"/>
      <c r="O912" s="257"/>
      <c r="P912" s="257"/>
      <c r="Q912" s="257"/>
      <c r="R912" s="257"/>
      <c r="S912" s="257"/>
      <c r="T912" s="25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9" t="s">
        <v>148</v>
      </c>
      <c r="AU912" s="259" t="s">
        <v>90</v>
      </c>
      <c r="AV912" s="14" t="s">
        <v>90</v>
      </c>
      <c r="AW912" s="14" t="s">
        <v>36</v>
      </c>
      <c r="AX912" s="14" t="s">
        <v>88</v>
      </c>
      <c r="AY912" s="259" t="s">
        <v>138</v>
      </c>
    </row>
    <row r="913" s="2" customFormat="1" ht="33" customHeight="1">
      <c r="A913" s="39"/>
      <c r="B913" s="40"/>
      <c r="C913" s="220" t="s">
        <v>960</v>
      </c>
      <c r="D913" s="220" t="s">
        <v>140</v>
      </c>
      <c r="E913" s="221" t="s">
        <v>961</v>
      </c>
      <c r="F913" s="222" t="s">
        <v>962</v>
      </c>
      <c r="G913" s="223" t="s">
        <v>281</v>
      </c>
      <c r="H913" s="224">
        <v>1423.72</v>
      </c>
      <c r="I913" s="225"/>
      <c r="J913" s="226">
        <f>ROUND(I913*H913,2)</f>
        <v>0</v>
      </c>
      <c r="K913" s="227"/>
      <c r="L913" s="45"/>
      <c r="M913" s="228" t="s">
        <v>1</v>
      </c>
      <c r="N913" s="229" t="s">
        <v>45</v>
      </c>
      <c r="O913" s="92"/>
      <c r="P913" s="230">
        <f>O913*H913</f>
        <v>0</v>
      </c>
      <c r="Q913" s="230">
        <v>0</v>
      </c>
      <c r="R913" s="230">
        <f>Q913*H913</f>
        <v>0</v>
      </c>
      <c r="S913" s="230">
        <v>0</v>
      </c>
      <c r="T913" s="231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2" t="s">
        <v>144</v>
      </c>
      <c r="AT913" s="232" t="s">
        <v>140</v>
      </c>
      <c r="AU913" s="232" t="s">
        <v>90</v>
      </c>
      <c r="AY913" s="18" t="s">
        <v>138</v>
      </c>
      <c r="BE913" s="233">
        <f>IF(N913="základní",J913,0)</f>
        <v>0</v>
      </c>
      <c r="BF913" s="233">
        <f>IF(N913="snížená",J913,0)</f>
        <v>0</v>
      </c>
      <c r="BG913" s="233">
        <f>IF(N913="zákl. přenesená",J913,0)</f>
        <v>0</v>
      </c>
      <c r="BH913" s="233">
        <f>IF(N913="sníž. přenesená",J913,0)</f>
        <v>0</v>
      </c>
      <c r="BI913" s="233">
        <f>IF(N913="nulová",J913,0)</f>
        <v>0</v>
      </c>
      <c r="BJ913" s="18" t="s">
        <v>88</v>
      </c>
      <c r="BK913" s="233">
        <f>ROUND(I913*H913,2)</f>
        <v>0</v>
      </c>
      <c r="BL913" s="18" t="s">
        <v>144</v>
      </c>
      <c r="BM913" s="232" t="s">
        <v>963</v>
      </c>
    </row>
    <row r="914" s="2" customFormat="1">
      <c r="A914" s="39"/>
      <c r="B914" s="40"/>
      <c r="C914" s="41"/>
      <c r="D914" s="234" t="s">
        <v>146</v>
      </c>
      <c r="E914" s="41"/>
      <c r="F914" s="235" t="s">
        <v>964</v>
      </c>
      <c r="G914" s="41"/>
      <c r="H914" s="41"/>
      <c r="I914" s="236"/>
      <c r="J914" s="41"/>
      <c r="K914" s="41"/>
      <c r="L914" s="45"/>
      <c r="M914" s="237"/>
      <c r="N914" s="238"/>
      <c r="O914" s="92"/>
      <c r="P914" s="92"/>
      <c r="Q914" s="92"/>
      <c r="R914" s="92"/>
      <c r="S914" s="92"/>
      <c r="T914" s="93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146</v>
      </c>
      <c r="AU914" s="18" t="s">
        <v>90</v>
      </c>
    </row>
    <row r="915" s="13" customFormat="1">
      <c r="A915" s="13"/>
      <c r="B915" s="239"/>
      <c r="C915" s="240"/>
      <c r="D915" s="234" t="s">
        <v>148</v>
      </c>
      <c r="E915" s="241" t="s">
        <v>1</v>
      </c>
      <c r="F915" s="242" t="s">
        <v>965</v>
      </c>
      <c r="G915" s="240"/>
      <c r="H915" s="241" t="s">
        <v>1</v>
      </c>
      <c r="I915" s="243"/>
      <c r="J915" s="240"/>
      <c r="K915" s="240"/>
      <c r="L915" s="244"/>
      <c r="M915" s="245"/>
      <c r="N915" s="246"/>
      <c r="O915" s="246"/>
      <c r="P915" s="246"/>
      <c r="Q915" s="246"/>
      <c r="R915" s="246"/>
      <c r="S915" s="246"/>
      <c r="T915" s="247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8" t="s">
        <v>148</v>
      </c>
      <c r="AU915" s="248" t="s">
        <v>90</v>
      </c>
      <c r="AV915" s="13" t="s">
        <v>88</v>
      </c>
      <c r="AW915" s="13" t="s">
        <v>36</v>
      </c>
      <c r="AX915" s="13" t="s">
        <v>80</v>
      </c>
      <c r="AY915" s="248" t="s">
        <v>138</v>
      </c>
    </row>
    <row r="916" s="14" customFormat="1">
      <c r="A916" s="14"/>
      <c r="B916" s="249"/>
      <c r="C916" s="250"/>
      <c r="D916" s="234" t="s">
        <v>148</v>
      </c>
      <c r="E916" s="251" t="s">
        <v>1</v>
      </c>
      <c r="F916" s="252" t="s">
        <v>966</v>
      </c>
      <c r="G916" s="250"/>
      <c r="H916" s="253">
        <v>1423.72</v>
      </c>
      <c r="I916" s="254"/>
      <c r="J916" s="250"/>
      <c r="K916" s="250"/>
      <c r="L916" s="255"/>
      <c r="M916" s="256"/>
      <c r="N916" s="257"/>
      <c r="O916" s="257"/>
      <c r="P916" s="257"/>
      <c r="Q916" s="257"/>
      <c r="R916" s="257"/>
      <c r="S916" s="257"/>
      <c r="T916" s="25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9" t="s">
        <v>148</v>
      </c>
      <c r="AU916" s="259" t="s">
        <v>90</v>
      </c>
      <c r="AV916" s="14" t="s">
        <v>90</v>
      </c>
      <c r="AW916" s="14" t="s">
        <v>36</v>
      </c>
      <c r="AX916" s="14" t="s">
        <v>88</v>
      </c>
      <c r="AY916" s="259" t="s">
        <v>138</v>
      </c>
    </row>
    <row r="917" s="2" customFormat="1" ht="16.5" customHeight="1">
      <c r="A917" s="39"/>
      <c r="B917" s="40"/>
      <c r="C917" s="220" t="s">
        <v>967</v>
      </c>
      <c r="D917" s="220" t="s">
        <v>140</v>
      </c>
      <c r="E917" s="221" t="s">
        <v>968</v>
      </c>
      <c r="F917" s="222" t="s">
        <v>969</v>
      </c>
      <c r="G917" s="223" t="s">
        <v>281</v>
      </c>
      <c r="H917" s="224">
        <v>1423.72</v>
      </c>
      <c r="I917" s="225"/>
      <c r="J917" s="226">
        <f>ROUND(I917*H917,2)</f>
        <v>0</v>
      </c>
      <c r="K917" s="227"/>
      <c r="L917" s="45"/>
      <c r="M917" s="228" t="s">
        <v>1</v>
      </c>
      <c r="N917" s="229" t="s">
        <v>45</v>
      </c>
      <c r="O917" s="92"/>
      <c r="P917" s="230">
        <f>O917*H917</f>
        <v>0</v>
      </c>
      <c r="Q917" s="230">
        <v>0</v>
      </c>
      <c r="R917" s="230">
        <f>Q917*H917</f>
        <v>0</v>
      </c>
      <c r="S917" s="230">
        <v>1.8200000000000001</v>
      </c>
      <c r="T917" s="231">
        <f>S917*H917</f>
        <v>2591.1704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32" t="s">
        <v>144</v>
      </c>
      <c r="AT917" s="232" t="s">
        <v>140</v>
      </c>
      <c r="AU917" s="232" t="s">
        <v>90</v>
      </c>
      <c r="AY917" s="18" t="s">
        <v>138</v>
      </c>
      <c r="BE917" s="233">
        <f>IF(N917="základní",J917,0)</f>
        <v>0</v>
      </c>
      <c r="BF917" s="233">
        <f>IF(N917="snížená",J917,0)</f>
        <v>0</v>
      </c>
      <c r="BG917" s="233">
        <f>IF(N917="zákl. přenesená",J917,0)</f>
        <v>0</v>
      </c>
      <c r="BH917" s="233">
        <f>IF(N917="sníž. přenesená",J917,0)</f>
        <v>0</v>
      </c>
      <c r="BI917" s="233">
        <f>IF(N917="nulová",J917,0)</f>
        <v>0</v>
      </c>
      <c r="BJ917" s="18" t="s">
        <v>88</v>
      </c>
      <c r="BK917" s="233">
        <f>ROUND(I917*H917,2)</f>
        <v>0</v>
      </c>
      <c r="BL917" s="18" t="s">
        <v>144</v>
      </c>
      <c r="BM917" s="232" t="s">
        <v>970</v>
      </c>
    </row>
    <row r="918" s="2" customFormat="1">
      <c r="A918" s="39"/>
      <c r="B918" s="40"/>
      <c r="C918" s="41"/>
      <c r="D918" s="234" t="s">
        <v>146</v>
      </c>
      <c r="E918" s="41"/>
      <c r="F918" s="235" t="s">
        <v>971</v>
      </c>
      <c r="G918" s="41"/>
      <c r="H918" s="41"/>
      <c r="I918" s="236"/>
      <c r="J918" s="41"/>
      <c r="K918" s="41"/>
      <c r="L918" s="45"/>
      <c r="M918" s="237"/>
      <c r="N918" s="238"/>
      <c r="O918" s="92"/>
      <c r="P918" s="92"/>
      <c r="Q918" s="92"/>
      <c r="R918" s="92"/>
      <c r="S918" s="92"/>
      <c r="T918" s="93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146</v>
      </c>
      <c r="AU918" s="18" t="s">
        <v>90</v>
      </c>
    </row>
    <row r="919" s="2" customFormat="1" ht="24.15" customHeight="1">
      <c r="A919" s="39"/>
      <c r="B919" s="40"/>
      <c r="C919" s="220" t="s">
        <v>972</v>
      </c>
      <c r="D919" s="220" t="s">
        <v>140</v>
      </c>
      <c r="E919" s="221" t="s">
        <v>973</v>
      </c>
      <c r="F919" s="222" t="s">
        <v>974</v>
      </c>
      <c r="G919" s="223" t="s">
        <v>281</v>
      </c>
      <c r="H919" s="224">
        <v>569.48800000000006</v>
      </c>
      <c r="I919" s="225"/>
      <c r="J919" s="226">
        <f>ROUND(I919*H919,2)</f>
        <v>0</v>
      </c>
      <c r="K919" s="227"/>
      <c r="L919" s="45"/>
      <c r="M919" s="228" t="s">
        <v>1</v>
      </c>
      <c r="N919" s="229" t="s">
        <v>45</v>
      </c>
      <c r="O919" s="92"/>
      <c r="P919" s="230">
        <f>O919*H919</f>
        <v>0</v>
      </c>
      <c r="Q919" s="230">
        <v>0.40000000000000002</v>
      </c>
      <c r="R919" s="230">
        <f>Q919*H919</f>
        <v>227.79520000000002</v>
      </c>
      <c r="S919" s="230">
        <v>0</v>
      </c>
      <c r="T919" s="231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2" t="s">
        <v>144</v>
      </c>
      <c r="AT919" s="232" t="s">
        <v>140</v>
      </c>
      <c r="AU919" s="232" t="s">
        <v>90</v>
      </c>
      <c r="AY919" s="18" t="s">
        <v>138</v>
      </c>
      <c r="BE919" s="233">
        <f>IF(N919="základní",J919,0)</f>
        <v>0</v>
      </c>
      <c r="BF919" s="233">
        <f>IF(N919="snížená",J919,0)</f>
        <v>0</v>
      </c>
      <c r="BG919" s="233">
        <f>IF(N919="zákl. přenesená",J919,0)</f>
        <v>0</v>
      </c>
      <c r="BH919" s="233">
        <f>IF(N919="sníž. přenesená",J919,0)</f>
        <v>0</v>
      </c>
      <c r="BI919" s="233">
        <f>IF(N919="nulová",J919,0)</f>
        <v>0</v>
      </c>
      <c r="BJ919" s="18" t="s">
        <v>88</v>
      </c>
      <c r="BK919" s="233">
        <f>ROUND(I919*H919,2)</f>
        <v>0</v>
      </c>
      <c r="BL919" s="18" t="s">
        <v>144</v>
      </c>
      <c r="BM919" s="232" t="s">
        <v>975</v>
      </c>
    </row>
    <row r="920" s="2" customFormat="1">
      <c r="A920" s="39"/>
      <c r="B920" s="40"/>
      <c r="C920" s="41"/>
      <c r="D920" s="234" t="s">
        <v>146</v>
      </c>
      <c r="E920" s="41"/>
      <c r="F920" s="235" t="s">
        <v>976</v>
      </c>
      <c r="G920" s="41"/>
      <c r="H920" s="41"/>
      <c r="I920" s="236"/>
      <c r="J920" s="41"/>
      <c r="K920" s="41"/>
      <c r="L920" s="45"/>
      <c r="M920" s="237"/>
      <c r="N920" s="238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146</v>
      </c>
      <c r="AU920" s="18" t="s">
        <v>90</v>
      </c>
    </row>
    <row r="921" s="13" customFormat="1">
      <c r="A921" s="13"/>
      <c r="B921" s="239"/>
      <c r="C921" s="240"/>
      <c r="D921" s="234" t="s">
        <v>148</v>
      </c>
      <c r="E921" s="241" t="s">
        <v>1</v>
      </c>
      <c r="F921" s="242" t="s">
        <v>977</v>
      </c>
      <c r="G921" s="240"/>
      <c r="H921" s="241" t="s">
        <v>1</v>
      </c>
      <c r="I921" s="243"/>
      <c r="J921" s="240"/>
      <c r="K921" s="240"/>
      <c r="L921" s="244"/>
      <c r="M921" s="245"/>
      <c r="N921" s="246"/>
      <c r="O921" s="246"/>
      <c r="P921" s="246"/>
      <c r="Q921" s="246"/>
      <c r="R921" s="246"/>
      <c r="S921" s="246"/>
      <c r="T921" s="247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8" t="s">
        <v>148</v>
      </c>
      <c r="AU921" s="248" t="s">
        <v>90</v>
      </c>
      <c r="AV921" s="13" t="s">
        <v>88</v>
      </c>
      <c r="AW921" s="13" t="s">
        <v>36</v>
      </c>
      <c r="AX921" s="13" t="s">
        <v>80</v>
      </c>
      <c r="AY921" s="248" t="s">
        <v>138</v>
      </c>
    </row>
    <row r="922" s="13" customFormat="1">
      <c r="A922" s="13"/>
      <c r="B922" s="239"/>
      <c r="C922" s="240"/>
      <c r="D922" s="234" t="s">
        <v>148</v>
      </c>
      <c r="E922" s="241" t="s">
        <v>1</v>
      </c>
      <c r="F922" s="242" t="s">
        <v>978</v>
      </c>
      <c r="G922" s="240"/>
      <c r="H922" s="241" t="s">
        <v>1</v>
      </c>
      <c r="I922" s="243"/>
      <c r="J922" s="240"/>
      <c r="K922" s="240"/>
      <c r="L922" s="244"/>
      <c r="M922" s="245"/>
      <c r="N922" s="246"/>
      <c r="O922" s="246"/>
      <c r="P922" s="246"/>
      <c r="Q922" s="246"/>
      <c r="R922" s="246"/>
      <c r="S922" s="246"/>
      <c r="T922" s="247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8" t="s">
        <v>148</v>
      </c>
      <c r="AU922" s="248" t="s">
        <v>90</v>
      </c>
      <c r="AV922" s="13" t="s">
        <v>88</v>
      </c>
      <c r="AW922" s="13" t="s">
        <v>36</v>
      </c>
      <c r="AX922" s="13" t="s">
        <v>80</v>
      </c>
      <c r="AY922" s="248" t="s">
        <v>138</v>
      </c>
    </row>
    <row r="923" s="14" customFormat="1">
      <c r="A923" s="14"/>
      <c r="B923" s="249"/>
      <c r="C923" s="250"/>
      <c r="D923" s="234" t="s">
        <v>148</v>
      </c>
      <c r="E923" s="251" t="s">
        <v>1</v>
      </c>
      <c r="F923" s="252" t="s">
        <v>979</v>
      </c>
      <c r="G923" s="250"/>
      <c r="H923" s="253">
        <v>569.48800000000006</v>
      </c>
      <c r="I923" s="254"/>
      <c r="J923" s="250"/>
      <c r="K923" s="250"/>
      <c r="L923" s="255"/>
      <c r="M923" s="256"/>
      <c r="N923" s="257"/>
      <c r="O923" s="257"/>
      <c r="P923" s="257"/>
      <c r="Q923" s="257"/>
      <c r="R923" s="257"/>
      <c r="S923" s="257"/>
      <c r="T923" s="258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9" t="s">
        <v>148</v>
      </c>
      <c r="AU923" s="259" t="s">
        <v>90</v>
      </c>
      <c r="AV923" s="14" t="s">
        <v>90</v>
      </c>
      <c r="AW923" s="14" t="s">
        <v>36</v>
      </c>
      <c r="AX923" s="14" t="s">
        <v>88</v>
      </c>
      <c r="AY923" s="259" t="s">
        <v>138</v>
      </c>
    </row>
    <row r="924" s="2" customFormat="1" ht="24.15" customHeight="1">
      <c r="A924" s="39"/>
      <c r="B924" s="40"/>
      <c r="C924" s="220" t="s">
        <v>980</v>
      </c>
      <c r="D924" s="220" t="s">
        <v>140</v>
      </c>
      <c r="E924" s="221" t="s">
        <v>981</v>
      </c>
      <c r="F924" s="222" t="s">
        <v>982</v>
      </c>
      <c r="G924" s="223" t="s">
        <v>143</v>
      </c>
      <c r="H924" s="224">
        <v>1795.1189999999999</v>
      </c>
      <c r="I924" s="225"/>
      <c r="J924" s="226">
        <f>ROUND(I924*H924,2)</f>
        <v>0</v>
      </c>
      <c r="K924" s="227"/>
      <c r="L924" s="45"/>
      <c r="M924" s="228" t="s">
        <v>1</v>
      </c>
      <c r="N924" s="229" t="s">
        <v>45</v>
      </c>
      <c r="O924" s="92"/>
      <c r="P924" s="230">
        <f>O924*H924</f>
        <v>0</v>
      </c>
      <c r="Q924" s="230">
        <v>0</v>
      </c>
      <c r="R924" s="230">
        <f>Q924*H924</f>
        <v>0</v>
      </c>
      <c r="S924" s="230">
        <v>0</v>
      </c>
      <c r="T924" s="231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2" t="s">
        <v>144</v>
      </c>
      <c r="AT924" s="232" t="s">
        <v>140</v>
      </c>
      <c r="AU924" s="232" t="s">
        <v>90</v>
      </c>
      <c r="AY924" s="18" t="s">
        <v>138</v>
      </c>
      <c r="BE924" s="233">
        <f>IF(N924="základní",J924,0)</f>
        <v>0</v>
      </c>
      <c r="BF924" s="233">
        <f>IF(N924="snížená",J924,0)</f>
        <v>0</v>
      </c>
      <c r="BG924" s="233">
        <f>IF(N924="zákl. přenesená",J924,0)</f>
        <v>0</v>
      </c>
      <c r="BH924" s="233">
        <f>IF(N924="sníž. přenesená",J924,0)</f>
        <v>0</v>
      </c>
      <c r="BI924" s="233">
        <f>IF(N924="nulová",J924,0)</f>
        <v>0</v>
      </c>
      <c r="BJ924" s="18" t="s">
        <v>88</v>
      </c>
      <c r="BK924" s="233">
        <f>ROUND(I924*H924,2)</f>
        <v>0</v>
      </c>
      <c r="BL924" s="18" t="s">
        <v>144</v>
      </c>
      <c r="BM924" s="232" t="s">
        <v>983</v>
      </c>
    </row>
    <row r="925" s="2" customFormat="1">
      <c r="A925" s="39"/>
      <c r="B925" s="40"/>
      <c r="C925" s="41"/>
      <c r="D925" s="234" t="s">
        <v>146</v>
      </c>
      <c r="E925" s="41"/>
      <c r="F925" s="235" t="s">
        <v>984</v>
      </c>
      <c r="G925" s="41"/>
      <c r="H925" s="41"/>
      <c r="I925" s="236"/>
      <c r="J925" s="41"/>
      <c r="K925" s="41"/>
      <c r="L925" s="45"/>
      <c r="M925" s="237"/>
      <c r="N925" s="238"/>
      <c r="O925" s="92"/>
      <c r="P925" s="92"/>
      <c r="Q925" s="92"/>
      <c r="R925" s="92"/>
      <c r="S925" s="92"/>
      <c r="T925" s="93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18" t="s">
        <v>146</v>
      </c>
      <c r="AU925" s="18" t="s">
        <v>90</v>
      </c>
    </row>
    <row r="926" s="13" customFormat="1">
      <c r="A926" s="13"/>
      <c r="B926" s="239"/>
      <c r="C926" s="240"/>
      <c r="D926" s="234" t="s">
        <v>148</v>
      </c>
      <c r="E926" s="241" t="s">
        <v>1</v>
      </c>
      <c r="F926" s="242" t="s">
        <v>985</v>
      </c>
      <c r="G926" s="240"/>
      <c r="H926" s="241" t="s">
        <v>1</v>
      </c>
      <c r="I926" s="243"/>
      <c r="J926" s="240"/>
      <c r="K926" s="240"/>
      <c r="L926" s="244"/>
      <c r="M926" s="245"/>
      <c r="N926" s="246"/>
      <c r="O926" s="246"/>
      <c r="P926" s="246"/>
      <c r="Q926" s="246"/>
      <c r="R926" s="246"/>
      <c r="S926" s="246"/>
      <c r="T926" s="24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8" t="s">
        <v>148</v>
      </c>
      <c r="AU926" s="248" t="s">
        <v>90</v>
      </c>
      <c r="AV926" s="13" t="s">
        <v>88</v>
      </c>
      <c r="AW926" s="13" t="s">
        <v>36</v>
      </c>
      <c r="AX926" s="13" t="s">
        <v>80</v>
      </c>
      <c r="AY926" s="248" t="s">
        <v>138</v>
      </c>
    </row>
    <row r="927" s="13" customFormat="1">
      <c r="A927" s="13"/>
      <c r="B927" s="239"/>
      <c r="C927" s="240"/>
      <c r="D927" s="234" t="s">
        <v>148</v>
      </c>
      <c r="E927" s="241" t="s">
        <v>1</v>
      </c>
      <c r="F927" s="242" t="s">
        <v>986</v>
      </c>
      <c r="G927" s="240"/>
      <c r="H927" s="241" t="s">
        <v>1</v>
      </c>
      <c r="I927" s="243"/>
      <c r="J927" s="240"/>
      <c r="K927" s="240"/>
      <c r="L927" s="244"/>
      <c r="M927" s="245"/>
      <c r="N927" s="246"/>
      <c r="O927" s="246"/>
      <c r="P927" s="246"/>
      <c r="Q927" s="246"/>
      <c r="R927" s="246"/>
      <c r="S927" s="246"/>
      <c r="T927" s="247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8" t="s">
        <v>148</v>
      </c>
      <c r="AU927" s="248" t="s">
        <v>90</v>
      </c>
      <c r="AV927" s="13" t="s">
        <v>88</v>
      </c>
      <c r="AW927" s="13" t="s">
        <v>36</v>
      </c>
      <c r="AX927" s="13" t="s">
        <v>80</v>
      </c>
      <c r="AY927" s="248" t="s">
        <v>138</v>
      </c>
    </row>
    <row r="928" s="13" customFormat="1">
      <c r="A928" s="13"/>
      <c r="B928" s="239"/>
      <c r="C928" s="240"/>
      <c r="D928" s="234" t="s">
        <v>148</v>
      </c>
      <c r="E928" s="241" t="s">
        <v>1</v>
      </c>
      <c r="F928" s="242" t="s">
        <v>987</v>
      </c>
      <c r="G928" s="240"/>
      <c r="H928" s="241" t="s">
        <v>1</v>
      </c>
      <c r="I928" s="243"/>
      <c r="J928" s="240"/>
      <c r="K928" s="240"/>
      <c r="L928" s="244"/>
      <c r="M928" s="245"/>
      <c r="N928" s="246"/>
      <c r="O928" s="246"/>
      <c r="P928" s="246"/>
      <c r="Q928" s="246"/>
      <c r="R928" s="246"/>
      <c r="S928" s="246"/>
      <c r="T928" s="247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8" t="s">
        <v>148</v>
      </c>
      <c r="AU928" s="248" t="s">
        <v>90</v>
      </c>
      <c r="AV928" s="13" t="s">
        <v>88</v>
      </c>
      <c r="AW928" s="13" t="s">
        <v>36</v>
      </c>
      <c r="AX928" s="13" t="s">
        <v>80</v>
      </c>
      <c r="AY928" s="248" t="s">
        <v>138</v>
      </c>
    </row>
    <row r="929" s="14" customFormat="1">
      <c r="A929" s="14"/>
      <c r="B929" s="249"/>
      <c r="C929" s="250"/>
      <c r="D929" s="234" t="s">
        <v>148</v>
      </c>
      <c r="E929" s="251" t="s">
        <v>1</v>
      </c>
      <c r="F929" s="252" t="s">
        <v>988</v>
      </c>
      <c r="G929" s="250"/>
      <c r="H929" s="253">
        <v>406.988</v>
      </c>
      <c r="I929" s="254"/>
      <c r="J929" s="250"/>
      <c r="K929" s="250"/>
      <c r="L929" s="255"/>
      <c r="M929" s="256"/>
      <c r="N929" s="257"/>
      <c r="O929" s="257"/>
      <c r="P929" s="257"/>
      <c r="Q929" s="257"/>
      <c r="R929" s="257"/>
      <c r="S929" s="257"/>
      <c r="T929" s="258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9" t="s">
        <v>148</v>
      </c>
      <c r="AU929" s="259" t="s">
        <v>90</v>
      </c>
      <c r="AV929" s="14" t="s">
        <v>90</v>
      </c>
      <c r="AW929" s="14" t="s">
        <v>36</v>
      </c>
      <c r="AX929" s="14" t="s">
        <v>80</v>
      </c>
      <c r="AY929" s="259" t="s">
        <v>138</v>
      </c>
    </row>
    <row r="930" s="13" customFormat="1">
      <c r="A930" s="13"/>
      <c r="B930" s="239"/>
      <c r="C930" s="240"/>
      <c r="D930" s="234" t="s">
        <v>148</v>
      </c>
      <c r="E930" s="241" t="s">
        <v>1</v>
      </c>
      <c r="F930" s="242" t="s">
        <v>989</v>
      </c>
      <c r="G930" s="240"/>
      <c r="H930" s="241" t="s">
        <v>1</v>
      </c>
      <c r="I930" s="243"/>
      <c r="J930" s="240"/>
      <c r="K930" s="240"/>
      <c r="L930" s="244"/>
      <c r="M930" s="245"/>
      <c r="N930" s="246"/>
      <c r="O930" s="246"/>
      <c r="P930" s="246"/>
      <c r="Q930" s="246"/>
      <c r="R930" s="246"/>
      <c r="S930" s="246"/>
      <c r="T930" s="247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8" t="s">
        <v>148</v>
      </c>
      <c r="AU930" s="248" t="s">
        <v>90</v>
      </c>
      <c r="AV930" s="13" t="s">
        <v>88</v>
      </c>
      <c r="AW930" s="13" t="s">
        <v>36</v>
      </c>
      <c r="AX930" s="13" t="s">
        <v>80</v>
      </c>
      <c r="AY930" s="248" t="s">
        <v>138</v>
      </c>
    </row>
    <row r="931" s="14" customFormat="1">
      <c r="A931" s="14"/>
      <c r="B931" s="249"/>
      <c r="C931" s="250"/>
      <c r="D931" s="234" t="s">
        <v>148</v>
      </c>
      <c r="E931" s="251" t="s">
        <v>1</v>
      </c>
      <c r="F931" s="252" t="s">
        <v>990</v>
      </c>
      <c r="G931" s="250"/>
      <c r="H931" s="253">
        <v>422.66199999999998</v>
      </c>
      <c r="I931" s="254"/>
      <c r="J931" s="250"/>
      <c r="K931" s="250"/>
      <c r="L931" s="255"/>
      <c r="M931" s="256"/>
      <c r="N931" s="257"/>
      <c r="O931" s="257"/>
      <c r="P931" s="257"/>
      <c r="Q931" s="257"/>
      <c r="R931" s="257"/>
      <c r="S931" s="257"/>
      <c r="T931" s="25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9" t="s">
        <v>148</v>
      </c>
      <c r="AU931" s="259" t="s">
        <v>90</v>
      </c>
      <c r="AV931" s="14" t="s">
        <v>90</v>
      </c>
      <c r="AW931" s="14" t="s">
        <v>36</v>
      </c>
      <c r="AX931" s="14" t="s">
        <v>80</v>
      </c>
      <c r="AY931" s="259" t="s">
        <v>138</v>
      </c>
    </row>
    <row r="932" s="13" customFormat="1">
      <c r="A932" s="13"/>
      <c r="B932" s="239"/>
      <c r="C932" s="240"/>
      <c r="D932" s="234" t="s">
        <v>148</v>
      </c>
      <c r="E932" s="241" t="s">
        <v>1</v>
      </c>
      <c r="F932" s="242" t="s">
        <v>991</v>
      </c>
      <c r="G932" s="240"/>
      <c r="H932" s="241" t="s">
        <v>1</v>
      </c>
      <c r="I932" s="243"/>
      <c r="J932" s="240"/>
      <c r="K932" s="240"/>
      <c r="L932" s="244"/>
      <c r="M932" s="245"/>
      <c r="N932" s="246"/>
      <c r="O932" s="246"/>
      <c r="P932" s="246"/>
      <c r="Q932" s="246"/>
      <c r="R932" s="246"/>
      <c r="S932" s="246"/>
      <c r="T932" s="247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8" t="s">
        <v>148</v>
      </c>
      <c r="AU932" s="248" t="s">
        <v>90</v>
      </c>
      <c r="AV932" s="13" t="s">
        <v>88</v>
      </c>
      <c r="AW932" s="13" t="s">
        <v>36</v>
      </c>
      <c r="AX932" s="13" t="s">
        <v>80</v>
      </c>
      <c r="AY932" s="248" t="s">
        <v>138</v>
      </c>
    </row>
    <row r="933" s="14" customFormat="1">
      <c r="A933" s="14"/>
      <c r="B933" s="249"/>
      <c r="C933" s="250"/>
      <c r="D933" s="234" t="s">
        <v>148</v>
      </c>
      <c r="E933" s="251" t="s">
        <v>1</v>
      </c>
      <c r="F933" s="252" t="s">
        <v>992</v>
      </c>
      <c r="G933" s="250"/>
      <c r="H933" s="253">
        <v>734.94000000000005</v>
      </c>
      <c r="I933" s="254"/>
      <c r="J933" s="250"/>
      <c r="K933" s="250"/>
      <c r="L933" s="255"/>
      <c r="M933" s="256"/>
      <c r="N933" s="257"/>
      <c r="O933" s="257"/>
      <c r="P933" s="257"/>
      <c r="Q933" s="257"/>
      <c r="R933" s="257"/>
      <c r="S933" s="257"/>
      <c r="T933" s="25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9" t="s">
        <v>148</v>
      </c>
      <c r="AU933" s="259" t="s">
        <v>90</v>
      </c>
      <c r="AV933" s="14" t="s">
        <v>90</v>
      </c>
      <c r="AW933" s="14" t="s">
        <v>36</v>
      </c>
      <c r="AX933" s="14" t="s">
        <v>80</v>
      </c>
      <c r="AY933" s="259" t="s">
        <v>138</v>
      </c>
    </row>
    <row r="934" s="13" customFormat="1">
      <c r="A934" s="13"/>
      <c r="B934" s="239"/>
      <c r="C934" s="240"/>
      <c r="D934" s="234" t="s">
        <v>148</v>
      </c>
      <c r="E934" s="241" t="s">
        <v>1</v>
      </c>
      <c r="F934" s="242" t="s">
        <v>993</v>
      </c>
      <c r="G934" s="240"/>
      <c r="H934" s="241" t="s">
        <v>1</v>
      </c>
      <c r="I934" s="243"/>
      <c r="J934" s="240"/>
      <c r="K934" s="240"/>
      <c r="L934" s="244"/>
      <c r="M934" s="245"/>
      <c r="N934" s="246"/>
      <c r="O934" s="246"/>
      <c r="P934" s="246"/>
      <c r="Q934" s="246"/>
      <c r="R934" s="246"/>
      <c r="S934" s="246"/>
      <c r="T934" s="247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8" t="s">
        <v>148</v>
      </c>
      <c r="AU934" s="248" t="s">
        <v>90</v>
      </c>
      <c r="AV934" s="13" t="s">
        <v>88</v>
      </c>
      <c r="AW934" s="13" t="s">
        <v>36</v>
      </c>
      <c r="AX934" s="13" t="s">
        <v>80</v>
      </c>
      <c r="AY934" s="248" t="s">
        <v>138</v>
      </c>
    </row>
    <row r="935" s="14" customFormat="1">
      <c r="A935" s="14"/>
      <c r="B935" s="249"/>
      <c r="C935" s="250"/>
      <c r="D935" s="234" t="s">
        <v>148</v>
      </c>
      <c r="E935" s="251" t="s">
        <v>1</v>
      </c>
      <c r="F935" s="252" t="s">
        <v>994</v>
      </c>
      <c r="G935" s="250"/>
      <c r="H935" s="253">
        <v>230.529</v>
      </c>
      <c r="I935" s="254"/>
      <c r="J935" s="250"/>
      <c r="K935" s="250"/>
      <c r="L935" s="255"/>
      <c r="M935" s="256"/>
      <c r="N935" s="257"/>
      <c r="O935" s="257"/>
      <c r="P935" s="257"/>
      <c r="Q935" s="257"/>
      <c r="R935" s="257"/>
      <c r="S935" s="257"/>
      <c r="T935" s="25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9" t="s">
        <v>148</v>
      </c>
      <c r="AU935" s="259" t="s">
        <v>90</v>
      </c>
      <c r="AV935" s="14" t="s">
        <v>90</v>
      </c>
      <c r="AW935" s="14" t="s">
        <v>36</v>
      </c>
      <c r="AX935" s="14" t="s">
        <v>80</v>
      </c>
      <c r="AY935" s="259" t="s">
        <v>138</v>
      </c>
    </row>
    <row r="936" s="15" customFormat="1">
      <c r="A936" s="15"/>
      <c r="B936" s="260"/>
      <c r="C936" s="261"/>
      <c r="D936" s="234" t="s">
        <v>148</v>
      </c>
      <c r="E936" s="262" t="s">
        <v>1</v>
      </c>
      <c r="F936" s="263" t="s">
        <v>154</v>
      </c>
      <c r="G936" s="261"/>
      <c r="H936" s="264">
        <v>1795.1190000000001</v>
      </c>
      <c r="I936" s="265"/>
      <c r="J936" s="261"/>
      <c r="K936" s="261"/>
      <c r="L936" s="266"/>
      <c r="M936" s="267"/>
      <c r="N936" s="268"/>
      <c r="O936" s="268"/>
      <c r="P936" s="268"/>
      <c r="Q936" s="268"/>
      <c r="R936" s="268"/>
      <c r="S936" s="268"/>
      <c r="T936" s="269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0" t="s">
        <v>148</v>
      </c>
      <c r="AU936" s="270" t="s">
        <v>90</v>
      </c>
      <c r="AV936" s="15" t="s">
        <v>144</v>
      </c>
      <c r="AW936" s="15" t="s">
        <v>36</v>
      </c>
      <c r="AX936" s="15" t="s">
        <v>88</v>
      </c>
      <c r="AY936" s="270" t="s">
        <v>138</v>
      </c>
    </row>
    <row r="937" s="2" customFormat="1" ht="24.15" customHeight="1">
      <c r="A937" s="39"/>
      <c r="B937" s="40"/>
      <c r="C937" s="220" t="s">
        <v>995</v>
      </c>
      <c r="D937" s="220" t="s">
        <v>140</v>
      </c>
      <c r="E937" s="221" t="s">
        <v>996</v>
      </c>
      <c r="F937" s="222" t="s">
        <v>997</v>
      </c>
      <c r="G937" s="223" t="s">
        <v>143</v>
      </c>
      <c r="H937" s="224">
        <v>1064.7539999999999</v>
      </c>
      <c r="I937" s="225"/>
      <c r="J937" s="226">
        <f>ROUND(I937*H937,2)</f>
        <v>0</v>
      </c>
      <c r="K937" s="227"/>
      <c r="L937" s="45"/>
      <c r="M937" s="228" t="s">
        <v>1</v>
      </c>
      <c r="N937" s="229" t="s">
        <v>45</v>
      </c>
      <c r="O937" s="92"/>
      <c r="P937" s="230">
        <f>O937*H937</f>
        <v>0</v>
      </c>
      <c r="Q937" s="230">
        <v>0.74327200000000004</v>
      </c>
      <c r="R937" s="230">
        <f>Q937*H937</f>
        <v>791.40183508799998</v>
      </c>
      <c r="S937" s="230">
        <v>0</v>
      </c>
      <c r="T937" s="231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2" t="s">
        <v>144</v>
      </c>
      <c r="AT937" s="232" t="s">
        <v>140</v>
      </c>
      <c r="AU937" s="232" t="s">
        <v>90</v>
      </c>
      <c r="AY937" s="18" t="s">
        <v>138</v>
      </c>
      <c r="BE937" s="233">
        <f>IF(N937="základní",J937,0)</f>
        <v>0</v>
      </c>
      <c r="BF937" s="233">
        <f>IF(N937="snížená",J937,0)</f>
        <v>0</v>
      </c>
      <c r="BG937" s="233">
        <f>IF(N937="zákl. přenesená",J937,0)</f>
        <v>0</v>
      </c>
      <c r="BH937" s="233">
        <f>IF(N937="sníž. přenesená",J937,0)</f>
        <v>0</v>
      </c>
      <c r="BI937" s="233">
        <f>IF(N937="nulová",J937,0)</f>
        <v>0</v>
      </c>
      <c r="BJ937" s="18" t="s">
        <v>88</v>
      </c>
      <c r="BK937" s="233">
        <f>ROUND(I937*H937,2)</f>
        <v>0</v>
      </c>
      <c r="BL937" s="18" t="s">
        <v>144</v>
      </c>
      <c r="BM937" s="232" t="s">
        <v>998</v>
      </c>
    </row>
    <row r="938" s="2" customFormat="1">
      <c r="A938" s="39"/>
      <c r="B938" s="40"/>
      <c r="C938" s="41"/>
      <c r="D938" s="234" t="s">
        <v>146</v>
      </c>
      <c r="E938" s="41"/>
      <c r="F938" s="235" t="s">
        <v>999</v>
      </c>
      <c r="G938" s="41"/>
      <c r="H938" s="41"/>
      <c r="I938" s="236"/>
      <c r="J938" s="41"/>
      <c r="K938" s="41"/>
      <c r="L938" s="45"/>
      <c r="M938" s="237"/>
      <c r="N938" s="238"/>
      <c r="O938" s="92"/>
      <c r="P938" s="92"/>
      <c r="Q938" s="92"/>
      <c r="R938" s="92"/>
      <c r="S938" s="92"/>
      <c r="T938" s="93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146</v>
      </c>
      <c r="AU938" s="18" t="s">
        <v>90</v>
      </c>
    </row>
    <row r="939" s="13" customFormat="1">
      <c r="A939" s="13"/>
      <c r="B939" s="239"/>
      <c r="C939" s="240"/>
      <c r="D939" s="234" t="s">
        <v>148</v>
      </c>
      <c r="E939" s="241" t="s">
        <v>1</v>
      </c>
      <c r="F939" s="242" t="s">
        <v>1000</v>
      </c>
      <c r="G939" s="240"/>
      <c r="H939" s="241" t="s">
        <v>1</v>
      </c>
      <c r="I939" s="243"/>
      <c r="J939" s="240"/>
      <c r="K939" s="240"/>
      <c r="L939" s="244"/>
      <c r="M939" s="245"/>
      <c r="N939" s="246"/>
      <c r="O939" s="246"/>
      <c r="P939" s="246"/>
      <c r="Q939" s="246"/>
      <c r="R939" s="246"/>
      <c r="S939" s="246"/>
      <c r="T939" s="247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8" t="s">
        <v>148</v>
      </c>
      <c r="AU939" s="248" t="s">
        <v>90</v>
      </c>
      <c r="AV939" s="13" t="s">
        <v>88</v>
      </c>
      <c r="AW939" s="13" t="s">
        <v>36</v>
      </c>
      <c r="AX939" s="13" t="s">
        <v>80</v>
      </c>
      <c r="AY939" s="248" t="s">
        <v>138</v>
      </c>
    </row>
    <row r="940" s="13" customFormat="1">
      <c r="A940" s="13"/>
      <c r="B940" s="239"/>
      <c r="C940" s="240"/>
      <c r="D940" s="234" t="s">
        <v>148</v>
      </c>
      <c r="E940" s="241" t="s">
        <v>1</v>
      </c>
      <c r="F940" s="242" t="s">
        <v>986</v>
      </c>
      <c r="G940" s="240"/>
      <c r="H940" s="241" t="s">
        <v>1</v>
      </c>
      <c r="I940" s="243"/>
      <c r="J940" s="240"/>
      <c r="K940" s="240"/>
      <c r="L940" s="244"/>
      <c r="M940" s="245"/>
      <c r="N940" s="246"/>
      <c r="O940" s="246"/>
      <c r="P940" s="246"/>
      <c r="Q940" s="246"/>
      <c r="R940" s="246"/>
      <c r="S940" s="246"/>
      <c r="T940" s="247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8" t="s">
        <v>148</v>
      </c>
      <c r="AU940" s="248" t="s">
        <v>90</v>
      </c>
      <c r="AV940" s="13" t="s">
        <v>88</v>
      </c>
      <c r="AW940" s="13" t="s">
        <v>36</v>
      </c>
      <c r="AX940" s="13" t="s">
        <v>80</v>
      </c>
      <c r="AY940" s="248" t="s">
        <v>138</v>
      </c>
    </row>
    <row r="941" s="13" customFormat="1">
      <c r="A941" s="13"/>
      <c r="B941" s="239"/>
      <c r="C941" s="240"/>
      <c r="D941" s="234" t="s">
        <v>148</v>
      </c>
      <c r="E941" s="241" t="s">
        <v>1</v>
      </c>
      <c r="F941" s="242" t="s">
        <v>987</v>
      </c>
      <c r="G941" s="240"/>
      <c r="H941" s="241" t="s">
        <v>1</v>
      </c>
      <c r="I941" s="243"/>
      <c r="J941" s="240"/>
      <c r="K941" s="240"/>
      <c r="L941" s="244"/>
      <c r="M941" s="245"/>
      <c r="N941" s="246"/>
      <c r="O941" s="246"/>
      <c r="P941" s="246"/>
      <c r="Q941" s="246"/>
      <c r="R941" s="246"/>
      <c r="S941" s="246"/>
      <c r="T941" s="24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8" t="s">
        <v>148</v>
      </c>
      <c r="AU941" s="248" t="s">
        <v>90</v>
      </c>
      <c r="AV941" s="13" t="s">
        <v>88</v>
      </c>
      <c r="AW941" s="13" t="s">
        <v>36</v>
      </c>
      <c r="AX941" s="13" t="s">
        <v>80</v>
      </c>
      <c r="AY941" s="248" t="s">
        <v>138</v>
      </c>
    </row>
    <row r="942" s="14" customFormat="1">
      <c r="A942" s="14"/>
      <c r="B942" s="249"/>
      <c r="C942" s="250"/>
      <c r="D942" s="234" t="s">
        <v>148</v>
      </c>
      <c r="E942" s="251" t="s">
        <v>1</v>
      </c>
      <c r="F942" s="252" t="s">
        <v>1001</v>
      </c>
      <c r="G942" s="250"/>
      <c r="H942" s="253">
        <v>235.24500000000001</v>
      </c>
      <c r="I942" s="254"/>
      <c r="J942" s="250"/>
      <c r="K942" s="250"/>
      <c r="L942" s="255"/>
      <c r="M942" s="256"/>
      <c r="N942" s="257"/>
      <c r="O942" s="257"/>
      <c r="P942" s="257"/>
      <c r="Q942" s="257"/>
      <c r="R942" s="257"/>
      <c r="S942" s="257"/>
      <c r="T942" s="25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9" t="s">
        <v>148</v>
      </c>
      <c r="AU942" s="259" t="s">
        <v>90</v>
      </c>
      <c r="AV942" s="14" t="s">
        <v>90</v>
      </c>
      <c r="AW942" s="14" t="s">
        <v>36</v>
      </c>
      <c r="AX942" s="14" t="s">
        <v>80</v>
      </c>
      <c r="AY942" s="259" t="s">
        <v>138</v>
      </c>
    </row>
    <row r="943" s="13" customFormat="1">
      <c r="A943" s="13"/>
      <c r="B943" s="239"/>
      <c r="C943" s="240"/>
      <c r="D943" s="234" t="s">
        <v>148</v>
      </c>
      <c r="E943" s="241" t="s">
        <v>1</v>
      </c>
      <c r="F943" s="242" t="s">
        <v>989</v>
      </c>
      <c r="G943" s="240"/>
      <c r="H943" s="241" t="s">
        <v>1</v>
      </c>
      <c r="I943" s="243"/>
      <c r="J943" s="240"/>
      <c r="K943" s="240"/>
      <c r="L943" s="244"/>
      <c r="M943" s="245"/>
      <c r="N943" s="246"/>
      <c r="O943" s="246"/>
      <c r="P943" s="246"/>
      <c r="Q943" s="246"/>
      <c r="R943" s="246"/>
      <c r="S943" s="246"/>
      <c r="T943" s="247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8" t="s">
        <v>148</v>
      </c>
      <c r="AU943" s="248" t="s">
        <v>90</v>
      </c>
      <c r="AV943" s="13" t="s">
        <v>88</v>
      </c>
      <c r="AW943" s="13" t="s">
        <v>36</v>
      </c>
      <c r="AX943" s="13" t="s">
        <v>80</v>
      </c>
      <c r="AY943" s="248" t="s">
        <v>138</v>
      </c>
    </row>
    <row r="944" s="14" customFormat="1">
      <c r="A944" s="14"/>
      <c r="B944" s="249"/>
      <c r="C944" s="250"/>
      <c r="D944" s="234" t="s">
        <v>148</v>
      </c>
      <c r="E944" s="251" t="s">
        <v>1</v>
      </c>
      <c r="F944" s="252" t="s">
        <v>1002</v>
      </c>
      <c r="G944" s="250"/>
      <c r="H944" s="253">
        <v>113.992</v>
      </c>
      <c r="I944" s="254"/>
      <c r="J944" s="250"/>
      <c r="K944" s="250"/>
      <c r="L944" s="255"/>
      <c r="M944" s="256"/>
      <c r="N944" s="257"/>
      <c r="O944" s="257"/>
      <c r="P944" s="257"/>
      <c r="Q944" s="257"/>
      <c r="R944" s="257"/>
      <c r="S944" s="257"/>
      <c r="T944" s="25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9" t="s">
        <v>148</v>
      </c>
      <c r="AU944" s="259" t="s">
        <v>90</v>
      </c>
      <c r="AV944" s="14" t="s">
        <v>90</v>
      </c>
      <c r="AW944" s="14" t="s">
        <v>36</v>
      </c>
      <c r="AX944" s="14" t="s">
        <v>80</v>
      </c>
      <c r="AY944" s="259" t="s">
        <v>138</v>
      </c>
    </row>
    <row r="945" s="13" customFormat="1">
      <c r="A945" s="13"/>
      <c r="B945" s="239"/>
      <c r="C945" s="240"/>
      <c r="D945" s="234" t="s">
        <v>148</v>
      </c>
      <c r="E945" s="241" t="s">
        <v>1</v>
      </c>
      <c r="F945" s="242" t="s">
        <v>1003</v>
      </c>
      <c r="G945" s="240"/>
      <c r="H945" s="241" t="s">
        <v>1</v>
      </c>
      <c r="I945" s="243"/>
      <c r="J945" s="240"/>
      <c r="K945" s="240"/>
      <c r="L945" s="244"/>
      <c r="M945" s="245"/>
      <c r="N945" s="246"/>
      <c r="O945" s="246"/>
      <c r="P945" s="246"/>
      <c r="Q945" s="246"/>
      <c r="R945" s="246"/>
      <c r="S945" s="246"/>
      <c r="T945" s="247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8" t="s">
        <v>148</v>
      </c>
      <c r="AU945" s="248" t="s">
        <v>90</v>
      </c>
      <c r="AV945" s="13" t="s">
        <v>88</v>
      </c>
      <c r="AW945" s="13" t="s">
        <v>36</v>
      </c>
      <c r="AX945" s="13" t="s">
        <v>80</v>
      </c>
      <c r="AY945" s="248" t="s">
        <v>138</v>
      </c>
    </row>
    <row r="946" s="14" customFormat="1">
      <c r="A946" s="14"/>
      <c r="B946" s="249"/>
      <c r="C946" s="250"/>
      <c r="D946" s="234" t="s">
        <v>148</v>
      </c>
      <c r="E946" s="251" t="s">
        <v>1</v>
      </c>
      <c r="F946" s="252" t="s">
        <v>1004</v>
      </c>
      <c r="G946" s="250"/>
      <c r="H946" s="253">
        <v>254.14400000000001</v>
      </c>
      <c r="I946" s="254"/>
      <c r="J946" s="250"/>
      <c r="K946" s="250"/>
      <c r="L946" s="255"/>
      <c r="M946" s="256"/>
      <c r="N946" s="257"/>
      <c r="O946" s="257"/>
      <c r="P946" s="257"/>
      <c r="Q946" s="257"/>
      <c r="R946" s="257"/>
      <c r="S946" s="257"/>
      <c r="T946" s="258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9" t="s">
        <v>148</v>
      </c>
      <c r="AU946" s="259" t="s">
        <v>90</v>
      </c>
      <c r="AV946" s="14" t="s">
        <v>90</v>
      </c>
      <c r="AW946" s="14" t="s">
        <v>36</v>
      </c>
      <c r="AX946" s="14" t="s">
        <v>80</v>
      </c>
      <c r="AY946" s="259" t="s">
        <v>138</v>
      </c>
    </row>
    <row r="947" s="13" customFormat="1">
      <c r="A947" s="13"/>
      <c r="B947" s="239"/>
      <c r="C947" s="240"/>
      <c r="D947" s="234" t="s">
        <v>148</v>
      </c>
      <c r="E947" s="241" t="s">
        <v>1</v>
      </c>
      <c r="F947" s="242" t="s">
        <v>991</v>
      </c>
      <c r="G947" s="240"/>
      <c r="H947" s="241" t="s">
        <v>1</v>
      </c>
      <c r="I947" s="243"/>
      <c r="J947" s="240"/>
      <c r="K947" s="240"/>
      <c r="L947" s="244"/>
      <c r="M947" s="245"/>
      <c r="N947" s="246"/>
      <c r="O947" s="246"/>
      <c r="P947" s="246"/>
      <c r="Q947" s="246"/>
      <c r="R947" s="246"/>
      <c r="S947" s="246"/>
      <c r="T947" s="247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8" t="s">
        <v>148</v>
      </c>
      <c r="AU947" s="248" t="s">
        <v>90</v>
      </c>
      <c r="AV947" s="13" t="s">
        <v>88</v>
      </c>
      <c r="AW947" s="13" t="s">
        <v>36</v>
      </c>
      <c r="AX947" s="13" t="s">
        <v>80</v>
      </c>
      <c r="AY947" s="248" t="s">
        <v>138</v>
      </c>
    </row>
    <row r="948" s="14" customFormat="1">
      <c r="A948" s="14"/>
      <c r="B948" s="249"/>
      <c r="C948" s="250"/>
      <c r="D948" s="234" t="s">
        <v>148</v>
      </c>
      <c r="E948" s="251" t="s">
        <v>1</v>
      </c>
      <c r="F948" s="252" t="s">
        <v>1005</v>
      </c>
      <c r="G948" s="250"/>
      <c r="H948" s="253">
        <v>50.811999999999998</v>
      </c>
      <c r="I948" s="254"/>
      <c r="J948" s="250"/>
      <c r="K948" s="250"/>
      <c r="L948" s="255"/>
      <c r="M948" s="256"/>
      <c r="N948" s="257"/>
      <c r="O948" s="257"/>
      <c r="P948" s="257"/>
      <c r="Q948" s="257"/>
      <c r="R948" s="257"/>
      <c r="S948" s="257"/>
      <c r="T948" s="25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9" t="s">
        <v>148</v>
      </c>
      <c r="AU948" s="259" t="s">
        <v>90</v>
      </c>
      <c r="AV948" s="14" t="s">
        <v>90</v>
      </c>
      <c r="AW948" s="14" t="s">
        <v>36</v>
      </c>
      <c r="AX948" s="14" t="s">
        <v>80</v>
      </c>
      <c r="AY948" s="259" t="s">
        <v>138</v>
      </c>
    </row>
    <row r="949" s="13" customFormat="1">
      <c r="A949" s="13"/>
      <c r="B949" s="239"/>
      <c r="C949" s="240"/>
      <c r="D949" s="234" t="s">
        <v>148</v>
      </c>
      <c r="E949" s="241" t="s">
        <v>1</v>
      </c>
      <c r="F949" s="242" t="s">
        <v>993</v>
      </c>
      <c r="G949" s="240"/>
      <c r="H949" s="241" t="s">
        <v>1</v>
      </c>
      <c r="I949" s="243"/>
      <c r="J949" s="240"/>
      <c r="K949" s="240"/>
      <c r="L949" s="244"/>
      <c r="M949" s="245"/>
      <c r="N949" s="246"/>
      <c r="O949" s="246"/>
      <c r="P949" s="246"/>
      <c r="Q949" s="246"/>
      <c r="R949" s="246"/>
      <c r="S949" s="246"/>
      <c r="T949" s="247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8" t="s">
        <v>148</v>
      </c>
      <c r="AU949" s="248" t="s">
        <v>90</v>
      </c>
      <c r="AV949" s="13" t="s">
        <v>88</v>
      </c>
      <c r="AW949" s="13" t="s">
        <v>36</v>
      </c>
      <c r="AX949" s="13" t="s">
        <v>80</v>
      </c>
      <c r="AY949" s="248" t="s">
        <v>138</v>
      </c>
    </row>
    <row r="950" s="14" customFormat="1">
      <c r="A950" s="14"/>
      <c r="B950" s="249"/>
      <c r="C950" s="250"/>
      <c r="D950" s="234" t="s">
        <v>148</v>
      </c>
      <c r="E950" s="251" t="s">
        <v>1</v>
      </c>
      <c r="F950" s="252" t="s">
        <v>1006</v>
      </c>
      <c r="G950" s="250"/>
      <c r="H950" s="253">
        <v>108.283</v>
      </c>
      <c r="I950" s="254"/>
      <c r="J950" s="250"/>
      <c r="K950" s="250"/>
      <c r="L950" s="255"/>
      <c r="M950" s="256"/>
      <c r="N950" s="257"/>
      <c r="O950" s="257"/>
      <c r="P950" s="257"/>
      <c r="Q950" s="257"/>
      <c r="R950" s="257"/>
      <c r="S950" s="257"/>
      <c r="T950" s="25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9" t="s">
        <v>148</v>
      </c>
      <c r="AU950" s="259" t="s">
        <v>90</v>
      </c>
      <c r="AV950" s="14" t="s">
        <v>90</v>
      </c>
      <c r="AW950" s="14" t="s">
        <v>36</v>
      </c>
      <c r="AX950" s="14" t="s">
        <v>80</v>
      </c>
      <c r="AY950" s="259" t="s">
        <v>138</v>
      </c>
    </row>
    <row r="951" s="13" customFormat="1">
      <c r="A951" s="13"/>
      <c r="B951" s="239"/>
      <c r="C951" s="240"/>
      <c r="D951" s="234" t="s">
        <v>148</v>
      </c>
      <c r="E951" s="241" t="s">
        <v>1</v>
      </c>
      <c r="F951" s="242" t="s">
        <v>1007</v>
      </c>
      <c r="G951" s="240"/>
      <c r="H951" s="241" t="s">
        <v>1</v>
      </c>
      <c r="I951" s="243"/>
      <c r="J951" s="240"/>
      <c r="K951" s="240"/>
      <c r="L951" s="244"/>
      <c r="M951" s="245"/>
      <c r="N951" s="246"/>
      <c r="O951" s="246"/>
      <c r="P951" s="246"/>
      <c r="Q951" s="246"/>
      <c r="R951" s="246"/>
      <c r="S951" s="246"/>
      <c r="T951" s="247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8" t="s">
        <v>148</v>
      </c>
      <c r="AU951" s="248" t="s">
        <v>90</v>
      </c>
      <c r="AV951" s="13" t="s">
        <v>88</v>
      </c>
      <c r="AW951" s="13" t="s">
        <v>36</v>
      </c>
      <c r="AX951" s="13" t="s">
        <v>80</v>
      </c>
      <c r="AY951" s="248" t="s">
        <v>138</v>
      </c>
    </row>
    <row r="952" s="14" customFormat="1">
      <c r="A952" s="14"/>
      <c r="B952" s="249"/>
      <c r="C952" s="250"/>
      <c r="D952" s="234" t="s">
        <v>148</v>
      </c>
      <c r="E952" s="251" t="s">
        <v>1</v>
      </c>
      <c r="F952" s="252" t="s">
        <v>1008</v>
      </c>
      <c r="G952" s="250"/>
      <c r="H952" s="253">
        <v>302.27800000000002</v>
      </c>
      <c r="I952" s="254"/>
      <c r="J952" s="250"/>
      <c r="K952" s="250"/>
      <c r="L952" s="255"/>
      <c r="M952" s="256"/>
      <c r="N952" s="257"/>
      <c r="O952" s="257"/>
      <c r="P952" s="257"/>
      <c r="Q952" s="257"/>
      <c r="R952" s="257"/>
      <c r="S952" s="257"/>
      <c r="T952" s="258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9" t="s">
        <v>148</v>
      </c>
      <c r="AU952" s="259" t="s">
        <v>90</v>
      </c>
      <c r="AV952" s="14" t="s">
        <v>90</v>
      </c>
      <c r="AW952" s="14" t="s">
        <v>36</v>
      </c>
      <c r="AX952" s="14" t="s">
        <v>80</v>
      </c>
      <c r="AY952" s="259" t="s">
        <v>138</v>
      </c>
    </row>
    <row r="953" s="15" customFormat="1">
      <c r="A953" s="15"/>
      <c r="B953" s="260"/>
      <c r="C953" s="261"/>
      <c r="D953" s="234" t="s">
        <v>148</v>
      </c>
      <c r="E953" s="262" t="s">
        <v>1</v>
      </c>
      <c r="F953" s="263" t="s">
        <v>154</v>
      </c>
      <c r="G953" s="261"/>
      <c r="H953" s="264">
        <v>1064.7539999999999</v>
      </c>
      <c r="I953" s="265"/>
      <c r="J953" s="261"/>
      <c r="K953" s="261"/>
      <c r="L953" s="266"/>
      <c r="M953" s="267"/>
      <c r="N953" s="268"/>
      <c r="O953" s="268"/>
      <c r="P953" s="268"/>
      <c r="Q953" s="268"/>
      <c r="R953" s="268"/>
      <c r="S953" s="268"/>
      <c r="T953" s="269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70" t="s">
        <v>148</v>
      </c>
      <c r="AU953" s="270" t="s">
        <v>90</v>
      </c>
      <c r="AV953" s="15" t="s">
        <v>144</v>
      </c>
      <c r="AW953" s="15" t="s">
        <v>36</v>
      </c>
      <c r="AX953" s="15" t="s">
        <v>88</v>
      </c>
      <c r="AY953" s="270" t="s">
        <v>138</v>
      </c>
    </row>
    <row r="954" s="2" customFormat="1" ht="33" customHeight="1">
      <c r="A954" s="39"/>
      <c r="B954" s="40"/>
      <c r="C954" s="220" t="s">
        <v>1009</v>
      </c>
      <c r="D954" s="220" t="s">
        <v>140</v>
      </c>
      <c r="E954" s="221" t="s">
        <v>1010</v>
      </c>
      <c r="F954" s="222" t="s">
        <v>1011</v>
      </c>
      <c r="G954" s="223" t="s">
        <v>143</v>
      </c>
      <c r="H954" s="224">
        <v>1064.7539999999999</v>
      </c>
      <c r="I954" s="225"/>
      <c r="J954" s="226">
        <f>ROUND(I954*H954,2)</f>
        <v>0</v>
      </c>
      <c r="K954" s="227"/>
      <c r="L954" s="45"/>
      <c r="M954" s="228" t="s">
        <v>1</v>
      </c>
      <c r="N954" s="229" t="s">
        <v>45</v>
      </c>
      <c r="O954" s="92"/>
      <c r="P954" s="230">
        <f>O954*H954</f>
        <v>0</v>
      </c>
      <c r="Q954" s="230">
        <v>0</v>
      </c>
      <c r="R954" s="230">
        <f>Q954*H954</f>
        <v>0</v>
      </c>
      <c r="S954" s="230">
        <v>0</v>
      </c>
      <c r="T954" s="231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2" t="s">
        <v>144</v>
      </c>
      <c r="AT954" s="232" t="s">
        <v>140</v>
      </c>
      <c r="AU954" s="232" t="s">
        <v>90</v>
      </c>
      <c r="AY954" s="18" t="s">
        <v>138</v>
      </c>
      <c r="BE954" s="233">
        <f>IF(N954="základní",J954,0)</f>
        <v>0</v>
      </c>
      <c r="BF954" s="233">
        <f>IF(N954="snížená",J954,0)</f>
        <v>0</v>
      </c>
      <c r="BG954" s="233">
        <f>IF(N954="zákl. přenesená",J954,0)</f>
        <v>0</v>
      </c>
      <c r="BH954" s="233">
        <f>IF(N954="sníž. přenesená",J954,0)</f>
        <v>0</v>
      </c>
      <c r="BI954" s="233">
        <f>IF(N954="nulová",J954,0)</f>
        <v>0</v>
      </c>
      <c r="BJ954" s="18" t="s">
        <v>88</v>
      </c>
      <c r="BK954" s="233">
        <f>ROUND(I954*H954,2)</f>
        <v>0</v>
      </c>
      <c r="BL954" s="18" t="s">
        <v>144</v>
      </c>
      <c r="BM954" s="232" t="s">
        <v>1012</v>
      </c>
    </row>
    <row r="955" s="2" customFormat="1">
      <c r="A955" s="39"/>
      <c r="B955" s="40"/>
      <c r="C955" s="41"/>
      <c r="D955" s="234" t="s">
        <v>146</v>
      </c>
      <c r="E955" s="41"/>
      <c r="F955" s="235" t="s">
        <v>1013</v>
      </c>
      <c r="G955" s="41"/>
      <c r="H955" s="41"/>
      <c r="I955" s="236"/>
      <c r="J955" s="41"/>
      <c r="K955" s="41"/>
      <c r="L955" s="45"/>
      <c r="M955" s="237"/>
      <c r="N955" s="238"/>
      <c r="O955" s="92"/>
      <c r="P955" s="92"/>
      <c r="Q955" s="92"/>
      <c r="R955" s="92"/>
      <c r="S955" s="92"/>
      <c r="T955" s="93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T955" s="18" t="s">
        <v>146</v>
      </c>
      <c r="AU955" s="18" t="s">
        <v>90</v>
      </c>
    </row>
    <row r="956" s="2" customFormat="1" ht="24.15" customHeight="1">
      <c r="A956" s="39"/>
      <c r="B956" s="40"/>
      <c r="C956" s="220" t="s">
        <v>1014</v>
      </c>
      <c r="D956" s="220" t="s">
        <v>140</v>
      </c>
      <c r="E956" s="221" t="s">
        <v>1015</v>
      </c>
      <c r="F956" s="222" t="s">
        <v>1016</v>
      </c>
      <c r="G956" s="223" t="s">
        <v>281</v>
      </c>
      <c r="H956" s="224">
        <v>187.405</v>
      </c>
      <c r="I956" s="225"/>
      <c r="J956" s="226">
        <f>ROUND(I956*H956,2)</f>
        <v>0</v>
      </c>
      <c r="K956" s="227"/>
      <c r="L956" s="45"/>
      <c r="M956" s="228" t="s">
        <v>1</v>
      </c>
      <c r="N956" s="229" t="s">
        <v>45</v>
      </c>
      <c r="O956" s="92"/>
      <c r="P956" s="230">
        <f>O956*H956</f>
        <v>0</v>
      </c>
      <c r="Q956" s="230">
        <v>1.9967999999999999</v>
      </c>
      <c r="R956" s="230">
        <f>Q956*H956</f>
        <v>374.21030400000001</v>
      </c>
      <c r="S956" s="230">
        <v>0</v>
      </c>
      <c r="T956" s="231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2" t="s">
        <v>144</v>
      </c>
      <c r="AT956" s="232" t="s">
        <v>140</v>
      </c>
      <c r="AU956" s="232" t="s">
        <v>90</v>
      </c>
      <c r="AY956" s="18" t="s">
        <v>138</v>
      </c>
      <c r="BE956" s="233">
        <f>IF(N956="základní",J956,0)</f>
        <v>0</v>
      </c>
      <c r="BF956" s="233">
        <f>IF(N956="snížená",J956,0)</f>
        <v>0</v>
      </c>
      <c r="BG956" s="233">
        <f>IF(N956="zákl. přenesená",J956,0)</f>
        <v>0</v>
      </c>
      <c r="BH956" s="233">
        <f>IF(N956="sníž. přenesená",J956,0)</f>
        <v>0</v>
      </c>
      <c r="BI956" s="233">
        <f>IF(N956="nulová",J956,0)</f>
        <v>0</v>
      </c>
      <c r="BJ956" s="18" t="s">
        <v>88</v>
      </c>
      <c r="BK956" s="233">
        <f>ROUND(I956*H956,2)</f>
        <v>0</v>
      </c>
      <c r="BL956" s="18" t="s">
        <v>144</v>
      </c>
      <c r="BM956" s="232" t="s">
        <v>1017</v>
      </c>
    </row>
    <row r="957" s="2" customFormat="1">
      <c r="A957" s="39"/>
      <c r="B957" s="40"/>
      <c r="C957" s="41"/>
      <c r="D957" s="234" t="s">
        <v>146</v>
      </c>
      <c r="E957" s="41"/>
      <c r="F957" s="235" t="s">
        <v>1018</v>
      </c>
      <c r="G957" s="41"/>
      <c r="H957" s="41"/>
      <c r="I957" s="236"/>
      <c r="J957" s="41"/>
      <c r="K957" s="41"/>
      <c r="L957" s="45"/>
      <c r="M957" s="237"/>
      <c r="N957" s="238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146</v>
      </c>
      <c r="AU957" s="18" t="s">
        <v>90</v>
      </c>
    </row>
    <row r="958" s="13" customFormat="1">
      <c r="A958" s="13"/>
      <c r="B958" s="239"/>
      <c r="C958" s="240"/>
      <c r="D958" s="234" t="s">
        <v>148</v>
      </c>
      <c r="E958" s="241" t="s">
        <v>1</v>
      </c>
      <c r="F958" s="242" t="s">
        <v>1019</v>
      </c>
      <c r="G958" s="240"/>
      <c r="H958" s="241" t="s">
        <v>1</v>
      </c>
      <c r="I958" s="243"/>
      <c r="J958" s="240"/>
      <c r="K958" s="240"/>
      <c r="L958" s="244"/>
      <c r="M958" s="245"/>
      <c r="N958" s="246"/>
      <c r="O958" s="246"/>
      <c r="P958" s="246"/>
      <c r="Q958" s="246"/>
      <c r="R958" s="246"/>
      <c r="S958" s="246"/>
      <c r="T958" s="247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8" t="s">
        <v>148</v>
      </c>
      <c r="AU958" s="248" t="s">
        <v>90</v>
      </c>
      <c r="AV958" s="13" t="s">
        <v>88</v>
      </c>
      <c r="AW958" s="13" t="s">
        <v>36</v>
      </c>
      <c r="AX958" s="13" t="s">
        <v>80</v>
      </c>
      <c r="AY958" s="248" t="s">
        <v>138</v>
      </c>
    </row>
    <row r="959" s="13" customFormat="1">
      <c r="A959" s="13"/>
      <c r="B959" s="239"/>
      <c r="C959" s="240"/>
      <c r="D959" s="234" t="s">
        <v>148</v>
      </c>
      <c r="E959" s="241" t="s">
        <v>1</v>
      </c>
      <c r="F959" s="242" t="s">
        <v>1020</v>
      </c>
      <c r="G959" s="240"/>
      <c r="H959" s="241" t="s">
        <v>1</v>
      </c>
      <c r="I959" s="243"/>
      <c r="J959" s="240"/>
      <c r="K959" s="240"/>
      <c r="L959" s="244"/>
      <c r="M959" s="245"/>
      <c r="N959" s="246"/>
      <c r="O959" s="246"/>
      <c r="P959" s="246"/>
      <c r="Q959" s="246"/>
      <c r="R959" s="246"/>
      <c r="S959" s="246"/>
      <c r="T959" s="247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8" t="s">
        <v>148</v>
      </c>
      <c r="AU959" s="248" t="s">
        <v>90</v>
      </c>
      <c r="AV959" s="13" t="s">
        <v>88</v>
      </c>
      <c r="AW959" s="13" t="s">
        <v>36</v>
      </c>
      <c r="AX959" s="13" t="s">
        <v>80</v>
      </c>
      <c r="AY959" s="248" t="s">
        <v>138</v>
      </c>
    </row>
    <row r="960" s="14" customFormat="1">
      <c r="A960" s="14"/>
      <c r="B960" s="249"/>
      <c r="C960" s="250"/>
      <c r="D960" s="234" t="s">
        <v>148</v>
      </c>
      <c r="E960" s="251" t="s">
        <v>1</v>
      </c>
      <c r="F960" s="252" t="s">
        <v>1021</v>
      </c>
      <c r="G960" s="250"/>
      <c r="H960" s="253">
        <v>37.780999999999999</v>
      </c>
      <c r="I960" s="254"/>
      <c r="J960" s="250"/>
      <c r="K960" s="250"/>
      <c r="L960" s="255"/>
      <c r="M960" s="256"/>
      <c r="N960" s="257"/>
      <c r="O960" s="257"/>
      <c r="P960" s="257"/>
      <c r="Q960" s="257"/>
      <c r="R960" s="257"/>
      <c r="S960" s="257"/>
      <c r="T960" s="25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9" t="s">
        <v>148</v>
      </c>
      <c r="AU960" s="259" t="s">
        <v>90</v>
      </c>
      <c r="AV960" s="14" t="s">
        <v>90</v>
      </c>
      <c r="AW960" s="14" t="s">
        <v>36</v>
      </c>
      <c r="AX960" s="14" t="s">
        <v>80</v>
      </c>
      <c r="AY960" s="259" t="s">
        <v>138</v>
      </c>
    </row>
    <row r="961" s="13" customFormat="1">
      <c r="A961" s="13"/>
      <c r="B961" s="239"/>
      <c r="C961" s="240"/>
      <c r="D961" s="234" t="s">
        <v>148</v>
      </c>
      <c r="E961" s="241" t="s">
        <v>1</v>
      </c>
      <c r="F961" s="242" t="s">
        <v>1022</v>
      </c>
      <c r="G961" s="240"/>
      <c r="H961" s="241" t="s">
        <v>1</v>
      </c>
      <c r="I961" s="243"/>
      <c r="J961" s="240"/>
      <c r="K961" s="240"/>
      <c r="L961" s="244"/>
      <c r="M961" s="245"/>
      <c r="N961" s="246"/>
      <c r="O961" s="246"/>
      <c r="P961" s="246"/>
      <c r="Q961" s="246"/>
      <c r="R961" s="246"/>
      <c r="S961" s="246"/>
      <c r="T961" s="247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8" t="s">
        <v>148</v>
      </c>
      <c r="AU961" s="248" t="s">
        <v>90</v>
      </c>
      <c r="AV961" s="13" t="s">
        <v>88</v>
      </c>
      <c r="AW961" s="13" t="s">
        <v>36</v>
      </c>
      <c r="AX961" s="13" t="s">
        <v>80</v>
      </c>
      <c r="AY961" s="248" t="s">
        <v>138</v>
      </c>
    </row>
    <row r="962" s="14" customFormat="1">
      <c r="A962" s="14"/>
      <c r="B962" s="249"/>
      <c r="C962" s="250"/>
      <c r="D962" s="234" t="s">
        <v>148</v>
      </c>
      <c r="E962" s="251" t="s">
        <v>1</v>
      </c>
      <c r="F962" s="252" t="s">
        <v>1023</v>
      </c>
      <c r="G962" s="250"/>
      <c r="H962" s="253">
        <v>33.296999999999997</v>
      </c>
      <c r="I962" s="254"/>
      <c r="J962" s="250"/>
      <c r="K962" s="250"/>
      <c r="L962" s="255"/>
      <c r="M962" s="256"/>
      <c r="N962" s="257"/>
      <c r="O962" s="257"/>
      <c r="P962" s="257"/>
      <c r="Q962" s="257"/>
      <c r="R962" s="257"/>
      <c r="S962" s="257"/>
      <c r="T962" s="25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9" t="s">
        <v>148</v>
      </c>
      <c r="AU962" s="259" t="s">
        <v>90</v>
      </c>
      <c r="AV962" s="14" t="s">
        <v>90</v>
      </c>
      <c r="AW962" s="14" t="s">
        <v>36</v>
      </c>
      <c r="AX962" s="14" t="s">
        <v>80</v>
      </c>
      <c r="AY962" s="259" t="s">
        <v>138</v>
      </c>
    </row>
    <row r="963" s="13" customFormat="1">
      <c r="A963" s="13"/>
      <c r="B963" s="239"/>
      <c r="C963" s="240"/>
      <c r="D963" s="234" t="s">
        <v>148</v>
      </c>
      <c r="E963" s="241" t="s">
        <v>1</v>
      </c>
      <c r="F963" s="242" t="s">
        <v>1024</v>
      </c>
      <c r="G963" s="240"/>
      <c r="H963" s="241" t="s">
        <v>1</v>
      </c>
      <c r="I963" s="243"/>
      <c r="J963" s="240"/>
      <c r="K963" s="240"/>
      <c r="L963" s="244"/>
      <c r="M963" s="245"/>
      <c r="N963" s="246"/>
      <c r="O963" s="246"/>
      <c r="P963" s="246"/>
      <c r="Q963" s="246"/>
      <c r="R963" s="246"/>
      <c r="S963" s="246"/>
      <c r="T963" s="247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8" t="s">
        <v>148</v>
      </c>
      <c r="AU963" s="248" t="s">
        <v>90</v>
      </c>
      <c r="AV963" s="13" t="s">
        <v>88</v>
      </c>
      <c r="AW963" s="13" t="s">
        <v>36</v>
      </c>
      <c r="AX963" s="13" t="s">
        <v>80</v>
      </c>
      <c r="AY963" s="248" t="s">
        <v>138</v>
      </c>
    </row>
    <row r="964" s="14" customFormat="1">
      <c r="A964" s="14"/>
      <c r="B964" s="249"/>
      <c r="C964" s="250"/>
      <c r="D964" s="234" t="s">
        <v>148</v>
      </c>
      <c r="E964" s="251" t="s">
        <v>1</v>
      </c>
      <c r="F964" s="252" t="s">
        <v>1025</v>
      </c>
      <c r="G964" s="250"/>
      <c r="H964" s="253">
        <v>15.814</v>
      </c>
      <c r="I964" s="254"/>
      <c r="J964" s="250"/>
      <c r="K964" s="250"/>
      <c r="L964" s="255"/>
      <c r="M964" s="256"/>
      <c r="N964" s="257"/>
      <c r="O964" s="257"/>
      <c r="P964" s="257"/>
      <c r="Q964" s="257"/>
      <c r="R964" s="257"/>
      <c r="S964" s="257"/>
      <c r="T964" s="25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9" t="s">
        <v>148</v>
      </c>
      <c r="AU964" s="259" t="s">
        <v>90</v>
      </c>
      <c r="AV964" s="14" t="s">
        <v>90</v>
      </c>
      <c r="AW964" s="14" t="s">
        <v>36</v>
      </c>
      <c r="AX964" s="14" t="s">
        <v>80</v>
      </c>
      <c r="AY964" s="259" t="s">
        <v>138</v>
      </c>
    </row>
    <row r="965" s="13" customFormat="1">
      <c r="A965" s="13"/>
      <c r="B965" s="239"/>
      <c r="C965" s="240"/>
      <c r="D965" s="234" t="s">
        <v>148</v>
      </c>
      <c r="E965" s="241" t="s">
        <v>1</v>
      </c>
      <c r="F965" s="242" t="s">
        <v>1026</v>
      </c>
      <c r="G965" s="240"/>
      <c r="H965" s="241" t="s">
        <v>1</v>
      </c>
      <c r="I965" s="243"/>
      <c r="J965" s="240"/>
      <c r="K965" s="240"/>
      <c r="L965" s="244"/>
      <c r="M965" s="245"/>
      <c r="N965" s="246"/>
      <c r="O965" s="246"/>
      <c r="P965" s="246"/>
      <c r="Q965" s="246"/>
      <c r="R965" s="246"/>
      <c r="S965" s="246"/>
      <c r="T965" s="247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8" t="s">
        <v>148</v>
      </c>
      <c r="AU965" s="248" t="s">
        <v>90</v>
      </c>
      <c r="AV965" s="13" t="s">
        <v>88</v>
      </c>
      <c r="AW965" s="13" t="s">
        <v>36</v>
      </c>
      <c r="AX965" s="13" t="s">
        <v>80</v>
      </c>
      <c r="AY965" s="248" t="s">
        <v>138</v>
      </c>
    </row>
    <row r="966" s="14" customFormat="1">
      <c r="A966" s="14"/>
      <c r="B966" s="249"/>
      <c r="C966" s="250"/>
      <c r="D966" s="234" t="s">
        <v>148</v>
      </c>
      <c r="E966" s="251" t="s">
        <v>1</v>
      </c>
      <c r="F966" s="252" t="s">
        <v>1027</v>
      </c>
      <c r="G966" s="250"/>
      <c r="H966" s="253">
        <v>100.51300000000001</v>
      </c>
      <c r="I966" s="254"/>
      <c r="J966" s="250"/>
      <c r="K966" s="250"/>
      <c r="L966" s="255"/>
      <c r="M966" s="256"/>
      <c r="N966" s="257"/>
      <c r="O966" s="257"/>
      <c r="P966" s="257"/>
      <c r="Q966" s="257"/>
      <c r="R966" s="257"/>
      <c r="S966" s="257"/>
      <c r="T966" s="258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9" t="s">
        <v>148</v>
      </c>
      <c r="AU966" s="259" t="s">
        <v>90</v>
      </c>
      <c r="AV966" s="14" t="s">
        <v>90</v>
      </c>
      <c r="AW966" s="14" t="s">
        <v>36</v>
      </c>
      <c r="AX966" s="14" t="s">
        <v>80</v>
      </c>
      <c r="AY966" s="259" t="s">
        <v>138</v>
      </c>
    </row>
    <row r="967" s="15" customFormat="1">
      <c r="A967" s="15"/>
      <c r="B967" s="260"/>
      <c r="C967" s="261"/>
      <c r="D967" s="234" t="s">
        <v>148</v>
      </c>
      <c r="E967" s="262" t="s">
        <v>1</v>
      </c>
      <c r="F967" s="263" t="s">
        <v>154</v>
      </c>
      <c r="G967" s="261"/>
      <c r="H967" s="264">
        <v>187.405</v>
      </c>
      <c r="I967" s="265"/>
      <c r="J967" s="261"/>
      <c r="K967" s="261"/>
      <c r="L967" s="266"/>
      <c r="M967" s="267"/>
      <c r="N967" s="268"/>
      <c r="O967" s="268"/>
      <c r="P967" s="268"/>
      <c r="Q967" s="268"/>
      <c r="R967" s="268"/>
      <c r="S967" s="268"/>
      <c r="T967" s="269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0" t="s">
        <v>148</v>
      </c>
      <c r="AU967" s="270" t="s">
        <v>90</v>
      </c>
      <c r="AV967" s="15" t="s">
        <v>144</v>
      </c>
      <c r="AW967" s="15" t="s">
        <v>36</v>
      </c>
      <c r="AX967" s="15" t="s">
        <v>88</v>
      </c>
      <c r="AY967" s="270" t="s">
        <v>138</v>
      </c>
    </row>
    <row r="968" s="2" customFormat="1" ht="16.5" customHeight="1">
      <c r="A968" s="39"/>
      <c r="B968" s="40"/>
      <c r="C968" s="220" t="s">
        <v>1028</v>
      </c>
      <c r="D968" s="220" t="s">
        <v>140</v>
      </c>
      <c r="E968" s="221" t="s">
        <v>1029</v>
      </c>
      <c r="F968" s="222" t="s">
        <v>1030</v>
      </c>
      <c r="G968" s="223" t="s">
        <v>143</v>
      </c>
      <c r="H968" s="224">
        <v>312.34100000000001</v>
      </c>
      <c r="I968" s="225"/>
      <c r="J968" s="226">
        <f>ROUND(I968*H968,2)</f>
        <v>0</v>
      </c>
      <c r="K968" s="227"/>
      <c r="L968" s="45"/>
      <c r="M968" s="228" t="s">
        <v>1</v>
      </c>
      <c r="N968" s="229" t="s">
        <v>45</v>
      </c>
      <c r="O968" s="92"/>
      <c r="P968" s="230">
        <f>O968*H968</f>
        <v>0</v>
      </c>
      <c r="Q968" s="230">
        <v>0</v>
      </c>
      <c r="R968" s="230">
        <f>Q968*H968</f>
        <v>0</v>
      </c>
      <c r="S968" s="230">
        <v>0</v>
      </c>
      <c r="T968" s="231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2" t="s">
        <v>144</v>
      </c>
      <c r="AT968" s="232" t="s">
        <v>140</v>
      </c>
      <c r="AU968" s="232" t="s">
        <v>90</v>
      </c>
      <c r="AY968" s="18" t="s">
        <v>138</v>
      </c>
      <c r="BE968" s="233">
        <f>IF(N968="základní",J968,0)</f>
        <v>0</v>
      </c>
      <c r="BF968" s="233">
        <f>IF(N968="snížená",J968,0)</f>
        <v>0</v>
      </c>
      <c r="BG968" s="233">
        <f>IF(N968="zákl. přenesená",J968,0)</f>
        <v>0</v>
      </c>
      <c r="BH968" s="233">
        <f>IF(N968="sníž. přenesená",J968,0)</f>
        <v>0</v>
      </c>
      <c r="BI968" s="233">
        <f>IF(N968="nulová",J968,0)</f>
        <v>0</v>
      </c>
      <c r="BJ968" s="18" t="s">
        <v>88</v>
      </c>
      <c r="BK968" s="233">
        <f>ROUND(I968*H968,2)</f>
        <v>0</v>
      </c>
      <c r="BL968" s="18" t="s">
        <v>144</v>
      </c>
      <c r="BM968" s="232" t="s">
        <v>1031</v>
      </c>
    </row>
    <row r="969" s="2" customFormat="1">
      <c r="A969" s="39"/>
      <c r="B969" s="40"/>
      <c r="C969" s="41"/>
      <c r="D969" s="234" t="s">
        <v>146</v>
      </c>
      <c r="E969" s="41"/>
      <c r="F969" s="235" t="s">
        <v>1032</v>
      </c>
      <c r="G969" s="41"/>
      <c r="H969" s="41"/>
      <c r="I969" s="236"/>
      <c r="J969" s="41"/>
      <c r="K969" s="41"/>
      <c r="L969" s="45"/>
      <c r="M969" s="237"/>
      <c r="N969" s="238"/>
      <c r="O969" s="92"/>
      <c r="P969" s="92"/>
      <c r="Q969" s="92"/>
      <c r="R969" s="92"/>
      <c r="S969" s="92"/>
      <c r="T969" s="93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T969" s="18" t="s">
        <v>146</v>
      </c>
      <c r="AU969" s="18" t="s">
        <v>90</v>
      </c>
    </row>
    <row r="970" s="13" customFormat="1">
      <c r="A970" s="13"/>
      <c r="B970" s="239"/>
      <c r="C970" s="240"/>
      <c r="D970" s="234" t="s">
        <v>148</v>
      </c>
      <c r="E970" s="241" t="s">
        <v>1</v>
      </c>
      <c r="F970" s="242" t="s">
        <v>1019</v>
      </c>
      <c r="G970" s="240"/>
      <c r="H970" s="241" t="s">
        <v>1</v>
      </c>
      <c r="I970" s="243"/>
      <c r="J970" s="240"/>
      <c r="K970" s="240"/>
      <c r="L970" s="244"/>
      <c r="M970" s="245"/>
      <c r="N970" s="246"/>
      <c r="O970" s="246"/>
      <c r="P970" s="246"/>
      <c r="Q970" s="246"/>
      <c r="R970" s="246"/>
      <c r="S970" s="246"/>
      <c r="T970" s="247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8" t="s">
        <v>148</v>
      </c>
      <c r="AU970" s="248" t="s">
        <v>90</v>
      </c>
      <c r="AV970" s="13" t="s">
        <v>88</v>
      </c>
      <c r="AW970" s="13" t="s">
        <v>36</v>
      </c>
      <c r="AX970" s="13" t="s">
        <v>80</v>
      </c>
      <c r="AY970" s="248" t="s">
        <v>138</v>
      </c>
    </row>
    <row r="971" s="13" customFormat="1">
      <c r="A971" s="13"/>
      <c r="B971" s="239"/>
      <c r="C971" s="240"/>
      <c r="D971" s="234" t="s">
        <v>148</v>
      </c>
      <c r="E971" s="241" t="s">
        <v>1</v>
      </c>
      <c r="F971" s="242" t="s">
        <v>1020</v>
      </c>
      <c r="G971" s="240"/>
      <c r="H971" s="241" t="s">
        <v>1</v>
      </c>
      <c r="I971" s="243"/>
      <c r="J971" s="240"/>
      <c r="K971" s="240"/>
      <c r="L971" s="244"/>
      <c r="M971" s="245"/>
      <c r="N971" s="246"/>
      <c r="O971" s="246"/>
      <c r="P971" s="246"/>
      <c r="Q971" s="246"/>
      <c r="R971" s="246"/>
      <c r="S971" s="246"/>
      <c r="T971" s="247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8" t="s">
        <v>148</v>
      </c>
      <c r="AU971" s="248" t="s">
        <v>90</v>
      </c>
      <c r="AV971" s="13" t="s">
        <v>88</v>
      </c>
      <c r="AW971" s="13" t="s">
        <v>36</v>
      </c>
      <c r="AX971" s="13" t="s">
        <v>80</v>
      </c>
      <c r="AY971" s="248" t="s">
        <v>138</v>
      </c>
    </row>
    <row r="972" s="14" customFormat="1">
      <c r="A972" s="14"/>
      <c r="B972" s="249"/>
      <c r="C972" s="250"/>
      <c r="D972" s="234" t="s">
        <v>148</v>
      </c>
      <c r="E972" s="251" t="s">
        <v>1</v>
      </c>
      <c r="F972" s="252" t="s">
        <v>1033</v>
      </c>
      <c r="G972" s="250"/>
      <c r="H972" s="253">
        <v>62.969000000000001</v>
      </c>
      <c r="I972" s="254"/>
      <c r="J972" s="250"/>
      <c r="K972" s="250"/>
      <c r="L972" s="255"/>
      <c r="M972" s="256"/>
      <c r="N972" s="257"/>
      <c r="O972" s="257"/>
      <c r="P972" s="257"/>
      <c r="Q972" s="257"/>
      <c r="R972" s="257"/>
      <c r="S972" s="257"/>
      <c r="T972" s="25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9" t="s">
        <v>148</v>
      </c>
      <c r="AU972" s="259" t="s">
        <v>90</v>
      </c>
      <c r="AV972" s="14" t="s">
        <v>90</v>
      </c>
      <c r="AW972" s="14" t="s">
        <v>36</v>
      </c>
      <c r="AX972" s="14" t="s">
        <v>80</v>
      </c>
      <c r="AY972" s="259" t="s">
        <v>138</v>
      </c>
    </row>
    <row r="973" s="13" customFormat="1">
      <c r="A973" s="13"/>
      <c r="B973" s="239"/>
      <c r="C973" s="240"/>
      <c r="D973" s="234" t="s">
        <v>148</v>
      </c>
      <c r="E973" s="241" t="s">
        <v>1</v>
      </c>
      <c r="F973" s="242" t="s">
        <v>1022</v>
      </c>
      <c r="G973" s="240"/>
      <c r="H973" s="241" t="s">
        <v>1</v>
      </c>
      <c r="I973" s="243"/>
      <c r="J973" s="240"/>
      <c r="K973" s="240"/>
      <c r="L973" s="244"/>
      <c r="M973" s="245"/>
      <c r="N973" s="246"/>
      <c r="O973" s="246"/>
      <c r="P973" s="246"/>
      <c r="Q973" s="246"/>
      <c r="R973" s="246"/>
      <c r="S973" s="246"/>
      <c r="T973" s="247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8" t="s">
        <v>148</v>
      </c>
      <c r="AU973" s="248" t="s">
        <v>90</v>
      </c>
      <c r="AV973" s="13" t="s">
        <v>88</v>
      </c>
      <c r="AW973" s="13" t="s">
        <v>36</v>
      </c>
      <c r="AX973" s="13" t="s">
        <v>80</v>
      </c>
      <c r="AY973" s="248" t="s">
        <v>138</v>
      </c>
    </row>
    <row r="974" s="14" customFormat="1">
      <c r="A974" s="14"/>
      <c r="B974" s="249"/>
      <c r="C974" s="250"/>
      <c r="D974" s="234" t="s">
        <v>148</v>
      </c>
      <c r="E974" s="251" t="s">
        <v>1</v>
      </c>
      <c r="F974" s="252" t="s">
        <v>1034</v>
      </c>
      <c r="G974" s="250"/>
      <c r="H974" s="253">
        <v>55.494</v>
      </c>
      <c r="I974" s="254"/>
      <c r="J974" s="250"/>
      <c r="K974" s="250"/>
      <c r="L974" s="255"/>
      <c r="M974" s="256"/>
      <c r="N974" s="257"/>
      <c r="O974" s="257"/>
      <c r="P974" s="257"/>
      <c r="Q974" s="257"/>
      <c r="R974" s="257"/>
      <c r="S974" s="257"/>
      <c r="T974" s="25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9" t="s">
        <v>148</v>
      </c>
      <c r="AU974" s="259" t="s">
        <v>90</v>
      </c>
      <c r="AV974" s="14" t="s">
        <v>90</v>
      </c>
      <c r="AW974" s="14" t="s">
        <v>36</v>
      </c>
      <c r="AX974" s="14" t="s">
        <v>80</v>
      </c>
      <c r="AY974" s="259" t="s">
        <v>138</v>
      </c>
    </row>
    <row r="975" s="13" customFormat="1">
      <c r="A975" s="13"/>
      <c r="B975" s="239"/>
      <c r="C975" s="240"/>
      <c r="D975" s="234" t="s">
        <v>148</v>
      </c>
      <c r="E975" s="241" t="s">
        <v>1</v>
      </c>
      <c r="F975" s="242" t="s">
        <v>1024</v>
      </c>
      <c r="G975" s="240"/>
      <c r="H975" s="241" t="s">
        <v>1</v>
      </c>
      <c r="I975" s="243"/>
      <c r="J975" s="240"/>
      <c r="K975" s="240"/>
      <c r="L975" s="244"/>
      <c r="M975" s="245"/>
      <c r="N975" s="246"/>
      <c r="O975" s="246"/>
      <c r="P975" s="246"/>
      <c r="Q975" s="246"/>
      <c r="R975" s="246"/>
      <c r="S975" s="246"/>
      <c r="T975" s="247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8" t="s">
        <v>148</v>
      </c>
      <c r="AU975" s="248" t="s">
        <v>90</v>
      </c>
      <c r="AV975" s="13" t="s">
        <v>88</v>
      </c>
      <c r="AW975" s="13" t="s">
        <v>36</v>
      </c>
      <c r="AX975" s="13" t="s">
        <v>80</v>
      </c>
      <c r="AY975" s="248" t="s">
        <v>138</v>
      </c>
    </row>
    <row r="976" s="14" customFormat="1">
      <c r="A976" s="14"/>
      <c r="B976" s="249"/>
      <c r="C976" s="250"/>
      <c r="D976" s="234" t="s">
        <v>148</v>
      </c>
      <c r="E976" s="251" t="s">
        <v>1</v>
      </c>
      <c r="F976" s="252" t="s">
        <v>1035</v>
      </c>
      <c r="G976" s="250"/>
      <c r="H976" s="253">
        <v>26.356000000000002</v>
      </c>
      <c r="I976" s="254"/>
      <c r="J976" s="250"/>
      <c r="K976" s="250"/>
      <c r="L976" s="255"/>
      <c r="M976" s="256"/>
      <c r="N976" s="257"/>
      <c r="O976" s="257"/>
      <c r="P976" s="257"/>
      <c r="Q976" s="257"/>
      <c r="R976" s="257"/>
      <c r="S976" s="257"/>
      <c r="T976" s="25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9" t="s">
        <v>148</v>
      </c>
      <c r="AU976" s="259" t="s">
        <v>90</v>
      </c>
      <c r="AV976" s="14" t="s">
        <v>90</v>
      </c>
      <c r="AW976" s="14" t="s">
        <v>36</v>
      </c>
      <c r="AX976" s="14" t="s">
        <v>80</v>
      </c>
      <c r="AY976" s="259" t="s">
        <v>138</v>
      </c>
    </row>
    <row r="977" s="13" customFormat="1">
      <c r="A977" s="13"/>
      <c r="B977" s="239"/>
      <c r="C977" s="240"/>
      <c r="D977" s="234" t="s">
        <v>148</v>
      </c>
      <c r="E977" s="241" t="s">
        <v>1</v>
      </c>
      <c r="F977" s="242" t="s">
        <v>1026</v>
      </c>
      <c r="G977" s="240"/>
      <c r="H977" s="241" t="s">
        <v>1</v>
      </c>
      <c r="I977" s="243"/>
      <c r="J977" s="240"/>
      <c r="K977" s="240"/>
      <c r="L977" s="244"/>
      <c r="M977" s="245"/>
      <c r="N977" s="246"/>
      <c r="O977" s="246"/>
      <c r="P977" s="246"/>
      <c r="Q977" s="246"/>
      <c r="R977" s="246"/>
      <c r="S977" s="246"/>
      <c r="T977" s="247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8" t="s">
        <v>148</v>
      </c>
      <c r="AU977" s="248" t="s">
        <v>90</v>
      </c>
      <c r="AV977" s="13" t="s">
        <v>88</v>
      </c>
      <c r="AW977" s="13" t="s">
        <v>36</v>
      </c>
      <c r="AX977" s="13" t="s">
        <v>80</v>
      </c>
      <c r="AY977" s="248" t="s">
        <v>138</v>
      </c>
    </row>
    <row r="978" s="14" customFormat="1">
      <c r="A978" s="14"/>
      <c r="B978" s="249"/>
      <c r="C978" s="250"/>
      <c r="D978" s="234" t="s">
        <v>148</v>
      </c>
      <c r="E978" s="251" t="s">
        <v>1</v>
      </c>
      <c r="F978" s="252" t="s">
        <v>1036</v>
      </c>
      <c r="G978" s="250"/>
      <c r="H978" s="253">
        <v>167.52199999999999</v>
      </c>
      <c r="I978" s="254"/>
      <c r="J978" s="250"/>
      <c r="K978" s="250"/>
      <c r="L978" s="255"/>
      <c r="M978" s="256"/>
      <c r="N978" s="257"/>
      <c r="O978" s="257"/>
      <c r="P978" s="257"/>
      <c r="Q978" s="257"/>
      <c r="R978" s="257"/>
      <c r="S978" s="257"/>
      <c r="T978" s="25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9" t="s">
        <v>148</v>
      </c>
      <c r="AU978" s="259" t="s">
        <v>90</v>
      </c>
      <c r="AV978" s="14" t="s">
        <v>90</v>
      </c>
      <c r="AW978" s="14" t="s">
        <v>36</v>
      </c>
      <c r="AX978" s="14" t="s">
        <v>80</v>
      </c>
      <c r="AY978" s="259" t="s">
        <v>138</v>
      </c>
    </row>
    <row r="979" s="15" customFormat="1">
      <c r="A979" s="15"/>
      <c r="B979" s="260"/>
      <c r="C979" s="261"/>
      <c r="D979" s="234" t="s">
        <v>148</v>
      </c>
      <c r="E979" s="262" t="s">
        <v>1</v>
      </c>
      <c r="F979" s="263" t="s">
        <v>154</v>
      </c>
      <c r="G979" s="261"/>
      <c r="H979" s="264">
        <v>312.34100000000001</v>
      </c>
      <c r="I979" s="265"/>
      <c r="J979" s="261"/>
      <c r="K979" s="261"/>
      <c r="L979" s="266"/>
      <c r="M979" s="267"/>
      <c r="N979" s="268"/>
      <c r="O979" s="268"/>
      <c r="P979" s="268"/>
      <c r="Q979" s="268"/>
      <c r="R979" s="268"/>
      <c r="S979" s="268"/>
      <c r="T979" s="269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0" t="s">
        <v>148</v>
      </c>
      <c r="AU979" s="270" t="s">
        <v>90</v>
      </c>
      <c r="AV979" s="15" t="s">
        <v>144</v>
      </c>
      <c r="AW979" s="15" t="s">
        <v>36</v>
      </c>
      <c r="AX979" s="15" t="s">
        <v>88</v>
      </c>
      <c r="AY979" s="270" t="s">
        <v>138</v>
      </c>
    </row>
    <row r="980" s="2" customFormat="1" ht="24.15" customHeight="1">
      <c r="A980" s="39"/>
      <c r="B980" s="40"/>
      <c r="C980" s="220" t="s">
        <v>1037</v>
      </c>
      <c r="D980" s="220" t="s">
        <v>140</v>
      </c>
      <c r="E980" s="221" t="s">
        <v>1038</v>
      </c>
      <c r="F980" s="222" t="s">
        <v>1039</v>
      </c>
      <c r="G980" s="223" t="s">
        <v>143</v>
      </c>
      <c r="H980" s="224">
        <v>63</v>
      </c>
      <c r="I980" s="225"/>
      <c r="J980" s="226">
        <f>ROUND(I980*H980,2)</f>
        <v>0</v>
      </c>
      <c r="K980" s="227"/>
      <c r="L980" s="45"/>
      <c r="M980" s="228" t="s">
        <v>1</v>
      </c>
      <c r="N980" s="229" t="s">
        <v>45</v>
      </c>
      <c r="O980" s="92"/>
      <c r="P980" s="230">
        <f>O980*H980</f>
        <v>0</v>
      </c>
      <c r="Q980" s="230">
        <v>0</v>
      </c>
      <c r="R980" s="230">
        <f>Q980*H980</f>
        <v>0</v>
      </c>
      <c r="S980" s="230">
        <v>0</v>
      </c>
      <c r="T980" s="231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32" t="s">
        <v>144</v>
      </c>
      <c r="AT980" s="232" t="s">
        <v>140</v>
      </c>
      <c r="AU980" s="232" t="s">
        <v>90</v>
      </c>
      <c r="AY980" s="18" t="s">
        <v>138</v>
      </c>
      <c r="BE980" s="233">
        <f>IF(N980="základní",J980,0)</f>
        <v>0</v>
      </c>
      <c r="BF980" s="233">
        <f>IF(N980="snížená",J980,0)</f>
        <v>0</v>
      </c>
      <c r="BG980" s="233">
        <f>IF(N980="zákl. přenesená",J980,0)</f>
        <v>0</v>
      </c>
      <c r="BH980" s="233">
        <f>IF(N980="sníž. přenesená",J980,0)</f>
        <v>0</v>
      </c>
      <c r="BI980" s="233">
        <f>IF(N980="nulová",J980,0)</f>
        <v>0</v>
      </c>
      <c r="BJ980" s="18" t="s">
        <v>88</v>
      </c>
      <c r="BK980" s="233">
        <f>ROUND(I980*H980,2)</f>
        <v>0</v>
      </c>
      <c r="BL980" s="18" t="s">
        <v>144</v>
      </c>
      <c r="BM980" s="232" t="s">
        <v>1040</v>
      </c>
    </row>
    <row r="981" s="2" customFormat="1">
      <c r="A981" s="39"/>
      <c r="B981" s="40"/>
      <c r="C981" s="41"/>
      <c r="D981" s="234" t="s">
        <v>146</v>
      </c>
      <c r="E981" s="41"/>
      <c r="F981" s="235" t="s">
        <v>1039</v>
      </c>
      <c r="G981" s="41"/>
      <c r="H981" s="41"/>
      <c r="I981" s="236"/>
      <c r="J981" s="41"/>
      <c r="K981" s="41"/>
      <c r="L981" s="45"/>
      <c r="M981" s="237"/>
      <c r="N981" s="238"/>
      <c r="O981" s="92"/>
      <c r="P981" s="92"/>
      <c r="Q981" s="92"/>
      <c r="R981" s="92"/>
      <c r="S981" s="92"/>
      <c r="T981" s="93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T981" s="18" t="s">
        <v>146</v>
      </c>
      <c r="AU981" s="18" t="s">
        <v>90</v>
      </c>
    </row>
    <row r="982" s="13" customFormat="1">
      <c r="A982" s="13"/>
      <c r="B982" s="239"/>
      <c r="C982" s="240"/>
      <c r="D982" s="234" t="s">
        <v>148</v>
      </c>
      <c r="E982" s="241" t="s">
        <v>1</v>
      </c>
      <c r="F982" s="242" t="s">
        <v>1041</v>
      </c>
      <c r="G982" s="240"/>
      <c r="H982" s="241" t="s">
        <v>1</v>
      </c>
      <c r="I982" s="243"/>
      <c r="J982" s="240"/>
      <c r="K982" s="240"/>
      <c r="L982" s="244"/>
      <c r="M982" s="245"/>
      <c r="N982" s="246"/>
      <c r="O982" s="246"/>
      <c r="P982" s="246"/>
      <c r="Q982" s="246"/>
      <c r="R982" s="246"/>
      <c r="S982" s="246"/>
      <c r="T982" s="247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8" t="s">
        <v>148</v>
      </c>
      <c r="AU982" s="248" t="s">
        <v>90</v>
      </c>
      <c r="AV982" s="13" t="s">
        <v>88</v>
      </c>
      <c r="AW982" s="13" t="s">
        <v>36</v>
      </c>
      <c r="AX982" s="13" t="s">
        <v>80</v>
      </c>
      <c r="AY982" s="248" t="s">
        <v>138</v>
      </c>
    </row>
    <row r="983" s="14" customFormat="1">
      <c r="A983" s="14"/>
      <c r="B983" s="249"/>
      <c r="C983" s="250"/>
      <c r="D983" s="234" t="s">
        <v>148</v>
      </c>
      <c r="E983" s="251" t="s">
        <v>1</v>
      </c>
      <c r="F983" s="252" t="s">
        <v>598</v>
      </c>
      <c r="G983" s="250"/>
      <c r="H983" s="253">
        <v>63</v>
      </c>
      <c r="I983" s="254"/>
      <c r="J983" s="250"/>
      <c r="K983" s="250"/>
      <c r="L983" s="255"/>
      <c r="M983" s="256"/>
      <c r="N983" s="257"/>
      <c r="O983" s="257"/>
      <c r="P983" s="257"/>
      <c r="Q983" s="257"/>
      <c r="R983" s="257"/>
      <c r="S983" s="257"/>
      <c r="T983" s="25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9" t="s">
        <v>148</v>
      </c>
      <c r="AU983" s="259" t="s">
        <v>90</v>
      </c>
      <c r="AV983" s="14" t="s">
        <v>90</v>
      </c>
      <c r="AW983" s="14" t="s">
        <v>36</v>
      </c>
      <c r="AX983" s="14" t="s">
        <v>88</v>
      </c>
      <c r="AY983" s="259" t="s">
        <v>138</v>
      </c>
    </row>
    <row r="984" s="12" customFormat="1" ht="22.8" customHeight="1">
      <c r="A984" s="12"/>
      <c r="B984" s="204"/>
      <c r="C984" s="205"/>
      <c r="D984" s="206" t="s">
        <v>79</v>
      </c>
      <c r="E984" s="218" t="s">
        <v>181</v>
      </c>
      <c r="F984" s="218" t="s">
        <v>1042</v>
      </c>
      <c r="G984" s="205"/>
      <c r="H984" s="205"/>
      <c r="I984" s="208"/>
      <c r="J984" s="219">
        <f>BK984</f>
        <v>0</v>
      </c>
      <c r="K984" s="205"/>
      <c r="L984" s="210"/>
      <c r="M984" s="211"/>
      <c r="N984" s="212"/>
      <c r="O984" s="212"/>
      <c r="P984" s="213">
        <f>SUM(P985:P1096)</f>
        <v>0</v>
      </c>
      <c r="Q984" s="212"/>
      <c r="R984" s="213">
        <f>SUM(R985:R1096)</f>
        <v>575.52800000000002</v>
      </c>
      <c r="S984" s="212"/>
      <c r="T984" s="214">
        <f>SUM(T985:T1096)</f>
        <v>0</v>
      </c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R984" s="215" t="s">
        <v>88</v>
      </c>
      <c r="AT984" s="216" t="s">
        <v>79</v>
      </c>
      <c r="AU984" s="216" t="s">
        <v>88</v>
      </c>
      <c r="AY984" s="215" t="s">
        <v>138</v>
      </c>
      <c r="BK984" s="217">
        <f>SUM(BK985:BK1096)</f>
        <v>0</v>
      </c>
    </row>
    <row r="985" s="2" customFormat="1" ht="24.15" customHeight="1">
      <c r="A985" s="39"/>
      <c r="B985" s="40"/>
      <c r="C985" s="220" t="s">
        <v>1043</v>
      </c>
      <c r="D985" s="220" t="s">
        <v>140</v>
      </c>
      <c r="E985" s="221" t="s">
        <v>1044</v>
      </c>
      <c r="F985" s="222" t="s">
        <v>1045</v>
      </c>
      <c r="G985" s="223" t="s">
        <v>143</v>
      </c>
      <c r="H985" s="224">
        <v>1134</v>
      </c>
      <c r="I985" s="225"/>
      <c r="J985" s="226">
        <f>ROUND(I985*H985,2)</f>
        <v>0</v>
      </c>
      <c r="K985" s="227"/>
      <c r="L985" s="45"/>
      <c r="M985" s="228" t="s">
        <v>1</v>
      </c>
      <c r="N985" s="229" t="s">
        <v>45</v>
      </c>
      <c r="O985" s="92"/>
      <c r="P985" s="230">
        <f>O985*H985</f>
        <v>0</v>
      </c>
      <c r="Q985" s="230">
        <v>0.108</v>
      </c>
      <c r="R985" s="230">
        <f>Q985*H985</f>
        <v>122.47199999999999</v>
      </c>
      <c r="S985" s="230">
        <v>0</v>
      </c>
      <c r="T985" s="231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2" t="s">
        <v>144</v>
      </c>
      <c r="AT985" s="232" t="s">
        <v>140</v>
      </c>
      <c r="AU985" s="232" t="s">
        <v>90</v>
      </c>
      <c r="AY985" s="18" t="s">
        <v>138</v>
      </c>
      <c r="BE985" s="233">
        <f>IF(N985="základní",J985,0)</f>
        <v>0</v>
      </c>
      <c r="BF985" s="233">
        <f>IF(N985="snížená",J985,0)</f>
        <v>0</v>
      </c>
      <c r="BG985" s="233">
        <f>IF(N985="zákl. přenesená",J985,0)</f>
        <v>0</v>
      </c>
      <c r="BH985" s="233">
        <f>IF(N985="sníž. přenesená",J985,0)</f>
        <v>0</v>
      </c>
      <c r="BI985" s="233">
        <f>IF(N985="nulová",J985,0)</f>
        <v>0</v>
      </c>
      <c r="BJ985" s="18" t="s">
        <v>88</v>
      </c>
      <c r="BK985" s="233">
        <f>ROUND(I985*H985,2)</f>
        <v>0</v>
      </c>
      <c r="BL985" s="18" t="s">
        <v>144</v>
      </c>
      <c r="BM985" s="232" t="s">
        <v>1046</v>
      </c>
    </row>
    <row r="986" s="2" customFormat="1">
      <c r="A986" s="39"/>
      <c r="B986" s="40"/>
      <c r="C986" s="41"/>
      <c r="D986" s="234" t="s">
        <v>146</v>
      </c>
      <c r="E986" s="41"/>
      <c r="F986" s="235" t="s">
        <v>1047</v>
      </c>
      <c r="G986" s="41"/>
      <c r="H986" s="41"/>
      <c r="I986" s="236"/>
      <c r="J986" s="41"/>
      <c r="K986" s="41"/>
      <c r="L986" s="45"/>
      <c r="M986" s="237"/>
      <c r="N986" s="238"/>
      <c r="O986" s="92"/>
      <c r="P986" s="92"/>
      <c r="Q986" s="92"/>
      <c r="R986" s="92"/>
      <c r="S986" s="92"/>
      <c r="T986" s="93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T986" s="18" t="s">
        <v>146</v>
      </c>
      <c r="AU986" s="18" t="s">
        <v>90</v>
      </c>
    </row>
    <row r="987" s="13" customFormat="1">
      <c r="A987" s="13"/>
      <c r="B987" s="239"/>
      <c r="C987" s="240"/>
      <c r="D987" s="234" t="s">
        <v>148</v>
      </c>
      <c r="E987" s="241" t="s">
        <v>1</v>
      </c>
      <c r="F987" s="242" t="s">
        <v>386</v>
      </c>
      <c r="G987" s="240"/>
      <c r="H987" s="241" t="s">
        <v>1</v>
      </c>
      <c r="I987" s="243"/>
      <c r="J987" s="240"/>
      <c r="K987" s="240"/>
      <c r="L987" s="244"/>
      <c r="M987" s="245"/>
      <c r="N987" s="246"/>
      <c r="O987" s="246"/>
      <c r="P987" s="246"/>
      <c r="Q987" s="246"/>
      <c r="R987" s="246"/>
      <c r="S987" s="246"/>
      <c r="T987" s="247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8" t="s">
        <v>148</v>
      </c>
      <c r="AU987" s="248" t="s">
        <v>90</v>
      </c>
      <c r="AV987" s="13" t="s">
        <v>88</v>
      </c>
      <c r="AW987" s="13" t="s">
        <v>36</v>
      </c>
      <c r="AX987" s="13" t="s">
        <v>80</v>
      </c>
      <c r="AY987" s="248" t="s">
        <v>138</v>
      </c>
    </row>
    <row r="988" s="13" customFormat="1">
      <c r="A988" s="13"/>
      <c r="B988" s="239"/>
      <c r="C988" s="240"/>
      <c r="D988" s="234" t="s">
        <v>148</v>
      </c>
      <c r="E988" s="241" t="s">
        <v>1</v>
      </c>
      <c r="F988" s="242" t="s">
        <v>1048</v>
      </c>
      <c r="G988" s="240"/>
      <c r="H988" s="241" t="s">
        <v>1</v>
      </c>
      <c r="I988" s="243"/>
      <c r="J988" s="240"/>
      <c r="K988" s="240"/>
      <c r="L988" s="244"/>
      <c r="M988" s="245"/>
      <c r="N988" s="246"/>
      <c r="O988" s="246"/>
      <c r="P988" s="246"/>
      <c r="Q988" s="246"/>
      <c r="R988" s="246"/>
      <c r="S988" s="246"/>
      <c r="T988" s="247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8" t="s">
        <v>148</v>
      </c>
      <c r="AU988" s="248" t="s">
        <v>90</v>
      </c>
      <c r="AV988" s="13" t="s">
        <v>88</v>
      </c>
      <c r="AW988" s="13" t="s">
        <v>36</v>
      </c>
      <c r="AX988" s="13" t="s">
        <v>80</v>
      </c>
      <c r="AY988" s="248" t="s">
        <v>138</v>
      </c>
    </row>
    <row r="989" s="14" customFormat="1">
      <c r="A989" s="14"/>
      <c r="B989" s="249"/>
      <c r="C989" s="250"/>
      <c r="D989" s="234" t="s">
        <v>148</v>
      </c>
      <c r="E989" s="251" t="s">
        <v>1</v>
      </c>
      <c r="F989" s="252" t="s">
        <v>1049</v>
      </c>
      <c r="G989" s="250"/>
      <c r="H989" s="253">
        <v>18</v>
      </c>
      <c r="I989" s="254"/>
      <c r="J989" s="250"/>
      <c r="K989" s="250"/>
      <c r="L989" s="255"/>
      <c r="M989" s="256"/>
      <c r="N989" s="257"/>
      <c r="O989" s="257"/>
      <c r="P989" s="257"/>
      <c r="Q989" s="257"/>
      <c r="R989" s="257"/>
      <c r="S989" s="257"/>
      <c r="T989" s="25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9" t="s">
        <v>148</v>
      </c>
      <c r="AU989" s="259" t="s">
        <v>90</v>
      </c>
      <c r="AV989" s="14" t="s">
        <v>90</v>
      </c>
      <c r="AW989" s="14" t="s">
        <v>36</v>
      </c>
      <c r="AX989" s="14" t="s">
        <v>80</v>
      </c>
      <c r="AY989" s="259" t="s">
        <v>138</v>
      </c>
    </row>
    <row r="990" s="13" customFormat="1">
      <c r="A990" s="13"/>
      <c r="B990" s="239"/>
      <c r="C990" s="240"/>
      <c r="D990" s="234" t="s">
        <v>148</v>
      </c>
      <c r="E990" s="241" t="s">
        <v>1</v>
      </c>
      <c r="F990" s="242" t="s">
        <v>1050</v>
      </c>
      <c r="G990" s="240"/>
      <c r="H990" s="241" t="s">
        <v>1</v>
      </c>
      <c r="I990" s="243"/>
      <c r="J990" s="240"/>
      <c r="K990" s="240"/>
      <c r="L990" s="244"/>
      <c r="M990" s="245"/>
      <c r="N990" s="246"/>
      <c r="O990" s="246"/>
      <c r="P990" s="246"/>
      <c r="Q990" s="246"/>
      <c r="R990" s="246"/>
      <c r="S990" s="246"/>
      <c r="T990" s="247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8" t="s">
        <v>148</v>
      </c>
      <c r="AU990" s="248" t="s">
        <v>90</v>
      </c>
      <c r="AV990" s="13" t="s">
        <v>88</v>
      </c>
      <c r="AW990" s="13" t="s">
        <v>36</v>
      </c>
      <c r="AX990" s="13" t="s">
        <v>80</v>
      </c>
      <c r="AY990" s="248" t="s">
        <v>138</v>
      </c>
    </row>
    <row r="991" s="14" customFormat="1">
      <c r="A991" s="14"/>
      <c r="B991" s="249"/>
      <c r="C991" s="250"/>
      <c r="D991" s="234" t="s">
        <v>148</v>
      </c>
      <c r="E991" s="251" t="s">
        <v>1</v>
      </c>
      <c r="F991" s="252" t="s">
        <v>1049</v>
      </c>
      <c r="G991" s="250"/>
      <c r="H991" s="253">
        <v>18</v>
      </c>
      <c r="I991" s="254"/>
      <c r="J991" s="250"/>
      <c r="K991" s="250"/>
      <c r="L991" s="255"/>
      <c r="M991" s="256"/>
      <c r="N991" s="257"/>
      <c r="O991" s="257"/>
      <c r="P991" s="257"/>
      <c r="Q991" s="257"/>
      <c r="R991" s="257"/>
      <c r="S991" s="257"/>
      <c r="T991" s="25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9" t="s">
        <v>148</v>
      </c>
      <c r="AU991" s="259" t="s">
        <v>90</v>
      </c>
      <c r="AV991" s="14" t="s">
        <v>90</v>
      </c>
      <c r="AW991" s="14" t="s">
        <v>36</v>
      </c>
      <c r="AX991" s="14" t="s">
        <v>80</v>
      </c>
      <c r="AY991" s="259" t="s">
        <v>138</v>
      </c>
    </row>
    <row r="992" s="13" customFormat="1">
      <c r="A992" s="13"/>
      <c r="B992" s="239"/>
      <c r="C992" s="240"/>
      <c r="D992" s="234" t="s">
        <v>148</v>
      </c>
      <c r="E992" s="241" t="s">
        <v>1</v>
      </c>
      <c r="F992" s="242" t="s">
        <v>353</v>
      </c>
      <c r="G992" s="240"/>
      <c r="H992" s="241" t="s">
        <v>1</v>
      </c>
      <c r="I992" s="243"/>
      <c r="J992" s="240"/>
      <c r="K992" s="240"/>
      <c r="L992" s="244"/>
      <c r="M992" s="245"/>
      <c r="N992" s="246"/>
      <c r="O992" s="246"/>
      <c r="P992" s="246"/>
      <c r="Q992" s="246"/>
      <c r="R992" s="246"/>
      <c r="S992" s="246"/>
      <c r="T992" s="247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8" t="s">
        <v>148</v>
      </c>
      <c r="AU992" s="248" t="s">
        <v>90</v>
      </c>
      <c r="AV992" s="13" t="s">
        <v>88</v>
      </c>
      <c r="AW992" s="13" t="s">
        <v>36</v>
      </c>
      <c r="AX992" s="13" t="s">
        <v>80</v>
      </c>
      <c r="AY992" s="248" t="s">
        <v>138</v>
      </c>
    </row>
    <row r="993" s="14" customFormat="1">
      <c r="A993" s="14"/>
      <c r="B993" s="249"/>
      <c r="C993" s="250"/>
      <c r="D993" s="234" t="s">
        <v>148</v>
      </c>
      <c r="E993" s="251" t="s">
        <v>1</v>
      </c>
      <c r="F993" s="252" t="s">
        <v>354</v>
      </c>
      <c r="G993" s="250"/>
      <c r="H993" s="253">
        <v>84</v>
      </c>
      <c r="I993" s="254"/>
      <c r="J993" s="250"/>
      <c r="K993" s="250"/>
      <c r="L993" s="255"/>
      <c r="M993" s="256"/>
      <c r="N993" s="257"/>
      <c r="O993" s="257"/>
      <c r="P993" s="257"/>
      <c r="Q993" s="257"/>
      <c r="R993" s="257"/>
      <c r="S993" s="257"/>
      <c r="T993" s="25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9" t="s">
        <v>148</v>
      </c>
      <c r="AU993" s="259" t="s">
        <v>90</v>
      </c>
      <c r="AV993" s="14" t="s">
        <v>90</v>
      </c>
      <c r="AW993" s="14" t="s">
        <v>36</v>
      </c>
      <c r="AX993" s="14" t="s">
        <v>80</v>
      </c>
      <c r="AY993" s="259" t="s">
        <v>138</v>
      </c>
    </row>
    <row r="994" s="13" customFormat="1">
      <c r="A994" s="13"/>
      <c r="B994" s="239"/>
      <c r="C994" s="240"/>
      <c r="D994" s="234" t="s">
        <v>148</v>
      </c>
      <c r="E994" s="241" t="s">
        <v>1</v>
      </c>
      <c r="F994" s="242" t="s">
        <v>355</v>
      </c>
      <c r="G994" s="240"/>
      <c r="H994" s="241" t="s">
        <v>1</v>
      </c>
      <c r="I994" s="243"/>
      <c r="J994" s="240"/>
      <c r="K994" s="240"/>
      <c r="L994" s="244"/>
      <c r="M994" s="245"/>
      <c r="N994" s="246"/>
      <c r="O994" s="246"/>
      <c r="P994" s="246"/>
      <c r="Q994" s="246"/>
      <c r="R994" s="246"/>
      <c r="S994" s="246"/>
      <c r="T994" s="247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8" t="s">
        <v>148</v>
      </c>
      <c r="AU994" s="248" t="s">
        <v>90</v>
      </c>
      <c r="AV994" s="13" t="s">
        <v>88</v>
      </c>
      <c r="AW994" s="13" t="s">
        <v>36</v>
      </c>
      <c r="AX994" s="13" t="s">
        <v>80</v>
      </c>
      <c r="AY994" s="248" t="s">
        <v>138</v>
      </c>
    </row>
    <row r="995" s="14" customFormat="1">
      <c r="A995" s="14"/>
      <c r="B995" s="249"/>
      <c r="C995" s="250"/>
      <c r="D995" s="234" t="s">
        <v>148</v>
      </c>
      <c r="E995" s="251" t="s">
        <v>1</v>
      </c>
      <c r="F995" s="252" t="s">
        <v>356</v>
      </c>
      <c r="G995" s="250"/>
      <c r="H995" s="253">
        <v>75</v>
      </c>
      <c r="I995" s="254"/>
      <c r="J995" s="250"/>
      <c r="K995" s="250"/>
      <c r="L995" s="255"/>
      <c r="M995" s="256"/>
      <c r="N995" s="257"/>
      <c r="O995" s="257"/>
      <c r="P995" s="257"/>
      <c r="Q995" s="257"/>
      <c r="R995" s="257"/>
      <c r="S995" s="257"/>
      <c r="T995" s="25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9" t="s">
        <v>148</v>
      </c>
      <c r="AU995" s="259" t="s">
        <v>90</v>
      </c>
      <c r="AV995" s="14" t="s">
        <v>90</v>
      </c>
      <c r="AW995" s="14" t="s">
        <v>36</v>
      </c>
      <c r="AX995" s="14" t="s">
        <v>80</v>
      </c>
      <c r="AY995" s="259" t="s">
        <v>138</v>
      </c>
    </row>
    <row r="996" s="13" customFormat="1">
      <c r="A996" s="13"/>
      <c r="B996" s="239"/>
      <c r="C996" s="240"/>
      <c r="D996" s="234" t="s">
        <v>148</v>
      </c>
      <c r="E996" s="241" t="s">
        <v>1</v>
      </c>
      <c r="F996" s="242" t="s">
        <v>357</v>
      </c>
      <c r="G996" s="240"/>
      <c r="H996" s="241" t="s">
        <v>1</v>
      </c>
      <c r="I996" s="243"/>
      <c r="J996" s="240"/>
      <c r="K996" s="240"/>
      <c r="L996" s="244"/>
      <c r="M996" s="245"/>
      <c r="N996" s="246"/>
      <c r="O996" s="246"/>
      <c r="P996" s="246"/>
      <c r="Q996" s="246"/>
      <c r="R996" s="246"/>
      <c r="S996" s="246"/>
      <c r="T996" s="247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8" t="s">
        <v>148</v>
      </c>
      <c r="AU996" s="248" t="s">
        <v>90</v>
      </c>
      <c r="AV996" s="13" t="s">
        <v>88</v>
      </c>
      <c r="AW996" s="13" t="s">
        <v>36</v>
      </c>
      <c r="AX996" s="13" t="s">
        <v>80</v>
      </c>
      <c r="AY996" s="248" t="s">
        <v>138</v>
      </c>
    </row>
    <row r="997" s="14" customFormat="1">
      <c r="A997" s="14"/>
      <c r="B997" s="249"/>
      <c r="C997" s="250"/>
      <c r="D997" s="234" t="s">
        <v>148</v>
      </c>
      <c r="E997" s="251" t="s">
        <v>1</v>
      </c>
      <c r="F997" s="252" t="s">
        <v>1051</v>
      </c>
      <c r="G997" s="250"/>
      <c r="H997" s="253">
        <v>195</v>
      </c>
      <c r="I997" s="254"/>
      <c r="J997" s="250"/>
      <c r="K997" s="250"/>
      <c r="L997" s="255"/>
      <c r="M997" s="256"/>
      <c r="N997" s="257"/>
      <c r="O997" s="257"/>
      <c r="P997" s="257"/>
      <c r="Q997" s="257"/>
      <c r="R997" s="257"/>
      <c r="S997" s="257"/>
      <c r="T997" s="25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9" t="s">
        <v>148</v>
      </c>
      <c r="AU997" s="259" t="s">
        <v>90</v>
      </c>
      <c r="AV997" s="14" t="s">
        <v>90</v>
      </c>
      <c r="AW997" s="14" t="s">
        <v>36</v>
      </c>
      <c r="AX997" s="14" t="s">
        <v>80</v>
      </c>
      <c r="AY997" s="259" t="s">
        <v>138</v>
      </c>
    </row>
    <row r="998" s="13" customFormat="1">
      <c r="A998" s="13"/>
      <c r="B998" s="239"/>
      <c r="C998" s="240"/>
      <c r="D998" s="234" t="s">
        <v>148</v>
      </c>
      <c r="E998" s="241" t="s">
        <v>1</v>
      </c>
      <c r="F998" s="242" t="s">
        <v>1052</v>
      </c>
      <c r="G998" s="240"/>
      <c r="H998" s="241" t="s">
        <v>1</v>
      </c>
      <c r="I998" s="243"/>
      <c r="J998" s="240"/>
      <c r="K998" s="240"/>
      <c r="L998" s="244"/>
      <c r="M998" s="245"/>
      <c r="N998" s="246"/>
      <c r="O998" s="246"/>
      <c r="P998" s="246"/>
      <c r="Q998" s="246"/>
      <c r="R998" s="246"/>
      <c r="S998" s="246"/>
      <c r="T998" s="247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8" t="s">
        <v>148</v>
      </c>
      <c r="AU998" s="248" t="s">
        <v>90</v>
      </c>
      <c r="AV998" s="13" t="s">
        <v>88</v>
      </c>
      <c r="AW998" s="13" t="s">
        <v>36</v>
      </c>
      <c r="AX998" s="13" t="s">
        <v>80</v>
      </c>
      <c r="AY998" s="248" t="s">
        <v>138</v>
      </c>
    </row>
    <row r="999" s="14" customFormat="1">
      <c r="A999" s="14"/>
      <c r="B999" s="249"/>
      <c r="C999" s="250"/>
      <c r="D999" s="234" t="s">
        <v>148</v>
      </c>
      <c r="E999" s="251" t="s">
        <v>1</v>
      </c>
      <c r="F999" s="252" t="s">
        <v>360</v>
      </c>
      <c r="G999" s="250"/>
      <c r="H999" s="253">
        <v>354</v>
      </c>
      <c r="I999" s="254"/>
      <c r="J999" s="250"/>
      <c r="K999" s="250"/>
      <c r="L999" s="255"/>
      <c r="M999" s="256"/>
      <c r="N999" s="257"/>
      <c r="O999" s="257"/>
      <c r="P999" s="257"/>
      <c r="Q999" s="257"/>
      <c r="R999" s="257"/>
      <c r="S999" s="257"/>
      <c r="T999" s="25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9" t="s">
        <v>148</v>
      </c>
      <c r="AU999" s="259" t="s">
        <v>90</v>
      </c>
      <c r="AV999" s="14" t="s">
        <v>90</v>
      </c>
      <c r="AW999" s="14" t="s">
        <v>36</v>
      </c>
      <c r="AX999" s="14" t="s">
        <v>80</v>
      </c>
      <c r="AY999" s="259" t="s">
        <v>138</v>
      </c>
    </row>
    <row r="1000" s="13" customFormat="1">
      <c r="A1000" s="13"/>
      <c r="B1000" s="239"/>
      <c r="C1000" s="240"/>
      <c r="D1000" s="234" t="s">
        <v>148</v>
      </c>
      <c r="E1000" s="241" t="s">
        <v>1</v>
      </c>
      <c r="F1000" s="242" t="s">
        <v>361</v>
      </c>
      <c r="G1000" s="240"/>
      <c r="H1000" s="241" t="s">
        <v>1</v>
      </c>
      <c r="I1000" s="243"/>
      <c r="J1000" s="240"/>
      <c r="K1000" s="240"/>
      <c r="L1000" s="244"/>
      <c r="M1000" s="245"/>
      <c r="N1000" s="246"/>
      <c r="O1000" s="246"/>
      <c r="P1000" s="246"/>
      <c r="Q1000" s="246"/>
      <c r="R1000" s="246"/>
      <c r="S1000" s="246"/>
      <c r="T1000" s="247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8" t="s">
        <v>148</v>
      </c>
      <c r="AU1000" s="248" t="s">
        <v>90</v>
      </c>
      <c r="AV1000" s="13" t="s">
        <v>88</v>
      </c>
      <c r="AW1000" s="13" t="s">
        <v>36</v>
      </c>
      <c r="AX1000" s="13" t="s">
        <v>80</v>
      </c>
      <c r="AY1000" s="248" t="s">
        <v>138</v>
      </c>
    </row>
    <row r="1001" s="14" customFormat="1">
      <c r="A1001" s="14"/>
      <c r="B1001" s="249"/>
      <c r="C1001" s="250"/>
      <c r="D1001" s="234" t="s">
        <v>148</v>
      </c>
      <c r="E1001" s="251" t="s">
        <v>1</v>
      </c>
      <c r="F1001" s="252" t="s">
        <v>362</v>
      </c>
      <c r="G1001" s="250"/>
      <c r="H1001" s="253">
        <v>207</v>
      </c>
      <c r="I1001" s="254"/>
      <c r="J1001" s="250"/>
      <c r="K1001" s="250"/>
      <c r="L1001" s="255"/>
      <c r="M1001" s="256"/>
      <c r="N1001" s="257"/>
      <c r="O1001" s="257"/>
      <c r="P1001" s="257"/>
      <c r="Q1001" s="257"/>
      <c r="R1001" s="257"/>
      <c r="S1001" s="257"/>
      <c r="T1001" s="25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9" t="s">
        <v>148</v>
      </c>
      <c r="AU1001" s="259" t="s">
        <v>90</v>
      </c>
      <c r="AV1001" s="14" t="s">
        <v>90</v>
      </c>
      <c r="AW1001" s="14" t="s">
        <v>36</v>
      </c>
      <c r="AX1001" s="14" t="s">
        <v>80</v>
      </c>
      <c r="AY1001" s="259" t="s">
        <v>138</v>
      </c>
    </row>
    <row r="1002" s="13" customFormat="1">
      <c r="A1002" s="13"/>
      <c r="B1002" s="239"/>
      <c r="C1002" s="240"/>
      <c r="D1002" s="234" t="s">
        <v>148</v>
      </c>
      <c r="E1002" s="241" t="s">
        <v>1</v>
      </c>
      <c r="F1002" s="242" t="s">
        <v>363</v>
      </c>
      <c r="G1002" s="240"/>
      <c r="H1002" s="241" t="s">
        <v>1</v>
      </c>
      <c r="I1002" s="243"/>
      <c r="J1002" s="240"/>
      <c r="K1002" s="240"/>
      <c r="L1002" s="244"/>
      <c r="M1002" s="245"/>
      <c r="N1002" s="246"/>
      <c r="O1002" s="246"/>
      <c r="P1002" s="246"/>
      <c r="Q1002" s="246"/>
      <c r="R1002" s="246"/>
      <c r="S1002" s="246"/>
      <c r="T1002" s="247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8" t="s">
        <v>148</v>
      </c>
      <c r="AU1002" s="248" t="s">
        <v>90</v>
      </c>
      <c r="AV1002" s="13" t="s">
        <v>88</v>
      </c>
      <c r="AW1002" s="13" t="s">
        <v>36</v>
      </c>
      <c r="AX1002" s="13" t="s">
        <v>80</v>
      </c>
      <c r="AY1002" s="248" t="s">
        <v>138</v>
      </c>
    </row>
    <row r="1003" s="14" customFormat="1">
      <c r="A1003" s="14"/>
      <c r="B1003" s="249"/>
      <c r="C1003" s="250"/>
      <c r="D1003" s="234" t="s">
        <v>148</v>
      </c>
      <c r="E1003" s="251" t="s">
        <v>1</v>
      </c>
      <c r="F1003" s="252" t="s">
        <v>364</v>
      </c>
      <c r="G1003" s="250"/>
      <c r="H1003" s="253">
        <v>78</v>
      </c>
      <c r="I1003" s="254"/>
      <c r="J1003" s="250"/>
      <c r="K1003" s="250"/>
      <c r="L1003" s="255"/>
      <c r="M1003" s="256"/>
      <c r="N1003" s="257"/>
      <c r="O1003" s="257"/>
      <c r="P1003" s="257"/>
      <c r="Q1003" s="257"/>
      <c r="R1003" s="257"/>
      <c r="S1003" s="257"/>
      <c r="T1003" s="258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9" t="s">
        <v>148</v>
      </c>
      <c r="AU1003" s="259" t="s">
        <v>90</v>
      </c>
      <c r="AV1003" s="14" t="s">
        <v>90</v>
      </c>
      <c r="AW1003" s="14" t="s">
        <v>36</v>
      </c>
      <c r="AX1003" s="14" t="s">
        <v>80</v>
      </c>
      <c r="AY1003" s="259" t="s">
        <v>138</v>
      </c>
    </row>
    <row r="1004" s="13" customFormat="1">
      <c r="A1004" s="13"/>
      <c r="B1004" s="239"/>
      <c r="C1004" s="240"/>
      <c r="D1004" s="234" t="s">
        <v>148</v>
      </c>
      <c r="E1004" s="241" t="s">
        <v>1</v>
      </c>
      <c r="F1004" s="242" t="s">
        <v>365</v>
      </c>
      <c r="G1004" s="240"/>
      <c r="H1004" s="241" t="s">
        <v>1</v>
      </c>
      <c r="I1004" s="243"/>
      <c r="J1004" s="240"/>
      <c r="K1004" s="240"/>
      <c r="L1004" s="244"/>
      <c r="M1004" s="245"/>
      <c r="N1004" s="246"/>
      <c r="O1004" s="246"/>
      <c r="P1004" s="246"/>
      <c r="Q1004" s="246"/>
      <c r="R1004" s="246"/>
      <c r="S1004" s="246"/>
      <c r="T1004" s="247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8" t="s">
        <v>148</v>
      </c>
      <c r="AU1004" s="248" t="s">
        <v>90</v>
      </c>
      <c r="AV1004" s="13" t="s">
        <v>88</v>
      </c>
      <c r="AW1004" s="13" t="s">
        <v>36</v>
      </c>
      <c r="AX1004" s="13" t="s">
        <v>80</v>
      </c>
      <c r="AY1004" s="248" t="s">
        <v>138</v>
      </c>
    </row>
    <row r="1005" s="14" customFormat="1">
      <c r="A1005" s="14"/>
      <c r="B1005" s="249"/>
      <c r="C1005" s="250"/>
      <c r="D1005" s="234" t="s">
        <v>148</v>
      </c>
      <c r="E1005" s="251" t="s">
        <v>1</v>
      </c>
      <c r="F1005" s="252" t="s">
        <v>366</v>
      </c>
      <c r="G1005" s="250"/>
      <c r="H1005" s="253">
        <v>96</v>
      </c>
      <c r="I1005" s="254"/>
      <c r="J1005" s="250"/>
      <c r="K1005" s="250"/>
      <c r="L1005" s="255"/>
      <c r="M1005" s="256"/>
      <c r="N1005" s="257"/>
      <c r="O1005" s="257"/>
      <c r="P1005" s="257"/>
      <c r="Q1005" s="257"/>
      <c r="R1005" s="257"/>
      <c r="S1005" s="257"/>
      <c r="T1005" s="258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9" t="s">
        <v>148</v>
      </c>
      <c r="AU1005" s="259" t="s">
        <v>90</v>
      </c>
      <c r="AV1005" s="14" t="s">
        <v>90</v>
      </c>
      <c r="AW1005" s="14" t="s">
        <v>36</v>
      </c>
      <c r="AX1005" s="14" t="s">
        <v>80</v>
      </c>
      <c r="AY1005" s="259" t="s">
        <v>138</v>
      </c>
    </row>
    <row r="1006" s="13" customFormat="1">
      <c r="A1006" s="13"/>
      <c r="B1006" s="239"/>
      <c r="C1006" s="240"/>
      <c r="D1006" s="234" t="s">
        <v>148</v>
      </c>
      <c r="E1006" s="241" t="s">
        <v>1</v>
      </c>
      <c r="F1006" s="242" t="s">
        <v>367</v>
      </c>
      <c r="G1006" s="240"/>
      <c r="H1006" s="241" t="s">
        <v>1</v>
      </c>
      <c r="I1006" s="243"/>
      <c r="J1006" s="240"/>
      <c r="K1006" s="240"/>
      <c r="L1006" s="244"/>
      <c r="M1006" s="245"/>
      <c r="N1006" s="246"/>
      <c r="O1006" s="246"/>
      <c r="P1006" s="246"/>
      <c r="Q1006" s="246"/>
      <c r="R1006" s="246"/>
      <c r="S1006" s="246"/>
      <c r="T1006" s="247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8" t="s">
        <v>148</v>
      </c>
      <c r="AU1006" s="248" t="s">
        <v>90</v>
      </c>
      <c r="AV1006" s="13" t="s">
        <v>88</v>
      </c>
      <c r="AW1006" s="13" t="s">
        <v>36</v>
      </c>
      <c r="AX1006" s="13" t="s">
        <v>80</v>
      </c>
      <c r="AY1006" s="248" t="s">
        <v>138</v>
      </c>
    </row>
    <row r="1007" s="14" customFormat="1">
      <c r="A1007" s="14"/>
      <c r="B1007" s="249"/>
      <c r="C1007" s="250"/>
      <c r="D1007" s="234" t="s">
        <v>148</v>
      </c>
      <c r="E1007" s="251" t="s">
        <v>1</v>
      </c>
      <c r="F1007" s="252" t="s">
        <v>368</v>
      </c>
      <c r="G1007" s="250"/>
      <c r="H1007" s="253">
        <v>9</v>
      </c>
      <c r="I1007" s="254"/>
      <c r="J1007" s="250"/>
      <c r="K1007" s="250"/>
      <c r="L1007" s="255"/>
      <c r="M1007" s="256"/>
      <c r="N1007" s="257"/>
      <c r="O1007" s="257"/>
      <c r="P1007" s="257"/>
      <c r="Q1007" s="257"/>
      <c r="R1007" s="257"/>
      <c r="S1007" s="257"/>
      <c r="T1007" s="25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9" t="s">
        <v>148</v>
      </c>
      <c r="AU1007" s="259" t="s">
        <v>90</v>
      </c>
      <c r="AV1007" s="14" t="s">
        <v>90</v>
      </c>
      <c r="AW1007" s="14" t="s">
        <v>36</v>
      </c>
      <c r="AX1007" s="14" t="s">
        <v>80</v>
      </c>
      <c r="AY1007" s="259" t="s">
        <v>138</v>
      </c>
    </row>
    <row r="1008" s="15" customFormat="1">
      <c r="A1008" s="15"/>
      <c r="B1008" s="260"/>
      <c r="C1008" s="261"/>
      <c r="D1008" s="234" t="s">
        <v>148</v>
      </c>
      <c r="E1008" s="262" t="s">
        <v>1</v>
      </c>
      <c r="F1008" s="263" t="s">
        <v>154</v>
      </c>
      <c r="G1008" s="261"/>
      <c r="H1008" s="264">
        <v>1134</v>
      </c>
      <c r="I1008" s="265"/>
      <c r="J1008" s="261"/>
      <c r="K1008" s="261"/>
      <c r="L1008" s="266"/>
      <c r="M1008" s="267"/>
      <c r="N1008" s="268"/>
      <c r="O1008" s="268"/>
      <c r="P1008" s="268"/>
      <c r="Q1008" s="268"/>
      <c r="R1008" s="268"/>
      <c r="S1008" s="268"/>
      <c r="T1008" s="269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70" t="s">
        <v>148</v>
      </c>
      <c r="AU1008" s="270" t="s">
        <v>90</v>
      </c>
      <c r="AV1008" s="15" t="s">
        <v>144</v>
      </c>
      <c r="AW1008" s="15" t="s">
        <v>36</v>
      </c>
      <c r="AX1008" s="15" t="s">
        <v>88</v>
      </c>
      <c r="AY1008" s="270" t="s">
        <v>138</v>
      </c>
    </row>
    <row r="1009" s="2" customFormat="1" ht="16.5" customHeight="1">
      <c r="A1009" s="39"/>
      <c r="B1009" s="40"/>
      <c r="C1009" s="272" t="s">
        <v>1053</v>
      </c>
      <c r="D1009" s="272" t="s">
        <v>453</v>
      </c>
      <c r="E1009" s="273" t="s">
        <v>1054</v>
      </c>
      <c r="F1009" s="274" t="s">
        <v>1055</v>
      </c>
      <c r="G1009" s="275" t="s">
        <v>212</v>
      </c>
      <c r="H1009" s="276">
        <v>309</v>
      </c>
      <c r="I1009" s="277"/>
      <c r="J1009" s="278">
        <f>ROUND(I1009*H1009,2)</f>
        <v>0</v>
      </c>
      <c r="K1009" s="279"/>
      <c r="L1009" s="280"/>
      <c r="M1009" s="281" t="s">
        <v>1</v>
      </c>
      <c r="N1009" s="282" t="s">
        <v>45</v>
      </c>
      <c r="O1009" s="92"/>
      <c r="P1009" s="230">
        <f>O1009*H1009</f>
        <v>0</v>
      </c>
      <c r="Q1009" s="230">
        <v>1.1200000000000001</v>
      </c>
      <c r="R1009" s="230">
        <f>Q1009*H1009</f>
        <v>346.08000000000004</v>
      </c>
      <c r="S1009" s="230">
        <v>0</v>
      </c>
      <c r="T1009" s="231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32" t="s">
        <v>188</v>
      </c>
      <c r="AT1009" s="232" t="s">
        <v>453</v>
      </c>
      <c r="AU1009" s="232" t="s">
        <v>90</v>
      </c>
      <c r="AY1009" s="18" t="s">
        <v>138</v>
      </c>
      <c r="BE1009" s="233">
        <f>IF(N1009="základní",J1009,0)</f>
        <v>0</v>
      </c>
      <c r="BF1009" s="233">
        <f>IF(N1009="snížená",J1009,0)</f>
        <v>0</v>
      </c>
      <c r="BG1009" s="233">
        <f>IF(N1009="zákl. přenesená",J1009,0)</f>
        <v>0</v>
      </c>
      <c r="BH1009" s="233">
        <f>IF(N1009="sníž. přenesená",J1009,0)</f>
        <v>0</v>
      </c>
      <c r="BI1009" s="233">
        <f>IF(N1009="nulová",J1009,0)</f>
        <v>0</v>
      </c>
      <c r="BJ1009" s="18" t="s">
        <v>88</v>
      </c>
      <c r="BK1009" s="233">
        <f>ROUND(I1009*H1009,2)</f>
        <v>0</v>
      </c>
      <c r="BL1009" s="18" t="s">
        <v>144</v>
      </c>
      <c r="BM1009" s="232" t="s">
        <v>1056</v>
      </c>
    </row>
    <row r="1010" s="2" customFormat="1">
      <c r="A1010" s="39"/>
      <c r="B1010" s="40"/>
      <c r="C1010" s="41"/>
      <c r="D1010" s="234" t="s">
        <v>146</v>
      </c>
      <c r="E1010" s="41"/>
      <c r="F1010" s="235" t="s">
        <v>1055</v>
      </c>
      <c r="G1010" s="41"/>
      <c r="H1010" s="41"/>
      <c r="I1010" s="236"/>
      <c r="J1010" s="41"/>
      <c r="K1010" s="41"/>
      <c r="L1010" s="45"/>
      <c r="M1010" s="237"/>
      <c r="N1010" s="238"/>
      <c r="O1010" s="92"/>
      <c r="P1010" s="92"/>
      <c r="Q1010" s="92"/>
      <c r="R1010" s="92"/>
      <c r="S1010" s="92"/>
      <c r="T1010" s="93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T1010" s="18" t="s">
        <v>146</v>
      </c>
      <c r="AU1010" s="18" t="s">
        <v>90</v>
      </c>
    </row>
    <row r="1011" s="2" customFormat="1">
      <c r="A1011" s="39"/>
      <c r="B1011" s="40"/>
      <c r="C1011" s="41"/>
      <c r="D1011" s="234" t="s">
        <v>159</v>
      </c>
      <c r="E1011" s="41"/>
      <c r="F1011" s="271" t="s">
        <v>1057</v>
      </c>
      <c r="G1011" s="41"/>
      <c r="H1011" s="41"/>
      <c r="I1011" s="236"/>
      <c r="J1011" s="41"/>
      <c r="K1011" s="41"/>
      <c r="L1011" s="45"/>
      <c r="M1011" s="237"/>
      <c r="N1011" s="238"/>
      <c r="O1011" s="92"/>
      <c r="P1011" s="92"/>
      <c r="Q1011" s="92"/>
      <c r="R1011" s="92"/>
      <c r="S1011" s="92"/>
      <c r="T1011" s="93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159</v>
      </c>
      <c r="AU1011" s="18" t="s">
        <v>90</v>
      </c>
    </row>
    <row r="1012" s="13" customFormat="1">
      <c r="A1012" s="13"/>
      <c r="B1012" s="239"/>
      <c r="C1012" s="240"/>
      <c r="D1012" s="234" t="s">
        <v>148</v>
      </c>
      <c r="E1012" s="241" t="s">
        <v>1</v>
      </c>
      <c r="F1012" s="242" t="s">
        <v>386</v>
      </c>
      <c r="G1012" s="240"/>
      <c r="H1012" s="241" t="s">
        <v>1</v>
      </c>
      <c r="I1012" s="243"/>
      <c r="J1012" s="240"/>
      <c r="K1012" s="240"/>
      <c r="L1012" s="244"/>
      <c r="M1012" s="245"/>
      <c r="N1012" s="246"/>
      <c r="O1012" s="246"/>
      <c r="P1012" s="246"/>
      <c r="Q1012" s="246"/>
      <c r="R1012" s="246"/>
      <c r="S1012" s="246"/>
      <c r="T1012" s="247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8" t="s">
        <v>148</v>
      </c>
      <c r="AU1012" s="248" t="s">
        <v>90</v>
      </c>
      <c r="AV1012" s="13" t="s">
        <v>88</v>
      </c>
      <c r="AW1012" s="13" t="s">
        <v>36</v>
      </c>
      <c r="AX1012" s="13" t="s">
        <v>80</v>
      </c>
      <c r="AY1012" s="248" t="s">
        <v>138</v>
      </c>
    </row>
    <row r="1013" s="13" customFormat="1">
      <c r="A1013" s="13"/>
      <c r="B1013" s="239"/>
      <c r="C1013" s="240"/>
      <c r="D1013" s="234" t="s">
        <v>148</v>
      </c>
      <c r="E1013" s="241" t="s">
        <v>1</v>
      </c>
      <c r="F1013" s="242" t="s">
        <v>1058</v>
      </c>
      <c r="G1013" s="240"/>
      <c r="H1013" s="241" t="s">
        <v>1</v>
      </c>
      <c r="I1013" s="243"/>
      <c r="J1013" s="240"/>
      <c r="K1013" s="240"/>
      <c r="L1013" s="244"/>
      <c r="M1013" s="245"/>
      <c r="N1013" s="246"/>
      <c r="O1013" s="246"/>
      <c r="P1013" s="246"/>
      <c r="Q1013" s="246"/>
      <c r="R1013" s="246"/>
      <c r="S1013" s="246"/>
      <c r="T1013" s="247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8" t="s">
        <v>148</v>
      </c>
      <c r="AU1013" s="248" t="s">
        <v>90</v>
      </c>
      <c r="AV1013" s="13" t="s">
        <v>88</v>
      </c>
      <c r="AW1013" s="13" t="s">
        <v>36</v>
      </c>
      <c r="AX1013" s="13" t="s">
        <v>80</v>
      </c>
      <c r="AY1013" s="248" t="s">
        <v>138</v>
      </c>
    </row>
    <row r="1014" s="14" customFormat="1">
      <c r="A1014" s="14"/>
      <c r="B1014" s="249"/>
      <c r="C1014" s="250"/>
      <c r="D1014" s="234" t="s">
        <v>148</v>
      </c>
      <c r="E1014" s="251" t="s">
        <v>1</v>
      </c>
      <c r="F1014" s="252" t="s">
        <v>1059</v>
      </c>
      <c r="G1014" s="250"/>
      <c r="H1014" s="253">
        <v>6</v>
      </c>
      <c r="I1014" s="254"/>
      <c r="J1014" s="250"/>
      <c r="K1014" s="250"/>
      <c r="L1014" s="255"/>
      <c r="M1014" s="256"/>
      <c r="N1014" s="257"/>
      <c r="O1014" s="257"/>
      <c r="P1014" s="257"/>
      <c r="Q1014" s="257"/>
      <c r="R1014" s="257"/>
      <c r="S1014" s="257"/>
      <c r="T1014" s="25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9" t="s">
        <v>148</v>
      </c>
      <c r="AU1014" s="259" t="s">
        <v>90</v>
      </c>
      <c r="AV1014" s="14" t="s">
        <v>90</v>
      </c>
      <c r="AW1014" s="14" t="s">
        <v>36</v>
      </c>
      <c r="AX1014" s="14" t="s">
        <v>80</v>
      </c>
      <c r="AY1014" s="259" t="s">
        <v>138</v>
      </c>
    </row>
    <row r="1015" s="13" customFormat="1">
      <c r="A1015" s="13"/>
      <c r="B1015" s="239"/>
      <c r="C1015" s="240"/>
      <c r="D1015" s="234" t="s">
        <v>148</v>
      </c>
      <c r="E1015" s="241" t="s">
        <v>1</v>
      </c>
      <c r="F1015" s="242" t="s">
        <v>353</v>
      </c>
      <c r="G1015" s="240"/>
      <c r="H1015" s="241" t="s">
        <v>1</v>
      </c>
      <c r="I1015" s="243"/>
      <c r="J1015" s="240"/>
      <c r="K1015" s="240"/>
      <c r="L1015" s="244"/>
      <c r="M1015" s="245"/>
      <c r="N1015" s="246"/>
      <c r="O1015" s="246"/>
      <c r="P1015" s="246"/>
      <c r="Q1015" s="246"/>
      <c r="R1015" s="246"/>
      <c r="S1015" s="246"/>
      <c r="T1015" s="247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8" t="s">
        <v>148</v>
      </c>
      <c r="AU1015" s="248" t="s">
        <v>90</v>
      </c>
      <c r="AV1015" s="13" t="s">
        <v>88</v>
      </c>
      <c r="AW1015" s="13" t="s">
        <v>36</v>
      </c>
      <c r="AX1015" s="13" t="s">
        <v>80</v>
      </c>
      <c r="AY1015" s="248" t="s">
        <v>138</v>
      </c>
    </row>
    <row r="1016" s="14" customFormat="1">
      <c r="A1016" s="14"/>
      <c r="B1016" s="249"/>
      <c r="C1016" s="250"/>
      <c r="D1016" s="234" t="s">
        <v>148</v>
      </c>
      <c r="E1016" s="251" t="s">
        <v>1</v>
      </c>
      <c r="F1016" s="252" t="s">
        <v>1060</v>
      </c>
      <c r="G1016" s="250"/>
      <c r="H1016" s="253">
        <v>28</v>
      </c>
      <c r="I1016" s="254"/>
      <c r="J1016" s="250"/>
      <c r="K1016" s="250"/>
      <c r="L1016" s="255"/>
      <c r="M1016" s="256"/>
      <c r="N1016" s="257"/>
      <c r="O1016" s="257"/>
      <c r="P1016" s="257"/>
      <c r="Q1016" s="257"/>
      <c r="R1016" s="257"/>
      <c r="S1016" s="257"/>
      <c r="T1016" s="25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9" t="s">
        <v>148</v>
      </c>
      <c r="AU1016" s="259" t="s">
        <v>90</v>
      </c>
      <c r="AV1016" s="14" t="s">
        <v>90</v>
      </c>
      <c r="AW1016" s="14" t="s">
        <v>36</v>
      </c>
      <c r="AX1016" s="14" t="s">
        <v>80</v>
      </c>
      <c r="AY1016" s="259" t="s">
        <v>138</v>
      </c>
    </row>
    <row r="1017" s="13" customFormat="1">
      <c r="A1017" s="13"/>
      <c r="B1017" s="239"/>
      <c r="C1017" s="240"/>
      <c r="D1017" s="234" t="s">
        <v>148</v>
      </c>
      <c r="E1017" s="241" t="s">
        <v>1</v>
      </c>
      <c r="F1017" s="242" t="s">
        <v>355</v>
      </c>
      <c r="G1017" s="240"/>
      <c r="H1017" s="241" t="s">
        <v>1</v>
      </c>
      <c r="I1017" s="243"/>
      <c r="J1017" s="240"/>
      <c r="K1017" s="240"/>
      <c r="L1017" s="244"/>
      <c r="M1017" s="245"/>
      <c r="N1017" s="246"/>
      <c r="O1017" s="246"/>
      <c r="P1017" s="246"/>
      <c r="Q1017" s="246"/>
      <c r="R1017" s="246"/>
      <c r="S1017" s="246"/>
      <c r="T1017" s="247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8" t="s">
        <v>148</v>
      </c>
      <c r="AU1017" s="248" t="s">
        <v>90</v>
      </c>
      <c r="AV1017" s="13" t="s">
        <v>88</v>
      </c>
      <c r="AW1017" s="13" t="s">
        <v>36</v>
      </c>
      <c r="AX1017" s="13" t="s">
        <v>80</v>
      </c>
      <c r="AY1017" s="248" t="s">
        <v>138</v>
      </c>
    </row>
    <row r="1018" s="14" customFormat="1">
      <c r="A1018" s="14"/>
      <c r="B1018" s="249"/>
      <c r="C1018" s="250"/>
      <c r="D1018" s="234" t="s">
        <v>148</v>
      </c>
      <c r="E1018" s="251" t="s">
        <v>1</v>
      </c>
      <c r="F1018" s="252" t="s">
        <v>1061</v>
      </c>
      <c r="G1018" s="250"/>
      <c r="H1018" s="253">
        <v>25</v>
      </c>
      <c r="I1018" s="254"/>
      <c r="J1018" s="250"/>
      <c r="K1018" s="250"/>
      <c r="L1018" s="255"/>
      <c r="M1018" s="256"/>
      <c r="N1018" s="257"/>
      <c r="O1018" s="257"/>
      <c r="P1018" s="257"/>
      <c r="Q1018" s="257"/>
      <c r="R1018" s="257"/>
      <c r="S1018" s="257"/>
      <c r="T1018" s="258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9" t="s">
        <v>148</v>
      </c>
      <c r="AU1018" s="259" t="s">
        <v>90</v>
      </c>
      <c r="AV1018" s="14" t="s">
        <v>90</v>
      </c>
      <c r="AW1018" s="14" t="s">
        <v>36</v>
      </c>
      <c r="AX1018" s="14" t="s">
        <v>80</v>
      </c>
      <c r="AY1018" s="259" t="s">
        <v>138</v>
      </c>
    </row>
    <row r="1019" s="13" customFormat="1">
      <c r="A1019" s="13"/>
      <c r="B1019" s="239"/>
      <c r="C1019" s="240"/>
      <c r="D1019" s="234" t="s">
        <v>148</v>
      </c>
      <c r="E1019" s="241" t="s">
        <v>1</v>
      </c>
      <c r="F1019" s="242" t="s">
        <v>357</v>
      </c>
      <c r="G1019" s="240"/>
      <c r="H1019" s="241" t="s">
        <v>1</v>
      </c>
      <c r="I1019" s="243"/>
      <c r="J1019" s="240"/>
      <c r="K1019" s="240"/>
      <c r="L1019" s="244"/>
      <c r="M1019" s="245"/>
      <c r="N1019" s="246"/>
      <c r="O1019" s="246"/>
      <c r="P1019" s="246"/>
      <c r="Q1019" s="246"/>
      <c r="R1019" s="246"/>
      <c r="S1019" s="246"/>
      <c r="T1019" s="247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8" t="s">
        <v>148</v>
      </c>
      <c r="AU1019" s="248" t="s">
        <v>90</v>
      </c>
      <c r="AV1019" s="13" t="s">
        <v>88</v>
      </c>
      <c r="AW1019" s="13" t="s">
        <v>36</v>
      </c>
      <c r="AX1019" s="13" t="s">
        <v>80</v>
      </c>
      <c r="AY1019" s="248" t="s">
        <v>138</v>
      </c>
    </row>
    <row r="1020" s="14" customFormat="1">
      <c r="A1020" s="14"/>
      <c r="B1020" s="249"/>
      <c r="C1020" s="250"/>
      <c r="D1020" s="234" t="s">
        <v>148</v>
      </c>
      <c r="E1020" s="251" t="s">
        <v>1</v>
      </c>
      <c r="F1020" s="252" t="s">
        <v>653</v>
      </c>
      <c r="G1020" s="250"/>
      <c r="H1020" s="253">
        <v>70</v>
      </c>
      <c r="I1020" s="254"/>
      <c r="J1020" s="250"/>
      <c r="K1020" s="250"/>
      <c r="L1020" s="255"/>
      <c r="M1020" s="256"/>
      <c r="N1020" s="257"/>
      <c r="O1020" s="257"/>
      <c r="P1020" s="257"/>
      <c r="Q1020" s="257"/>
      <c r="R1020" s="257"/>
      <c r="S1020" s="257"/>
      <c r="T1020" s="258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9" t="s">
        <v>148</v>
      </c>
      <c r="AU1020" s="259" t="s">
        <v>90</v>
      </c>
      <c r="AV1020" s="14" t="s">
        <v>90</v>
      </c>
      <c r="AW1020" s="14" t="s">
        <v>36</v>
      </c>
      <c r="AX1020" s="14" t="s">
        <v>80</v>
      </c>
      <c r="AY1020" s="259" t="s">
        <v>138</v>
      </c>
    </row>
    <row r="1021" s="13" customFormat="1">
      <c r="A1021" s="13"/>
      <c r="B1021" s="239"/>
      <c r="C1021" s="240"/>
      <c r="D1021" s="234" t="s">
        <v>148</v>
      </c>
      <c r="E1021" s="241" t="s">
        <v>1</v>
      </c>
      <c r="F1021" s="242" t="s">
        <v>1062</v>
      </c>
      <c r="G1021" s="240"/>
      <c r="H1021" s="241" t="s">
        <v>1</v>
      </c>
      <c r="I1021" s="243"/>
      <c r="J1021" s="240"/>
      <c r="K1021" s="240"/>
      <c r="L1021" s="244"/>
      <c r="M1021" s="245"/>
      <c r="N1021" s="246"/>
      <c r="O1021" s="246"/>
      <c r="P1021" s="246"/>
      <c r="Q1021" s="246"/>
      <c r="R1021" s="246"/>
      <c r="S1021" s="246"/>
      <c r="T1021" s="247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8" t="s">
        <v>148</v>
      </c>
      <c r="AU1021" s="248" t="s">
        <v>90</v>
      </c>
      <c r="AV1021" s="13" t="s">
        <v>88</v>
      </c>
      <c r="AW1021" s="13" t="s">
        <v>36</v>
      </c>
      <c r="AX1021" s="13" t="s">
        <v>80</v>
      </c>
      <c r="AY1021" s="248" t="s">
        <v>138</v>
      </c>
    </row>
    <row r="1022" s="14" customFormat="1">
      <c r="A1022" s="14"/>
      <c r="B1022" s="249"/>
      <c r="C1022" s="250"/>
      <c r="D1022" s="234" t="s">
        <v>148</v>
      </c>
      <c r="E1022" s="251" t="s">
        <v>1</v>
      </c>
      <c r="F1022" s="252" t="s">
        <v>501</v>
      </c>
      <c r="G1022" s="250"/>
      <c r="H1022" s="253">
        <v>50</v>
      </c>
      <c r="I1022" s="254"/>
      <c r="J1022" s="250"/>
      <c r="K1022" s="250"/>
      <c r="L1022" s="255"/>
      <c r="M1022" s="256"/>
      <c r="N1022" s="257"/>
      <c r="O1022" s="257"/>
      <c r="P1022" s="257"/>
      <c r="Q1022" s="257"/>
      <c r="R1022" s="257"/>
      <c r="S1022" s="257"/>
      <c r="T1022" s="25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9" t="s">
        <v>148</v>
      </c>
      <c r="AU1022" s="259" t="s">
        <v>90</v>
      </c>
      <c r="AV1022" s="14" t="s">
        <v>90</v>
      </c>
      <c r="AW1022" s="14" t="s">
        <v>36</v>
      </c>
      <c r="AX1022" s="14" t="s">
        <v>80</v>
      </c>
      <c r="AY1022" s="259" t="s">
        <v>138</v>
      </c>
    </row>
    <row r="1023" s="13" customFormat="1">
      <c r="A1023" s="13"/>
      <c r="B1023" s="239"/>
      <c r="C1023" s="240"/>
      <c r="D1023" s="234" t="s">
        <v>148</v>
      </c>
      <c r="E1023" s="241" t="s">
        <v>1</v>
      </c>
      <c r="F1023" s="242" t="s">
        <v>361</v>
      </c>
      <c r="G1023" s="240"/>
      <c r="H1023" s="241" t="s">
        <v>1</v>
      </c>
      <c r="I1023" s="243"/>
      <c r="J1023" s="240"/>
      <c r="K1023" s="240"/>
      <c r="L1023" s="244"/>
      <c r="M1023" s="245"/>
      <c r="N1023" s="246"/>
      <c r="O1023" s="246"/>
      <c r="P1023" s="246"/>
      <c r="Q1023" s="246"/>
      <c r="R1023" s="246"/>
      <c r="S1023" s="246"/>
      <c r="T1023" s="247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8" t="s">
        <v>148</v>
      </c>
      <c r="AU1023" s="248" t="s">
        <v>90</v>
      </c>
      <c r="AV1023" s="13" t="s">
        <v>88</v>
      </c>
      <c r="AW1023" s="13" t="s">
        <v>36</v>
      </c>
      <c r="AX1023" s="13" t="s">
        <v>80</v>
      </c>
      <c r="AY1023" s="248" t="s">
        <v>138</v>
      </c>
    </row>
    <row r="1024" s="14" customFormat="1">
      <c r="A1024" s="14"/>
      <c r="B1024" s="249"/>
      <c r="C1024" s="250"/>
      <c r="D1024" s="234" t="s">
        <v>148</v>
      </c>
      <c r="E1024" s="251" t="s">
        <v>1</v>
      </c>
      <c r="F1024" s="252" t="s">
        <v>1063</v>
      </c>
      <c r="G1024" s="250"/>
      <c r="H1024" s="253">
        <v>69</v>
      </c>
      <c r="I1024" s="254"/>
      <c r="J1024" s="250"/>
      <c r="K1024" s="250"/>
      <c r="L1024" s="255"/>
      <c r="M1024" s="256"/>
      <c r="N1024" s="257"/>
      <c r="O1024" s="257"/>
      <c r="P1024" s="257"/>
      <c r="Q1024" s="257"/>
      <c r="R1024" s="257"/>
      <c r="S1024" s="257"/>
      <c r="T1024" s="258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9" t="s">
        <v>148</v>
      </c>
      <c r="AU1024" s="259" t="s">
        <v>90</v>
      </c>
      <c r="AV1024" s="14" t="s">
        <v>90</v>
      </c>
      <c r="AW1024" s="14" t="s">
        <v>36</v>
      </c>
      <c r="AX1024" s="14" t="s">
        <v>80</v>
      </c>
      <c r="AY1024" s="259" t="s">
        <v>138</v>
      </c>
    </row>
    <row r="1025" s="13" customFormat="1">
      <c r="A1025" s="13"/>
      <c r="B1025" s="239"/>
      <c r="C1025" s="240"/>
      <c r="D1025" s="234" t="s">
        <v>148</v>
      </c>
      <c r="E1025" s="241" t="s">
        <v>1</v>
      </c>
      <c r="F1025" s="242" t="s">
        <v>363</v>
      </c>
      <c r="G1025" s="240"/>
      <c r="H1025" s="241" t="s">
        <v>1</v>
      </c>
      <c r="I1025" s="243"/>
      <c r="J1025" s="240"/>
      <c r="K1025" s="240"/>
      <c r="L1025" s="244"/>
      <c r="M1025" s="245"/>
      <c r="N1025" s="246"/>
      <c r="O1025" s="246"/>
      <c r="P1025" s="246"/>
      <c r="Q1025" s="246"/>
      <c r="R1025" s="246"/>
      <c r="S1025" s="246"/>
      <c r="T1025" s="247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8" t="s">
        <v>148</v>
      </c>
      <c r="AU1025" s="248" t="s">
        <v>90</v>
      </c>
      <c r="AV1025" s="13" t="s">
        <v>88</v>
      </c>
      <c r="AW1025" s="13" t="s">
        <v>36</v>
      </c>
      <c r="AX1025" s="13" t="s">
        <v>80</v>
      </c>
      <c r="AY1025" s="248" t="s">
        <v>138</v>
      </c>
    </row>
    <row r="1026" s="14" customFormat="1">
      <c r="A1026" s="14"/>
      <c r="B1026" s="249"/>
      <c r="C1026" s="250"/>
      <c r="D1026" s="234" t="s">
        <v>148</v>
      </c>
      <c r="E1026" s="251" t="s">
        <v>1</v>
      </c>
      <c r="F1026" s="252" t="s">
        <v>1064</v>
      </c>
      <c r="G1026" s="250"/>
      <c r="H1026" s="253">
        <v>26</v>
      </c>
      <c r="I1026" s="254"/>
      <c r="J1026" s="250"/>
      <c r="K1026" s="250"/>
      <c r="L1026" s="255"/>
      <c r="M1026" s="256"/>
      <c r="N1026" s="257"/>
      <c r="O1026" s="257"/>
      <c r="P1026" s="257"/>
      <c r="Q1026" s="257"/>
      <c r="R1026" s="257"/>
      <c r="S1026" s="257"/>
      <c r="T1026" s="258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9" t="s">
        <v>148</v>
      </c>
      <c r="AU1026" s="259" t="s">
        <v>90</v>
      </c>
      <c r="AV1026" s="14" t="s">
        <v>90</v>
      </c>
      <c r="AW1026" s="14" t="s">
        <v>36</v>
      </c>
      <c r="AX1026" s="14" t="s">
        <v>80</v>
      </c>
      <c r="AY1026" s="259" t="s">
        <v>138</v>
      </c>
    </row>
    <row r="1027" s="13" customFormat="1">
      <c r="A1027" s="13"/>
      <c r="B1027" s="239"/>
      <c r="C1027" s="240"/>
      <c r="D1027" s="234" t="s">
        <v>148</v>
      </c>
      <c r="E1027" s="241" t="s">
        <v>1</v>
      </c>
      <c r="F1027" s="242" t="s">
        <v>365</v>
      </c>
      <c r="G1027" s="240"/>
      <c r="H1027" s="241" t="s">
        <v>1</v>
      </c>
      <c r="I1027" s="243"/>
      <c r="J1027" s="240"/>
      <c r="K1027" s="240"/>
      <c r="L1027" s="244"/>
      <c r="M1027" s="245"/>
      <c r="N1027" s="246"/>
      <c r="O1027" s="246"/>
      <c r="P1027" s="246"/>
      <c r="Q1027" s="246"/>
      <c r="R1027" s="246"/>
      <c r="S1027" s="246"/>
      <c r="T1027" s="247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8" t="s">
        <v>148</v>
      </c>
      <c r="AU1027" s="248" t="s">
        <v>90</v>
      </c>
      <c r="AV1027" s="13" t="s">
        <v>88</v>
      </c>
      <c r="AW1027" s="13" t="s">
        <v>36</v>
      </c>
      <c r="AX1027" s="13" t="s">
        <v>80</v>
      </c>
      <c r="AY1027" s="248" t="s">
        <v>138</v>
      </c>
    </row>
    <row r="1028" s="14" customFormat="1">
      <c r="A1028" s="14"/>
      <c r="B1028" s="249"/>
      <c r="C1028" s="250"/>
      <c r="D1028" s="234" t="s">
        <v>148</v>
      </c>
      <c r="E1028" s="251" t="s">
        <v>1</v>
      </c>
      <c r="F1028" s="252" t="s">
        <v>1065</v>
      </c>
      <c r="G1028" s="250"/>
      <c r="H1028" s="253">
        <v>32</v>
      </c>
      <c r="I1028" s="254"/>
      <c r="J1028" s="250"/>
      <c r="K1028" s="250"/>
      <c r="L1028" s="255"/>
      <c r="M1028" s="256"/>
      <c r="N1028" s="257"/>
      <c r="O1028" s="257"/>
      <c r="P1028" s="257"/>
      <c r="Q1028" s="257"/>
      <c r="R1028" s="257"/>
      <c r="S1028" s="257"/>
      <c r="T1028" s="258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9" t="s">
        <v>148</v>
      </c>
      <c r="AU1028" s="259" t="s">
        <v>90</v>
      </c>
      <c r="AV1028" s="14" t="s">
        <v>90</v>
      </c>
      <c r="AW1028" s="14" t="s">
        <v>36</v>
      </c>
      <c r="AX1028" s="14" t="s">
        <v>80</v>
      </c>
      <c r="AY1028" s="259" t="s">
        <v>138</v>
      </c>
    </row>
    <row r="1029" s="13" customFormat="1">
      <c r="A1029" s="13"/>
      <c r="B1029" s="239"/>
      <c r="C1029" s="240"/>
      <c r="D1029" s="234" t="s">
        <v>148</v>
      </c>
      <c r="E1029" s="241" t="s">
        <v>1</v>
      </c>
      <c r="F1029" s="242" t="s">
        <v>367</v>
      </c>
      <c r="G1029" s="240"/>
      <c r="H1029" s="241" t="s">
        <v>1</v>
      </c>
      <c r="I1029" s="243"/>
      <c r="J1029" s="240"/>
      <c r="K1029" s="240"/>
      <c r="L1029" s="244"/>
      <c r="M1029" s="245"/>
      <c r="N1029" s="246"/>
      <c r="O1029" s="246"/>
      <c r="P1029" s="246"/>
      <c r="Q1029" s="246"/>
      <c r="R1029" s="246"/>
      <c r="S1029" s="246"/>
      <c r="T1029" s="247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8" t="s">
        <v>148</v>
      </c>
      <c r="AU1029" s="248" t="s">
        <v>90</v>
      </c>
      <c r="AV1029" s="13" t="s">
        <v>88</v>
      </c>
      <c r="AW1029" s="13" t="s">
        <v>36</v>
      </c>
      <c r="AX1029" s="13" t="s">
        <v>80</v>
      </c>
      <c r="AY1029" s="248" t="s">
        <v>138</v>
      </c>
    </row>
    <row r="1030" s="14" customFormat="1">
      <c r="A1030" s="14"/>
      <c r="B1030" s="249"/>
      <c r="C1030" s="250"/>
      <c r="D1030" s="234" t="s">
        <v>148</v>
      </c>
      <c r="E1030" s="251" t="s">
        <v>1</v>
      </c>
      <c r="F1030" s="252" t="s">
        <v>1066</v>
      </c>
      <c r="G1030" s="250"/>
      <c r="H1030" s="253">
        <v>3</v>
      </c>
      <c r="I1030" s="254"/>
      <c r="J1030" s="250"/>
      <c r="K1030" s="250"/>
      <c r="L1030" s="255"/>
      <c r="M1030" s="256"/>
      <c r="N1030" s="257"/>
      <c r="O1030" s="257"/>
      <c r="P1030" s="257"/>
      <c r="Q1030" s="257"/>
      <c r="R1030" s="257"/>
      <c r="S1030" s="257"/>
      <c r="T1030" s="25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9" t="s">
        <v>148</v>
      </c>
      <c r="AU1030" s="259" t="s">
        <v>90</v>
      </c>
      <c r="AV1030" s="14" t="s">
        <v>90</v>
      </c>
      <c r="AW1030" s="14" t="s">
        <v>36</v>
      </c>
      <c r="AX1030" s="14" t="s">
        <v>80</v>
      </c>
      <c r="AY1030" s="259" t="s">
        <v>138</v>
      </c>
    </row>
    <row r="1031" s="15" customFormat="1">
      <c r="A1031" s="15"/>
      <c r="B1031" s="260"/>
      <c r="C1031" s="261"/>
      <c r="D1031" s="234" t="s">
        <v>148</v>
      </c>
      <c r="E1031" s="262" t="s">
        <v>1</v>
      </c>
      <c r="F1031" s="263" t="s">
        <v>154</v>
      </c>
      <c r="G1031" s="261"/>
      <c r="H1031" s="264">
        <v>309</v>
      </c>
      <c r="I1031" s="265"/>
      <c r="J1031" s="261"/>
      <c r="K1031" s="261"/>
      <c r="L1031" s="266"/>
      <c r="M1031" s="267"/>
      <c r="N1031" s="268"/>
      <c r="O1031" s="268"/>
      <c r="P1031" s="268"/>
      <c r="Q1031" s="268"/>
      <c r="R1031" s="268"/>
      <c r="S1031" s="268"/>
      <c r="T1031" s="269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70" t="s">
        <v>148</v>
      </c>
      <c r="AU1031" s="270" t="s">
        <v>90</v>
      </c>
      <c r="AV1031" s="15" t="s">
        <v>144</v>
      </c>
      <c r="AW1031" s="15" t="s">
        <v>36</v>
      </c>
      <c r="AX1031" s="15" t="s">
        <v>88</v>
      </c>
      <c r="AY1031" s="270" t="s">
        <v>138</v>
      </c>
    </row>
    <row r="1032" s="2" customFormat="1" ht="16.5" customHeight="1">
      <c r="A1032" s="39"/>
      <c r="B1032" s="40"/>
      <c r="C1032" s="272" t="s">
        <v>1067</v>
      </c>
      <c r="D1032" s="272" t="s">
        <v>453</v>
      </c>
      <c r="E1032" s="273" t="s">
        <v>1068</v>
      </c>
      <c r="F1032" s="274" t="s">
        <v>1069</v>
      </c>
      <c r="G1032" s="275" t="s">
        <v>212</v>
      </c>
      <c r="H1032" s="276">
        <v>68</v>
      </c>
      <c r="I1032" s="277"/>
      <c r="J1032" s="278">
        <f>ROUND(I1032*H1032,2)</f>
        <v>0</v>
      </c>
      <c r="K1032" s="279"/>
      <c r="L1032" s="280"/>
      <c r="M1032" s="281" t="s">
        <v>1</v>
      </c>
      <c r="N1032" s="282" t="s">
        <v>45</v>
      </c>
      <c r="O1032" s="92"/>
      <c r="P1032" s="230">
        <f>O1032*H1032</f>
        <v>0</v>
      </c>
      <c r="Q1032" s="230">
        <v>1.516</v>
      </c>
      <c r="R1032" s="230">
        <f>Q1032*H1032</f>
        <v>103.08799999999999</v>
      </c>
      <c r="S1032" s="230">
        <v>0</v>
      </c>
      <c r="T1032" s="231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2" t="s">
        <v>188</v>
      </c>
      <c r="AT1032" s="232" t="s">
        <v>453</v>
      </c>
      <c r="AU1032" s="232" t="s">
        <v>90</v>
      </c>
      <c r="AY1032" s="18" t="s">
        <v>138</v>
      </c>
      <c r="BE1032" s="233">
        <f>IF(N1032="základní",J1032,0)</f>
        <v>0</v>
      </c>
      <c r="BF1032" s="233">
        <f>IF(N1032="snížená",J1032,0)</f>
        <v>0</v>
      </c>
      <c r="BG1032" s="233">
        <f>IF(N1032="zákl. přenesená",J1032,0)</f>
        <v>0</v>
      </c>
      <c r="BH1032" s="233">
        <f>IF(N1032="sníž. přenesená",J1032,0)</f>
        <v>0</v>
      </c>
      <c r="BI1032" s="233">
        <f>IF(N1032="nulová",J1032,0)</f>
        <v>0</v>
      </c>
      <c r="BJ1032" s="18" t="s">
        <v>88</v>
      </c>
      <c r="BK1032" s="233">
        <f>ROUND(I1032*H1032,2)</f>
        <v>0</v>
      </c>
      <c r="BL1032" s="18" t="s">
        <v>144</v>
      </c>
      <c r="BM1032" s="232" t="s">
        <v>1070</v>
      </c>
    </row>
    <row r="1033" s="2" customFormat="1">
      <c r="A1033" s="39"/>
      <c r="B1033" s="40"/>
      <c r="C1033" s="41"/>
      <c r="D1033" s="234" t="s">
        <v>146</v>
      </c>
      <c r="E1033" s="41"/>
      <c r="F1033" s="235" t="s">
        <v>1069</v>
      </c>
      <c r="G1033" s="41"/>
      <c r="H1033" s="41"/>
      <c r="I1033" s="236"/>
      <c r="J1033" s="41"/>
      <c r="K1033" s="41"/>
      <c r="L1033" s="45"/>
      <c r="M1033" s="237"/>
      <c r="N1033" s="238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146</v>
      </c>
      <c r="AU1033" s="18" t="s">
        <v>90</v>
      </c>
    </row>
    <row r="1034" s="13" customFormat="1">
      <c r="A1034" s="13"/>
      <c r="B1034" s="239"/>
      <c r="C1034" s="240"/>
      <c r="D1034" s="234" t="s">
        <v>148</v>
      </c>
      <c r="E1034" s="241" t="s">
        <v>1</v>
      </c>
      <c r="F1034" s="242" t="s">
        <v>1071</v>
      </c>
      <c r="G1034" s="240"/>
      <c r="H1034" s="241" t="s">
        <v>1</v>
      </c>
      <c r="I1034" s="243"/>
      <c r="J1034" s="240"/>
      <c r="K1034" s="240"/>
      <c r="L1034" s="244"/>
      <c r="M1034" s="245"/>
      <c r="N1034" s="246"/>
      <c r="O1034" s="246"/>
      <c r="P1034" s="246"/>
      <c r="Q1034" s="246"/>
      <c r="R1034" s="246"/>
      <c r="S1034" s="246"/>
      <c r="T1034" s="247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8" t="s">
        <v>148</v>
      </c>
      <c r="AU1034" s="248" t="s">
        <v>90</v>
      </c>
      <c r="AV1034" s="13" t="s">
        <v>88</v>
      </c>
      <c r="AW1034" s="13" t="s">
        <v>36</v>
      </c>
      <c r="AX1034" s="13" t="s">
        <v>80</v>
      </c>
      <c r="AY1034" s="248" t="s">
        <v>138</v>
      </c>
    </row>
    <row r="1035" s="14" customFormat="1">
      <c r="A1035" s="14"/>
      <c r="B1035" s="249"/>
      <c r="C1035" s="250"/>
      <c r="D1035" s="234" t="s">
        <v>148</v>
      </c>
      <c r="E1035" s="251" t="s">
        <v>1</v>
      </c>
      <c r="F1035" s="252" t="s">
        <v>642</v>
      </c>
      <c r="G1035" s="250"/>
      <c r="H1035" s="253">
        <v>68</v>
      </c>
      <c r="I1035" s="254"/>
      <c r="J1035" s="250"/>
      <c r="K1035" s="250"/>
      <c r="L1035" s="255"/>
      <c r="M1035" s="256"/>
      <c r="N1035" s="257"/>
      <c r="O1035" s="257"/>
      <c r="P1035" s="257"/>
      <c r="Q1035" s="257"/>
      <c r="R1035" s="257"/>
      <c r="S1035" s="257"/>
      <c r="T1035" s="258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9" t="s">
        <v>148</v>
      </c>
      <c r="AU1035" s="259" t="s">
        <v>90</v>
      </c>
      <c r="AV1035" s="14" t="s">
        <v>90</v>
      </c>
      <c r="AW1035" s="14" t="s">
        <v>36</v>
      </c>
      <c r="AX1035" s="14" t="s">
        <v>88</v>
      </c>
      <c r="AY1035" s="259" t="s">
        <v>138</v>
      </c>
    </row>
    <row r="1036" s="2" customFormat="1" ht="24.15" customHeight="1">
      <c r="A1036" s="39"/>
      <c r="B1036" s="40"/>
      <c r="C1036" s="220" t="s">
        <v>1072</v>
      </c>
      <c r="D1036" s="220" t="s">
        <v>140</v>
      </c>
      <c r="E1036" s="221" t="s">
        <v>1073</v>
      </c>
      <c r="F1036" s="222" t="s">
        <v>1074</v>
      </c>
      <c r="G1036" s="223" t="s">
        <v>143</v>
      </c>
      <c r="H1036" s="224">
        <v>87</v>
      </c>
      <c r="I1036" s="225"/>
      <c r="J1036" s="226">
        <f>ROUND(I1036*H1036,2)</f>
        <v>0</v>
      </c>
      <c r="K1036" s="227"/>
      <c r="L1036" s="45"/>
      <c r="M1036" s="228" t="s">
        <v>1</v>
      </c>
      <c r="N1036" s="229" t="s">
        <v>45</v>
      </c>
      <c r="O1036" s="92"/>
      <c r="P1036" s="230">
        <f>O1036*H1036</f>
        <v>0</v>
      </c>
      <c r="Q1036" s="230">
        <v>0</v>
      </c>
      <c r="R1036" s="230">
        <f>Q1036*H1036</f>
        <v>0</v>
      </c>
      <c r="S1036" s="230">
        <v>0</v>
      </c>
      <c r="T1036" s="231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2" t="s">
        <v>144</v>
      </c>
      <c r="AT1036" s="232" t="s">
        <v>140</v>
      </c>
      <c r="AU1036" s="232" t="s">
        <v>90</v>
      </c>
      <c r="AY1036" s="18" t="s">
        <v>138</v>
      </c>
      <c r="BE1036" s="233">
        <f>IF(N1036="základní",J1036,0)</f>
        <v>0</v>
      </c>
      <c r="BF1036" s="233">
        <f>IF(N1036="snížená",J1036,0)</f>
        <v>0</v>
      </c>
      <c r="BG1036" s="233">
        <f>IF(N1036="zákl. přenesená",J1036,0)</f>
        <v>0</v>
      </c>
      <c r="BH1036" s="233">
        <f>IF(N1036="sníž. přenesená",J1036,0)</f>
        <v>0</v>
      </c>
      <c r="BI1036" s="233">
        <f>IF(N1036="nulová",J1036,0)</f>
        <v>0</v>
      </c>
      <c r="BJ1036" s="18" t="s">
        <v>88</v>
      </c>
      <c r="BK1036" s="233">
        <f>ROUND(I1036*H1036,2)</f>
        <v>0</v>
      </c>
      <c r="BL1036" s="18" t="s">
        <v>144</v>
      </c>
      <c r="BM1036" s="232" t="s">
        <v>1075</v>
      </c>
    </row>
    <row r="1037" s="2" customFormat="1">
      <c r="A1037" s="39"/>
      <c r="B1037" s="40"/>
      <c r="C1037" s="41"/>
      <c r="D1037" s="234" t="s">
        <v>146</v>
      </c>
      <c r="E1037" s="41"/>
      <c r="F1037" s="235" t="s">
        <v>1076</v>
      </c>
      <c r="G1037" s="41"/>
      <c r="H1037" s="41"/>
      <c r="I1037" s="236"/>
      <c r="J1037" s="41"/>
      <c r="K1037" s="41"/>
      <c r="L1037" s="45"/>
      <c r="M1037" s="237"/>
      <c r="N1037" s="238"/>
      <c r="O1037" s="92"/>
      <c r="P1037" s="92"/>
      <c r="Q1037" s="92"/>
      <c r="R1037" s="92"/>
      <c r="S1037" s="92"/>
      <c r="T1037" s="93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18" t="s">
        <v>146</v>
      </c>
      <c r="AU1037" s="18" t="s">
        <v>90</v>
      </c>
    </row>
    <row r="1038" s="13" customFormat="1">
      <c r="A1038" s="13"/>
      <c r="B1038" s="239"/>
      <c r="C1038" s="240"/>
      <c r="D1038" s="234" t="s">
        <v>148</v>
      </c>
      <c r="E1038" s="241" t="s">
        <v>1</v>
      </c>
      <c r="F1038" s="242" t="s">
        <v>386</v>
      </c>
      <c r="G1038" s="240"/>
      <c r="H1038" s="241" t="s">
        <v>1</v>
      </c>
      <c r="I1038" s="243"/>
      <c r="J1038" s="240"/>
      <c r="K1038" s="240"/>
      <c r="L1038" s="244"/>
      <c r="M1038" s="245"/>
      <c r="N1038" s="246"/>
      <c r="O1038" s="246"/>
      <c r="P1038" s="246"/>
      <c r="Q1038" s="246"/>
      <c r="R1038" s="246"/>
      <c r="S1038" s="246"/>
      <c r="T1038" s="247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8" t="s">
        <v>148</v>
      </c>
      <c r="AU1038" s="248" t="s">
        <v>90</v>
      </c>
      <c r="AV1038" s="13" t="s">
        <v>88</v>
      </c>
      <c r="AW1038" s="13" t="s">
        <v>36</v>
      </c>
      <c r="AX1038" s="13" t="s">
        <v>80</v>
      </c>
      <c r="AY1038" s="248" t="s">
        <v>138</v>
      </c>
    </row>
    <row r="1039" s="13" customFormat="1">
      <c r="A1039" s="13"/>
      <c r="B1039" s="239"/>
      <c r="C1039" s="240"/>
      <c r="D1039" s="234" t="s">
        <v>148</v>
      </c>
      <c r="E1039" s="241" t="s">
        <v>1</v>
      </c>
      <c r="F1039" s="242" t="s">
        <v>363</v>
      </c>
      <c r="G1039" s="240"/>
      <c r="H1039" s="241" t="s">
        <v>1</v>
      </c>
      <c r="I1039" s="243"/>
      <c r="J1039" s="240"/>
      <c r="K1039" s="240"/>
      <c r="L1039" s="244"/>
      <c r="M1039" s="245"/>
      <c r="N1039" s="246"/>
      <c r="O1039" s="246"/>
      <c r="P1039" s="246"/>
      <c r="Q1039" s="246"/>
      <c r="R1039" s="246"/>
      <c r="S1039" s="246"/>
      <c r="T1039" s="247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8" t="s">
        <v>148</v>
      </c>
      <c r="AU1039" s="248" t="s">
        <v>90</v>
      </c>
      <c r="AV1039" s="13" t="s">
        <v>88</v>
      </c>
      <c r="AW1039" s="13" t="s">
        <v>36</v>
      </c>
      <c r="AX1039" s="13" t="s">
        <v>80</v>
      </c>
      <c r="AY1039" s="248" t="s">
        <v>138</v>
      </c>
    </row>
    <row r="1040" s="14" customFormat="1">
      <c r="A1040" s="14"/>
      <c r="B1040" s="249"/>
      <c r="C1040" s="250"/>
      <c r="D1040" s="234" t="s">
        <v>148</v>
      </c>
      <c r="E1040" s="251" t="s">
        <v>1</v>
      </c>
      <c r="F1040" s="252" t="s">
        <v>364</v>
      </c>
      <c r="G1040" s="250"/>
      <c r="H1040" s="253">
        <v>78</v>
      </c>
      <c r="I1040" s="254"/>
      <c r="J1040" s="250"/>
      <c r="K1040" s="250"/>
      <c r="L1040" s="255"/>
      <c r="M1040" s="256"/>
      <c r="N1040" s="257"/>
      <c r="O1040" s="257"/>
      <c r="P1040" s="257"/>
      <c r="Q1040" s="257"/>
      <c r="R1040" s="257"/>
      <c r="S1040" s="257"/>
      <c r="T1040" s="25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9" t="s">
        <v>148</v>
      </c>
      <c r="AU1040" s="259" t="s">
        <v>90</v>
      </c>
      <c r="AV1040" s="14" t="s">
        <v>90</v>
      </c>
      <c r="AW1040" s="14" t="s">
        <v>36</v>
      </c>
      <c r="AX1040" s="14" t="s">
        <v>80</v>
      </c>
      <c r="AY1040" s="259" t="s">
        <v>138</v>
      </c>
    </row>
    <row r="1041" s="13" customFormat="1">
      <c r="A1041" s="13"/>
      <c r="B1041" s="239"/>
      <c r="C1041" s="240"/>
      <c r="D1041" s="234" t="s">
        <v>148</v>
      </c>
      <c r="E1041" s="241" t="s">
        <v>1</v>
      </c>
      <c r="F1041" s="242" t="s">
        <v>367</v>
      </c>
      <c r="G1041" s="240"/>
      <c r="H1041" s="241" t="s">
        <v>1</v>
      </c>
      <c r="I1041" s="243"/>
      <c r="J1041" s="240"/>
      <c r="K1041" s="240"/>
      <c r="L1041" s="244"/>
      <c r="M1041" s="245"/>
      <c r="N1041" s="246"/>
      <c r="O1041" s="246"/>
      <c r="P1041" s="246"/>
      <c r="Q1041" s="246"/>
      <c r="R1041" s="246"/>
      <c r="S1041" s="246"/>
      <c r="T1041" s="247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8" t="s">
        <v>148</v>
      </c>
      <c r="AU1041" s="248" t="s">
        <v>90</v>
      </c>
      <c r="AV1041" s="13" t="s">
        <v>88</v>
      </c>
      <c r="AW1041" s="13" t="s">
        <v>36</v>
      </c>
      <c r="AX1041" s="13" t="s">
        <v>80</v>
      </c>
      <c r="AY1041" s="248" t="s">
        <v>138</v>
      </c>
    </row>
    <row r="1042" s="14" customFormat="1">
      <c r="A1042" s="14"/>
      <c r="B1042" s="249"/>
      <c r="C1042" s="250"/>
      <c r="D1042" s="234" t="s">
        <v>148</v>
      </c>
      <c r="E1042" s="251" t="s">
        <v>1</v>
      </c>
      <c r="F1042" s="252" t="s">
        <v>368</v>
      </c>
      <c r="G1042" s="250"/>
      <c r="H1042" s="253">
        <v>9</v>
      </c>
      <c r="I1042" s="254"/>
      <c r="J1042" s="250"/>
      <c r="K1042" s="250"/>
      <c r="L1042" s="255"/>
      <c r="M1042" s="256"/>
      <c r="N1042" s="257"/>
      <c r="O1042" s="257"/>
      <c r="P1042" s="257"/>
      <c r="Q1042" s="257"/>
      <c r="R1042" s="257"/>
      <c r="S1042" s="257"/>
      <c r="T1042" s="258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9" t="s">
        <v>148</v>
      </c>
      <c r="AU1042" s="259" t="s">
        <v>90</v>
      </c>
      <c r="AV1042" s="14" t="s">
        <v>90</v>
      </c>
      <c r="AW1042" s="14" t="s">
        <v>36</v>
      </c>
      <c r="AX1042" s="14" t="s">
        <v>80</v>
      </c>
      <c r="AY1042" s="259" t="s">
        <v>138</v>
      </c>
    </row>
    <row r="1043" s="15" customFormat="1">
      <c r="A1043" s="15"/>
      <c r="B1043" s="260"/>
      <c r="C1043" s="261"/>
      <c r="D1043" s="234" t="s">
        <v>148</v>
      </c>
      <c r="E1043" s="262" t="s">
        <v>1</v>
      </c>
      <c r="F1043" s="263" t="s">
        <v>154</v>
      </c>
      <c r="G1043" s="261"/>
      <c r="H1043" s="264">
        <v>87</v>
      </c>
      <c r="I1043" s="265"/>
      <c r="J1043" s="261"/>
      <c r="K1043" s="261"/>
      <c r="L1043" s="266"/>
      <c r="M1043" s="267"/>
      <c r="N1043" s="268"/>
      <c r="O1043" s="268"/>
      <c r="P1043" s="268"/>
      <c r="Q1043" s="268"/>
      <c r="R1043" s="268"/>
      <c r="S1043" s="268"/>
      <c r="T1043" s="269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70" t="s">
        <v>148</v>
      </c>
      <c r="AU1043" s="270" t="s">
        <v>90</v>
      </c>
      <c r="AV1043" s="15" t="s">
        <v>144</v>
      </c>
      <c r="AW1043" s="15" t="s">
        <v>36</v>
      </c>
      <c r="AX1043" s="15" t="s">
        <v>88</v>
      </c>
      <c r="AY1043" s="270" t="s">
        <v>138</v>
      </c>
    </row>
    <row r="1044" s="2" customFormat="1" ht="24.15" customHeight="1">
      <c r="A1044" s="39"/>
      <c r="B1044" s="40"/>
      <c r="C1044" s="220" t="s">
        <v>1077</v>
      </c>
      <c r="D1044" s="220" t="s">
        <v>140</v>
      </c>
      <c r="E1044" s="221" t="s">
        <v>1078</v>
      </c>
      <c r="F1044" s="222" t="s">
        <v>1079</v>
      </c>
      <c r="G1044" s="223" t="s">
        <v>143</v>
      </c>
      <c r="H1044" s="224">
        <v>958.70299999999997</v>
      </c>
      <c r="I1044" s="225"/>
      <c r="J1044" s="226">
        <f>ROUND(I1044*H1044,2)</f>
        <v>0</v>
      </c>
      <c r="K1044" s="227"/>
      <c r="L1044" s="45"/>
      <c r="M1044" s="228" t="s">
        <v>1</v>
      </c>
      <c r="N1044" s="229" t="s">
        <v>45</v>
      </c>
      <c r="O1044" s="92"/>
      <c r="P1044" s="230">
        <f>O1044*H1044</f>
        <v>0</v>
      </c>
      <c r="Q1044" s="230">
        <v>0</v>
      </c>
      <c r="R1044" s="230">
        <f>Q1044*H1044</f>
        <v>0</v>
      </c>
      <c r="S1044" s="230">
        <v>0</v>
      </c>
      <c r="T1044" s="231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2" t="s">
        <v>144</v>
      </c>
      <c r="AT1044" s="232" t="s">
        <v>140</v>
      </c>
      <c r="AU1044" s="232" t="s">
        <v>90</v>
      </c>
      <c r="AY1044" s="18" t="s">
        <v>138</v>
      </c>
      <c r="BE1044" s="233">
        <f>IF(N1044="základní",J1044,0)</f>
        <v>0</v>
      </c>
      <c r="BF1044" s="233">
        <f>IF(N1044="snížená",J1044,0)</f>
        <v>0</v>
      </c>
      <c r="BG1044" s="233">
        <f>IF(N1044="zákl. přenesená",J1044,0)</f>
        <v>0</v>
      </c>
      <c r="BH1044" s="233">
        <f>IF(N1044="sníž. přenesená",J1044,0)</f>
        <v>0</v>
      </c>
      <c r="BI1044" s="233">
        <f>IF(N1044="nulová",J1044,0)</f>
        <v>0</v>
      </c>
      <c r="BJ1044" s="18" t="s">
        <v>88</v>
      </c>
      <c r="BK1044" s="233">
        <f>ROUND(I1044*H1044,2)</f>
        <v>0</v>
      </c>
      <c r="BL1044" s="18" t="s">
        <v>144</v>
      </c>
      <c r="BM1044" s="232" t="s">
        <v>1080</v>
      </c>
    </row>
    <row r="1045" s="2" customFormat="1">
      <c r="A1045" s="39"/>
      <c r="B1045" s="40"/>
      <c r="C1045" s="41"/>
      <c r="D1045" s="234" t="s">
        <v>146</v>
      </c>
      <c r="E1045" s="41"/>
      <c r="F1045" s="235" t="s">
        <v>1081</v>
      </c>
      <c r="G1045" s="41"/>
      <c r="H1045" s="41"/>
      <c r="I1045" s="236"/>
      <c r="J1045" s="41"/>
      <c r="K1045" s="41"/>
      <c r="L1045" s="45"/>
      <c r="M1045" s="237"/>
      <c r="N1045" s="238"/>
      <c r="O1045" s="92"/>
      <c r="P1045" s="92"/>
      <c r="Q1045" s="92"/>
      <c r="R1045" s="92"/>
      <c r="S1045" s="92"/>
      <c r="T1045" s="93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T1045" s="18" t="s">
        <v>146</v>
      </c>
      <c r="AU1045" s="18" t="s">
        <v>90</v>
      </c>
    </row>
    <row r="1046" s="13" customFormat="1">
      <c r="A1046" s="13"/>
      <c r="B1046" s="239"/>
      <c r="C1046" s="240"/>
      <c r="D1046" s="234" t="s">
        <v>148</v>
      </c>
      <c r="E1046" s="241" t="s">
        <v>1</v>
      </c>
      <c r="F1046" s="242" t="s">
        <v>392</v>
      </c>
      <c r="G1046" s="240"/>
      <c r="H1046" s="241" t="s">
        <v>1</v>
      </c>
      <c r="I1046" s="243"/>
      <c r="J1046" s="240"/>
      <c r="K1046" s="240"/>
      <c r="L1046" s="244"/>
      <c r="M1046" s="245"/>
      <c r="N1046" s="246"/>
      <c r="O1046" s="246"/>
      <c r="P1046" s="246"/>
      <c r="Q1046" s="246"/>
      <c r="R1046" s="246"/>
      <c r="S1046" s="246"/>
      <c r="T1046" s="247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8" t="s">
        <v>148</v>
      </c>
      <c r="AU1046" s="248" t="s">
        <v>90</v>
      </c>
      <c r="AV1046" s="13" t="s">
        <v>88</v>
      </c>
      <c r="AW1046" s="13" t="s">
        <v>36</v>
      </c>
      <c r="AX1046" s="13" t="s">
        <v>80</v>
      </c>
      <c r="AY1046" s="248" t="s">
        <v>138</v>
      </c>
    </row>
    <row r="1047" s="14" customFormat="1">
      <c r="A1047" s="14"/>
      <c r="B1047" s="249"/>
      <c r="C1047" s="250"/>
      <c r="D1047" s="234" t="s">
        <v>148</v>
      </c>
      <c r="E1047" s="251" t="s">
        <v>1</v>
      </c>
      <c r="F1047" s="252" t="s">
        <v>1082</v>
      </c>
      <c r="G1047" s="250"/>
      <c r="H1047" s="253">
        <v>958.70299999999997</v>
      </c>
      <c r="I1047" s="254"/>
      <c r="J1047" s="250"/>
      <c r="K1047" s="250"/>
      <c r="L1047" s="255"/>
      <c r="M1047" s="256"/>
      <c r="N1047" s="257"/>
      <c r="O1047" s="257"/>
      <c r="P1047" s="257"/>
      <c r="Q1047" s="257"/>
      <c r="R1047" s="257"/>
      <c r="S1047" s="257"/>
      <c r="T1047" s="258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9" t="s">
        <v>148</v>
      </c>
      <c r="AU1047" s="259" t="s">
        <v>90</v>
      </c>
      <c r="AV1047" s="14" t="s">
        <v>90</v>
      </c>
      <c r="AW1047" s="14" t="s">
        <v>36</v>
      </c>
      <c r="AX1047" s="14" t="s">
        <v>88</v>
      </c>
      <c r="AY1047" s="259" t="s">
        <v>138</v>
      </c>
    </row>
    <row r="1048" s="2" customFormat="1" ht="24.15" customHeight="1">
      <c r="A1048" s="39"/>
      <c r="B1048" s="40"/>
      <c r="C1048" s="220" t="s">
        <v>1083</v>
      </c>
      <c r="D1048" s="220" t="s">
        <v>140</v>
      </c>
      <c r="E1048" s="221" t="s">
        <v>1084</v>
      </c>
      <c r="F1048" s="222" t="s">
        <v>1085</v>
      </c>
      <c r="G1048" s="223" t="s">
        <v>143</v>
      </c>
      <c r="H1048" s="224">
        <v>479.351</v>
      </c>
      <c r="I1048" s="225"/>
      <c r="J1048" s="226">
        <f>ROUND(I1048*H1048,2)</f>
        <v>0</v>
      </c>
      <c r="K1048" s="227"/>
      <c r="L1048" s="45"/>
      <c r="M1048" s="228" t="s">
        <v>1</v>
      </c>
      <c r="N1048" s="229" t="s">
        <v>45</v>
      </c>
      <c r="O1048" s="92"/>
      <c r="P1048" s="230">
        <f>O1048*H1048</f>
        <v>0</v>
      </c>
      <c r="Q1048" s="230">
        <v>0</v>
      </c>
      <c r="R1048" s="230">
        <f>Q1048*H1048</f>
        <v>0</v>
      </c>
      <c r="S1048" s="230">
        <v>0</v>
      </c>
      <c r="T1048" s="231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2" t="s">
        <v>144</v>
      </c>
      <c r="AT1048" s="232" t="s">
        <v>140</v>
      </c>
      <c r="AU1048" s="232" t="s">
        <v>90</v>
      </c>
      <c r="AY1048" s="18" t="s">
        <v>138</v>
      </c>
      <c r="BE1048" s="233">
        <f>IF(N1048="základní",J1048,0)</f>
        <v>0</v>
      </c>
      <c r="BF1048" s="233">
        <f>IF(N1048="snížená",J1048,0)</f>
        <v>0</v>
      </c>
      <c r="BG1048" s="233">
        <f>IF(N1048="zákl. přenesená",J1048,0)</f>
        <v>0</v>
      </c>
      <c r="BH1048" s="233">
        <f>IF(N1048="sníž. přenesená",J1048,0)</f>
        <v>0</v>
      </c>
      <c r="BI1048" s="233">
        <f>IF(N1048="nulová",J1048,0)</f>
        <v>0</v>
      </c>
      <c r="BJ1048" s="18" t="s">
        <v>88</v>
      </c>
      <c r="BK1048" s="233">
        <f>ROUND(I1048*H1048,2)</f>
        <v>0</v>
      </c>
      <c r="BL1048" s="18" t="s">
        <v>144</v>
      </c>
      <c r="BM1048" s="232" t="s">
        <v>1086</v>
      </c>
    </row>
    <row r="1049" s="2" customFormat="1">
      <c r="A1049" s="39"/>
      <c r="B1049" s="40"/>
      <c r="C1049" s="41"/>
      <c r="D1049" s="234" t="s">
        <v>146</v>
      </c>
      <c r="E1049" s="41"/>
      <c r="F1049" s="235" t="s">
        <v>1087</v>
      </c>
      <c r="G1049" s="41"/>
      <c r="H1049" s="41"/>
      <c r="I1049" s="236"/>
      <c r="J1049" s="41"/>
      <c r="K1049" s="41"/>
      <c r="L1049" s="45"/>
      <c r="M1049" s="237"/>
      <c r="N1049" s="238"/>
      <c r="O1049" s="92"/>
      <c r="P1049" s="92"/>
      <c r="Q1049" s="92"/>
      <c r="R1049" s="92"/>
      <c r="S1049" s="92"/>
      <c r="T1049" s="93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T1049" s="18" t="s">
        <v>146</v>
      </c>
      <c r="AU1049" s="18" t="s">
        <v>90</v>
      </c>
    </row>
    <row r="1050" s="13" customFormat="1">
      <c r="A1050" s="13"/>
      <c r="B1050" s="239"/>
      <c r="C1050" s="240"/>
      <c r="D1050" s="234" t="s">
        <v>148</v>
      </c>
      <c r="E1050" s="241" t="s">
        <v>1</v>
      </c>
      <c r="F1050" s="242" t="s">
        <v>1088</v>
      </c>
      <c r="G1050" s="240"/>
      <c r="H1050" s="241" t="s">
        <v>1</v>
      </c>
      <c r="I1050" s="243"/>
      <c r="J1050" s="240"/>
      <c r="K1050" s="240"/>
      <c r="L1050" s="244"/>
      <c r="M1050" s="245"/>
      <c r="N1050" s="246"/>
      <c r="O1050" s="246"/>
      <c r="P1050" s="246"/>
      <c r="Q1050" s="246"/>
      <c r="R1050" s="246"/>
      <c r="S1050" s="246"/>
      <c r="T1050" s="247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8" t="s">
        <v>148</v>
      </c>
      <c r="AU1050" s="248" t="s">
        <v>90</v>
      </c>
      <c r="AV1050" s="13" t="s">
        <v>88</v>
      </c>
      <c r="AW1050" s="13" t="s">
        <v>36</v>
      </c>
      <c r="AX1050" s="13" t="s">
        <v>80</v>
      </c>
      <c r="AY1050" s="248" t="s">
        <v>138</v>
      </c>
    </row>
    <row r="1051" s="14" customFormat="1">
      <c r="A1051" s="14"/>
      <c r="B1051" s="249"/>
      <c r="C1051" s="250"/>
      <c r="D1051" s="234" t="s">
        <v>148</v>
      </c>
      <c r="E1051" s="251" t="s">
        <v>1</v>
      </c>
      <c r="F1051" s="252" t="s">
        <v>393</v>
      </c>
      <c r="G1051" s="250"/>
      <c r="H1051" s="253">
        <v>479.351</v>
      </c>
      <c r="I1051" s="254"/>
      <c r="J1051" s="250"/>
      <c r="K1051" s="250"/>
      <c r="L1051" s="255"/>
      <c r="M1051" s="256"/>
      <c r="N1051" s="257"/>
      <c r="O1051" s="257"/>
      <c r="P1051" s="257"/>
      <c r="Q1051" s="257"/>
      <c r="R1051" s="257"/>
      <c r="S1051" s="257"/>
      <c r="T1051" s="25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9" t="s">
        <v>148</v>
      </c>
      <c r="AU1051" s="259" t="s">
        <v>90</v>
      </c>
      <c r="AV1051" s="14" t="s">
        <v>90</v>
      </c>
      <c r="AW1051" s="14" t="s">
        <v>36</v>
      </c>
      <c r="AX1051" s="14" t="s">
        <v>88</v>
      </c>
      <c r="AY1051" s="259" t="s">
        <v>138</v>
      </c>
    </row>
    <row r="1052" s="2" customFormat="1" ht="24.15" customHeight="1">
      <c r="A1052" s="39"/>
      <c r="B1052" s="40"/>
      <c r="C1052" s="220" t="s">
        <v>1089</v>
      </c>
      <c r="D1052" s="220" t="s">
        <v>140</v>
      </c>
      <c r="E1052" s="221" t="s">
        <v>1090</v>
      </c>
      <c r="F1052" s="222" t="s">
        <v>1091</v>
      </c>
      <c r="G1052" s="223" t="s">
        <v>143</v>
      </c>
      <c r="H1052" s="224">
        <v>219</v>
      </c>
      <c r="I1052" s="225"/>
      <c r="J1052" s="226">
        <f>ROUND(I1052*H1052,2)</f>
        <v>0</v>
      </c>
      <c r="K1052" s="227"/>
      <c r="L1052" s="45"/>
      <c r="M1052" s="228" t="s">
        <v>1</v>
      </c>
      <c r="N1052" s="229" t="s">
        <v>45</v>
      </c>
      <c r="O1052" s="92"/>
      <c r="P1052" s="230">
        <f>O1052*H1052</f>
        <v>0</v>
      </c>
      <c r="Q1052" s="230">
        <v>0</v>
      </c>
      <c r="R1052" s="230">
        <f>Q1052*H1052</f>
        <v>0</v>
      </c>
      <c r="S1052" s="230">
        <v>0</v>
      </c>
      <c r="T1052" s="231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2" t="s">
        <v>144</v>
      </c>
      <c r="AT1052" s="232" t="s">
        <v>140</v>
      </c>
      <c r="AU1052" s="232" t="s">
        <v>90</v>
      </c>
      <c r="AY1052" s="18" t="s">
        <v>138</v>
      </c>
      <c r="BE1052" s="233">
        <f>IF(N1052="základní",J1052,0)</f>
        <v>0</v>
      </c>
      <c r="BF1052" s="233">
        <f>IF(N1052="snížená",J1052,0)</f>
        <v>0</v>
      </c>
      <c r="BG1052" s="233">
        <f>IF(N1052="zákl. přenesená",J1052,0)</f>
        <v>0</v>
      </c>
      <c r="BH1052" s="233">
        <f>IF(N1052="sníž. přenesená",J1052,0)</f>
        <v>0</v>
      </c>
      <c r="BI1052" s="233">
        <f>IF(N1052="nulová",J1052,0)</f>
        <v>0</v>
      </c>
      <c r="BJ1052" s="18" t="s">
        <v>88</v>
      </c>
      <c r="BK1052" s="233">
        <f>ROUND(I1052*H1052,2)</f>
        <v>0</v>
      </c>
      <c r="BL1052" s="18" t="s">
        <v>144</v>
      </c>
      <c r="BM1052" s="232" t="s">
        <v>1092</v>
      </c>
    </row>
    <row r="1053" s="2" customFormat="1">
      <c r="A1053" s="39"/>
      <c r="B1053" s="40"/>
      <c r="C1053" s="41"/>
      <c r="D1053" s="234" t="s">
        <v>146</v>
      </c>
      <c r="E1053" s="41"/>
      <c r="F1053" s="235" t="s">
        <v>1093</v>
      </c>
      <c r="G1053" s="41"/>
      <c r="H1053" s="41"/>
      <c r="I1053" s="236"/>
      <c r="J1053" s="41"/>
      <c r="K1053" s="41"/>
      <c r="L1053" s="45"/>
      <c r="M1053" s="237"/>
      <c r="N1053" s="238"/>
      <c r="O1053" s="92"/>
      <c r="P1053" s="92"/>
      <c r="Q1053" s="92"/>
      <c r="R1053" s="92"/>
      <c r="S1053" s="92"/>
      <c r="T1053" s="93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T1053" s="18" t="s">
        <v>146</v>
      </c>
      <c r="AU1053" s="18" t="s">
        <v>90</v>
      </c>
    </row>
    <row r="1054" s="2" customFormat="1">
      <c r="A1054" s="39"/>
      <c r="B1054" s="40"/>
      <c r="C1054" s="41"/>
      <c r="D1054" s="234" t="s">
        <v>159</v>
      </c>
      <c r="E1054" s="41"/>
      <c r="F1054" s="271" t="s">
        <v>1094</v>
      </c>
      <c r="G1054" s="41"/>
      <c r="H1054" s="41"/>
      <c r="I1054" s="236"/>
      <c r="J1054" s="41"/>
      <c r="K1054" s="41"/>
      <c r="L1054" s="45"/>
      <c r="M1054" s="237"/>
      <c r="N1054" s="238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159</v>
      </c>
      <c r="AU1054" s="18" t="s">
        <v>90</v>
      </c>
    </row>
    <row r="1055" s="13" customFormat="1">
      <c r="A1055" s="13"/>
      <c r="B1055" s="239"/>
      <c r="C1055" s="240"/>
      <c r="D1055" s="234" t="s">
        <v>148</v>
      </c>
      <c r="E1055" s="241" t="s">
        <v>1</v>
      </c>
      <c r="F1055" s="242" t="s">
        <v>1095</v>
      </c>
      <c r="G1055" s="240"/>
      <c r="H1055" s="241" t="s">
        <v>1</v>
      </c>
      <c r="I1055" s="243"/>
      <c r="J1055" s="240"/>
      <c r="K1055" s="240"/>
      <c r="L1055" s="244"/>
      <c r="M1055" s="245"/>
      <c r="N1055" s="246"/>
      <c r="O1055" s="246"/>
      <c r="P1055" s="246"/>
      <c r="Q1055" s="246"/>
      <c r="R1055" s="246"/>
      <c r="S1055" s="246"/>
      <c r="T1055" s="247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8" t="s">
        <v>148</v>
      </c>
      <c r="AU1055" s="248" t="s">
        <v>90</v>
      </c>
      <c r="AV1055" s="13" t="s">
        <v>88</v>
      </c>
      <c r="AW1055" s="13" t="s">
        <v>36</v>
      </c>
      <c r="AX1055" s="13" t="s">
        <v>80</v>
      </c>
      <c r="AY1055" s="248" t="s">
        <v>138</v>
      </c>
    </row>
    <row r="1056" s="13" customFormat="1">
      <c r="A1056" s="13"/>
      <c r="B1056" s="239"/>
      <c r="C1056" s="240"/>
      <c r="D1056" s="234" t="s">
        <v>148</v>
      </c>
      <c r="E1056" s="241" t="s">
        <v>1</v>
      </c>
      <c r="F1056" s="242" t="s">
        <v>172</v>
      </c>
      <c r="G1056" s="240"/>
      <c r="H1056" s="241" t="s">
        <v>1</v>
      </c>
      <c r="I1056" s="243"/>
      <c r="J1056" s="240"/>
      <c r="K1056" s="240"/>
      <c r="L1056" s="244"/>
      <c r="M1056" s="245"/>
      <c r="N1056" s="246"/>
      <c r="O1056" s="246"/>
      <c r="P1056" s="246"/>
      <c r="Q1056" s="246"/>
      <c r="R1056" s="246"/>
      <c r="S1056" s="246"/>
      <c r="T1056" s="247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8" t="s">
        <v>148</v>
      </c>
      <c r="AU1056" s="248" t="s">
        <v>90</v>
      </c>
      <c r="AV1056" s="13" t="s">
        <v>88</v>
      </c>
      <c r="AW1056" s="13" t="s">
        <v>36</v>
      </c>
      <c r="AX1056" s="13" t="s">
        <v>80</v>
      </c>
      <c r="AY1056" s="248" t="s">
        <v>138</v>
      </c>
    </row>
    <row r="1057" s="14" customFormat="1">
      <c r="A1057" s="14"/>
      <c r="B1057" s="249"/>
      <c r="C1057" s="250"/>
      <c r="D1057" s="234" t="s">
        <v>148</v>
      </c>
      <c r="E1057" s="251" t="s">
        <v>1</v>
      </c>
      <c r="F1057" s="252" t="s">
        <v>1096</v>
      </c>
      <c r="G1057" s="250"/>
      <c r="H1057" s="253">
        <v>108</v>
      </c>
      <c r="I1057" s="254"/>
      <c r="J1057" s="250"/>
      <c r="K1057" s="250"/>
      <c r="L1057" s="255"/>
      <c r="M1057" s="256"/>
      <c r="N1057" s="257"/>
      <c r="O1057" s="257"/>
      <c r="P1057" s="257"/>
      <c r="Q1057" s="257"/>
      <c r="R1057" s="257"/>
      <c r="S1057" s="257"/>
      <c r="T1057" s="258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9" t="s">
        <v>148</v>
      </c>
      <c r="AU1057" s="259" t="s">
        <v>90</v>
      </c>
      <c r="AV1057" s="14" t="s">
        <v>90</v>
      </c>
      <c r="AW1057" s="14" t="s">
        <v>36</v>
      </c>
      <c r="AX1057" s="14" t="s">
        <v>80</v>
      </c>
      <c r="AY1057" s="259" t="s">
        <v>138</v>
      </c>
    </row>
    <row r="1058" s="13" customFormat="1">
      <c r="A1058" s="13"/>
      <c r="B1058" s="239"/>
      <c r="C1058" s="240"/>
      <c r="D1058" s="234" t="s">
        <v>148</v>
      </c>
      <c r="E1058" s="241" t="s">
        <v>1</v>
      </c>
      <c r="F1058" s="242" t="s">
        <v>174</v>
      </c>
      <c r="G1058" s="240"/>
      <c r="H1058" s="241" t="s">
        <v>1</v>
      </c>
      <c r="I1058" s="243"/>
      <c r="J1058" s="240"/>
      <c r="K1058" s="240"/>
      <c r="L1058" s="244"/>
      <c r="M1058" s="245"/>
      <c r="N1058" s="246"/>
      <c r="O1058" s="246"/>
      <c r="P1058" s="246"/>
      <c r="Q1058" s="246"/>
      <c r="R1058" s="246"/>
      <c r="S1058" s="246"/>
      <c r="T1058" s="247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8" t="s">
        <v>148</v>
      </c>
      <c r="AU1058" s="248" t="s">
        <v>90</v>
      </c>
      <c r="AV1058" s="13" t="s">
        <v>88</v>
      </c>
      <c r="AW1058" s="13" t="s">
        <v>36</v>
      </c>
      <c r="AX1058" s="13" t="s">
        <v>80</v>
      </c>
      <c r="AY1058" s="248" t="s">
        <v>138</v>
      </c>
    </row>
    <row r="1059" s="14" customFormat="1">
      <c r="A1059" s="14"/>
      <c r="B1059" s="249"/>
      <c r="C1059" s="250"/>
      <c r="D1059" s="234" t="s">
        <v>148</v>
      </c>
      <c r="E1059" s="251" t="s">
        <v>1</v>
      </c>
      <c r="F1059" s="252" t="s">
        <v>1097</v>
      </c>
      <c r="G1059" s="250"/>
      <c r="H1059" s="253">
        <v>111</v>
      </c>
      <c r="I1059" s="254"/>
      <c r="J1059" s="250"/>
      <c r="K1059" s="250"/>
      <c r="L1059" s="255"/>
      <c r="M1059" s="256"/>
      <c r="N1059" s="257"/>
      <c r="O1059" s="257"/>
      <c r="P1059" s="257"/>
      <c r="Q1059" s="257"/>
      <c r="R1059" s="257"/>
      <c r="S1059" s="257"/>
      <c r="T1059" s="25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9" t="s">
        <v>148</v>
      </c>
      <c r="AU1059" s="259" t="s">
        <v>90</v>
      </c>
      <c r="AV1059" s="14" t="s">
        <v>90</v>
      </c>
      <c r="AW1059" s="14" t="s">
        <v>36</v>
      </c>
      <c r="AX1059" s="14" t="s">
        <v>80</v>
      </c>
      <c r="AY1059" s="259" t="s">
        <v>138</v>
      </c>
    </row>
    <row r="1060" s="15" customFormat="1">
      <c r="A1060" s="15"/>
      <c r="B1060" s="260"/>
      <c r="C1060" s="261"/>
      <c r="D1060" s="234" t="s">
        <v>148</v>
      </c>
      <c r="E1060" s="262" t="s">
        <v>1</v>
      </c>
      <c r="F1060" s="263" t="s">
        <v>154</v>
      </c>
      <c r="G1060" s="261"/>
      <c r="H1060" s="264">
        <v>219</v>
      </c>
      <c r="I1060" s="265"/>
      <c r="J1060" s="261"/>
      <c r="K1060" s="261"/>
      <c r="L1060" s="266"/>
      <c r="M1060" s="267"/>
      <c r="N1060" s="268"/>
      <c r="O1060" s="268"/>
      <c r="P1060" s="268"/>
      <c r="Q1060" s="268"/>
      <c r="R1060" s="268"/>
      <c r="S1060" s="268"/>
      <c r="T1060" s="269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70" t="s">
        <v>148</v>
      </c>
      <c r="AU1060" s="270" t="s">
        <v>90</v>
      </c>
      <c r="AV1060" s="15" t="s">
        <v>144</v>
      </c>
      <c r="AW1060" s="15" t="s">
        <v>36</v>
      </c>
      <c r="AX1060" s="15" t="s">
        <v>88</v>
      </c>
      <c r="AY1060" s="270" t="s">
        <v>138</v>
      </c>
    </row>
    <row r="1061" s="2" customFormat="1" ht="21.75" customHeight="1">
      <c r="A1061" s="39"/>
      <c r="B1061" s="40"/>
      <c r="C1061" s="220" t="s">
        <v>1098</v>
      </c>
      <c r="D1061" s="220" t="s">
        <v>140</v>
      </c>
      <c r="E1061" s="221" t="s">
        <v>1099</v>
      </c>
      <c r="F1061" s="222" t="s">
        <v>1100</v>
      </c>
      <c r="G1061" s="223" t="s">
        <v>143</v>
      </c>
      <c r="H1061" s="224">
        <v>200.75</v>
      </c>
      <c r="I1061" s="225"/>
      <c r="J1061" s="226">
        <f>ROUND(I1061*H1061,2)</f>
        <v>0</v>
      </c>
      <c r="K1061" s="227"/>
      <c r="L1061" s="45"/>
      <c r="M1061" s="228" t="s">
        <v>1</v>
      </c>
      <c r="N1061" s="229" t="s">
        <v>45</v>
      </c>
      <c r="O1061" s="92"/>
      <c r="P1061" s="230">
        <f>O1061*H1061</f>
        <v>0</v>
      </c>
      <c r="Q1061" s="230">
        <v>0</v>
      </c>
      <c r="R1061" s="230">
        <f>Q1061*H1061</f>
        <v>0</v>
      </c>
      <c r="S1061" s="230">
        <v>0</v>
      </c>
      <c r="T1061" s="231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2" t="s">
        <v>144</v>
      </c>
      <c r="AT1061" s="232" t="s">
        <v>140</v>
      </c>
      <c r="AU1061" s="232" t="s">
        <v>90</v>
      </c>
      <c r="AY1061" s="18" t="s">
        <v>138</v>
      </c>
      <c r="BE1061" s="233">
        <f>IF(N1061="základní",J1061,0)</f>
        <v>0</v>
      </c>
      <c r="BF1061" s="233">
        <f>IF(N1061="snížená",J1061,0)</f>
        <v>0</v>
      </c>
      <c r="BG1061" s="233">
        <f>IF(N1061="zákl. přenesená",J1061,0)</f>
        <v>0</v>
      </c>
      <c r="BH1061" s="233">
        <f>IF(N1061="sníž. přenesená",J1061,0)</f>
        <v>0</v>
      </c>
      <c r="BI1061" s="233">
        <f>IF(N1061="nulová",J1061,0)</f>
        <v>0</v>
      </c>
      <c r="BJ1061" s="18" t="s">
        <v>88</v>
      </c>
      <c r="BK1061" s="233">
        <f>ROUND(I1061*H1061,2)</f>
        <v>0</v>
      </c>
      <c r="BL1061" s="18" t="s">
        <v>144</v>
      </c>
      <c r="BM1061" s="232" t="s">
        <v>1101</v>
      </c>
    </row>
    <row r="1062" s="2" customFormat="1">
      <c r="A1062" s="39"/>
      <c r="B1062" s="40"/>
      <c r="C1062" s="41"/>
      <c r="D1062" s="234" t="s">
        <v>146</v>
      </c>
      <c r="E1062" s="41"/>
      <c r="F1062" s="235" t="s">
        <v>1102</v>
      </c>
      <c r="G1062" s="41"/>
      <c r="H1062" s="41"/>
      <c r="I1062" s="236"/>
      <c r="J1062" s="41"/>
      <c r="K1062" s="41"/>
      <c r="L1062" s="45"/>
      <c r="M1062" s="237"/>
      <c r="N1062" s="238"/>
      <c r="O1062" s="92"/>
      <c r="P1062" s="92"/>
      <c r="Q1062" s="92"/>
      <c r="R1062" s="92"/>
      <c r="S1062" s="92"/>
      <c r="T1062" s="93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T1062" s="18" t="s">
        <v>146</v>
      </c>
      <c r="AU1062" s="18" t="s">
        <v>90</v>
      </c>
    </row>
    <row r="1063" s="13" customFormat="1">
      <c r="A1063" s="13"/>
      <c r="B1063" s="239"/>
      <c r="C1063" s="240"/>
      <c r="D1063" s="234" t="s">
        <v>148</v>
      </c>
      <c r="E1063" s="241" t="s">
        <v>1</v>
      </c>
      <c r="F1063" s="242" t="s">
        <v>1103</v>
      </c>
      <c r="G1063" s="240"/>
      <c r="H1063" s="241" t="s">
        <v>1</v>
      </c>
      <c r="I1063" s="243"/>
      <c r="J1063" s="240"/>
      <c r="K1063" s="240"/>
      <c r="L1063" s="244"/>
      <c r="M1063" s="245"/>
      <c r="N1063" s="246"/>
      <c r="O1063" s="246"/>
      <c r="P1063" s="246"/>
      <c r="Q1063" s="246"/>
      <c r="R1063" s="246"/>
      <c r="S1063" s="246"/>
      <c r="T1063" s="247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8" t="s">
        <v>148</v>
      </c>
      <c r="AU1063" s="248" t="s">
        <v>90</v>
      </c>
      <c r="AV1063" s="13" t="s">
        <v>88</v>
      </c>
      <c r="AW1063" s="13" t="s">
        <v>36</v>
      </c>
      <c r="AX1063" s="13" t="s">
        <v>80</v>
      </c>
      <c r="AY1063" s="248" t="s">
        <v>138</v>
      </c>
    </row>
    <row r="1064" s="13" customFormat="1">
      <c r="A1064" s="13"/>
      <c r="B1064" s="239"/>
      <c r="C1064" s="240"/>
      <c r="D1064" s="234" t="s">
        <v>148</v>
      </c>
      <c r="E1064" s="241" t="s">
        <v>1</v>
      </c>
      <c r="F1064" s="242" t="s">
        <v>172</v>
      </c>
      <c r="G1064" s="240"/>
      <c r="H1064" s="241" t="s">
        <v>1</v>
      </c>
      <c r="I1064" s="243"/>
      <c r="J1064" s="240"/>
      <c r="K1064" s="240"/>
      <c r="L1064" s="244"/>
      <c r="M1064" s="245"/>
      <c r="N1064" s="246"/>
      <c r="O1064" s="246"/>
      <c r="P1064" s="246"/>
      <c r="Q1064" s="246"/>
      <c r="R1064" s="246"/>
      <c r="S1064" s="246"/>
      <c r="T1064" s="247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8" t="s">
        <v>148</v>
      </c>
      <c r="AU1064" s="248" t="s">
        <v>90</v>
      </c>
      <c r="AV1064" s="13" t="s">
        <v>88</v>
      </c>
      <c r="AW1064" s="13" t="s">
        <v>36</v>
      </c>
      <c r="AX1064" s="13" t="s">
        <v>80</v>
      </c>
      <c r="AY1064" s="248" t="s">
        <v>138</v>
      </c>
    </row>
    <row r="1065" s="14" customFormat="1">
      <c r="A1065" s="14"/>
      <c r="B1065" s="249"/>
      <c r="C1065" s="250"/>
      <c r="D1065" s="234" t="s">
        <v>148</v>
      </c>
      <c r="E1065" s="251" t="s">
        <v>1</v>
      </c>
      <c r="F1065" s="252" t="s">
        <v>1104</v>
      </c>
      <c r="G1065" s="250"/>
      <c r="H1065" s="253">
        <v>99</v>
      </c>
      <c r="I1065" s="254"/>
      <c r="J1065" s="250"/>
      <c r="K1065" s="250"/>
      <c r="L1065" s="255"/>
      <c r="M1065" s="256"/>
      <c r="N1065" s="257"/>
      <c r="O1065" s="257"/>
      <c r="P1065" s="257"/>
      <c r="Q1065" s="257"/>
      <c r="R1065" s="257"/>
      <c r="S1065" s="257"/>
      <c r="T1065" s="25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9" t="s">
        <v>148</v>
      </c>
      <c r="AU1065" s="259" t="s">
        <v>90</v>
      </c>
      <c r="AV1065" s="14" t="s">
        <v>90</v>
      </c>
      <c r="AW1065" s="14" t="s">
        <v>36</v>
      </c>
      <c r="AX1065" s="14" t="s">
        <v>80</v>
      </c>
      <c r="AY1065" s="259" t="s">
        <v>138</v>
      </c>
    </row>
    <row r="1066" s="13" customFormat="1">
      <c r="A1066" s="13"/>
      <c r="B1066" s="239"/>
      <c r="C1066" s="240"/>
      <c r="D1066" s="234" t="s">
        <v>148</v>
      </c>
      <c r="E1066" s="241" t="s">
        <v>1</v>
      </c>
      <c r="F1066" s="242" t="s">
        <v>174</v>
      </c>
      <c r="G1066" s="240"/>
      <c r="H1066" s="241" t="s">
        <v>1</v>
      </c>
      <c r="I1066" s="243"/>
      <c r="J1066" s="240"/>
      <c r="K1066" s="240"/>
      <c r="L1066" s="244"/>
      <c r="M1066" s="245"/>
      <c r="N1066" s="246"/>
      <c r="O1066" s="246"/>
      <c r="P1066" s="246"/>
      <c r="Q1066" s="246"/>
      <c r="R1066" s="246"/>
      <c r="S1066" s="246"/>
      <c r="T1066" s="247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8" t="s">
        <v>148</v>
      </c>
      <c r="AU1066" s="248" t="s">
        <v>90</v>
      </c>
      <c r="AV1066" s="13" t="s">
        <v>88</v>
      </c>
      <c r="AW1066" s="13" t="s">
        <v>36</v>
      </c>
      <c r="AX1066" s="13" t="s">
        <v>80</v>
      </c>
      <c r="AY1066" s="248" t="s">
        <v>138</v>
      </c>
    </row>
    <row r="1067" s="14" customFormat="1">
      <c r="A1067" s="14"/>
      <c r="B1067" s="249"/>
      <c r="C1067" s="250"/>
      <c r="D1067" s="234" t="s">
        <v>148</v>
      </c>
      <c r="E1067" s="251" t="s">
        <v>1</v>
      </c>
      <c r="F1067" s="252" t="s">
        <v>1105</v>
      </c>
      <c r="G1067" s="250"/>
      <c r="H1067" s="253">
        <v>101.75</v>
      </c>
      <c r="I1067" s="254"/>
      <c r="J1067" s="250"/>
      <c r="K1067" s="250"/>
      <c r="L1067" s="255"/>
      <c r="M1067" s="256"/>
      <c r="N1067" s="257"/>
      <c r="O1067" s="257"/>
      <c r="P1067" s="257"/>
      <c r="Q1067" s="257"/>
      <c r="R1067" s="257"/>
      <c r="S1067" s="257"/>
      <c r="T1067" s="258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9" t="s">
        <v>148</v>
      </c>
      <c r="AU1067" s="259" t="s">
        <v>90</v>
      </c>
      <c r="AV1067" s="14" t="s">
        <v>90</v>
      </c>
      <c r="AW1067" s="14" t="s">
        <v>36</v>
      </c>
      <c r="AX1067" s="14" t="s">
        <v>80</v>
      </c>
      <c r="AY1067" s="259" t="s">
        <v>138</v>
      </c>
    </row>
    <row r="1068" s="15" customFormat="1">
      <c r="A1068" s="15"/>
      <c r="B1068" s="260"/>
      <c r="C1068" s="261"/>
      <c r="D1068" s="234" t="s">
        <v>148</v>
      </c>
      <c r="E1068" s="262" t="s">
        <v>1</v>
      </c>
      <c r="F1068" s="263" t="s">
        <v>154</v>
      </c>
      <c r="G1068" s="261"/>
      <c r="H1068" s="264">
        <v>200.75</v>
      </c>
      <c r="I1068" s="265"/>
      <c r="J1068" s="261"/>
      <c r="K1068" s="261"/>
      <c r="L1068" s="266"/>
      <c r="M1068" s="267"/>
      <c r="N1068" s="268"/>
      <c r="O1068" s="268"/>
      <c r="P1068" s="268"/>
      <c r="Q1068" s="268"/>
      <c r="R1068" s="268"/>
      <c r="S1068" s="268"/>
      <c r="T1068" s="269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70" t="s">
        <v>148</v>
      </c>
      <c r="AU1068" s="270" t="s">
        <v>90</v>
      </c>
      <c r="AV1068" s="15" t="s">
        <v>144</v>
      </c>
      <c r="AW1068" s="15" t="s">
        <v>36</v>
      </c>
      <c r="AX1068" s="15" t="s">
        <v>88</v>
      </c>
      <c r="AY1068" s="270" t="s">
        <v>138</v>
      </c>
    </row>
    <row r="1069" s="2" customFormat="1" ht="16.5" customHeight="1">
      <c r="A1069" s="39"/>
      <c r="B1069" s="40"/>
      <c r="C1069" s="220" t="s">
        <v>1106</v>
      </c>
      <c r="D1069" s="220" t="s">
        <v>140</v>
      </c>
      <c r="E1069" s="221" t="s">
        <v>1107</v>
      </c>
      <c r="F1069" s="222" t="s">
        <v>1108</v>
      </c>
      <c r="G1069" s="223" t="s">
        <v>281</v>
      </c>
      <c r="H1069" s="224">
        <v>21.899999999999999</v>
      </c>
      <c r="I1069" s="225"/>
      <c r="J1069" s="226">
        <f>ROUND(I1069*H1069,2)</f>
        <v>0</v>
      </c>
      <c r="K1069" s="227"/>
      <c r="L1069" s="45"/>
      <c r="M1069" s="228" t="s">
        <v>1</v>
      </c>
      <c r="N1069" s="229" t="s">
        <v>45</v>
      </c>
      <c r="O1069" s="92"/>
      <c r="P1069" s="230">
        <f>O1069*H1069</f>
        <v>0</v>
      </c>
      <c r="Q1069" s="230">
        <v>0</v>
      </c>
      <c r="R1069" s="230">
        <f>Q1069*H1069</f>
        <v>0</v>
      </c>
      <c r="S1069" s="230">
        <v>0</v>
      </c>
      <c r="T1069" s="231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2" t="s">
        <v>144</v>
      </c>
      <c r="AT1069" s="232" t="s">
        <v>140</v>
      </c>
      <c r="AU1069" s="232" t="s">
        <v>90</v>
      </c>
      <c r="AY1069" s="18" t="s">
        <v>138</v>
      </c>
      <c r="BE1069" s="233">
        <f>IF(N1069="základní",J1069,0)</f>
        <v>0</v>
      </c>
      <c r="BF1069" s="233">
        <f>IF(N1069="snížená",J1069,0)</f>
        <v>0</v>
      </c>
      <c r="BG1069" s="233">
        <f>IF(N1069="zákl. přenesená",J1069,0)</f>
        <v>0</v>
      </c>
      <c r="BH1069" s="233">
        <f>IF(N1069="sníž. přenesená",J1069,0)</f>
        <v>0</v>
      </c>
      <c r="BI1069" s="233">
        <f>IF(N1069="nulová",J1069,0)</f>
        <v>0</v>
      </c>
      <c r="BJ1069" s="18" t="s">
        <v>88</v>
      </c>
      <c r="BK1069" s="233">
        <f>ROUND(I1069*H1069,2)</f>
        <v>0</v>
      </c>
      <c r="BL1069" s="18" t="s">
        <v>144</v>
      </c>
      <c r="BM1069" s="232" t="s">
        <v>1109</v>
      </c>
    </row>
    <row r="1070" s="2" customFormat="1">
      <c r="A1070" s="39"/>
      <c r="B1070" s="40"/>
      <c r="C1070" s="41"/>
      <c r="D1070" s="234" t="s">
        <v>146</v>
      </c>
      <c r="E1070" s="41"/>
      <c r="F1070" s="235" t="s">
        <v>1110</v>
      </c>
      <c r="G1070" s="41"/>
      <c r="H1070" s="41"/>
      <c r="I1070" s="236"/>
      <c r="J1070" s="41"/>
      <c r="K1070" s="41"/>
      <c r="L1070" s="45"/>
      <c r="M1070" s="237"/>
      <c r="N1070" s="238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146</v>
      </c>
      <c r="AU1070" s="18" t="s">
        <v>90</v>
      </c>
    </row>
    <row r="1071" s="13" customFormat="1">
      <c r="A1071" s="13"/>
      <c r="B1071" s="239"/>
      <c r="C1071" s="240"/>
      <c r="D1071" s="234" t="s">
        <v>148</v>
      </c>
      <c r="E1071" s="241" t="s">
        <v>1</v>
      </c>
      <c r="F1071" s="242" t="s">
        <v>1103</v>
      </c>
      <c r="G1071" s="240"/>
      <c r="H1071" s="241" t="s">
        <v>1</v>
      </c>
      <c r="I1071" s="243"/>
      <c r="J1071" s="240"/>
      <c r="K1071" s="240"/>
      <c r="L1071" s="244"/>
      <c r="M1071" s="245"/>
      <c r="N1071" s="246"/>
      <c r="O1071" s="246"/>
      <c r="P1071" s="246"/>
      <c r="Q1071" s="246"/>
      <c r="R1071" s="246"/>
      <c r="S1071" s="246"/>
      <c r="T1071" s="247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8" t="s">
        <v>148</v>
      </c>
      <c r="AU1071" s="248" t="s">
        <v>90</v>
      </c>
      <c r="AV1071" s="13" t="s">
        <v>88</v>
      </c>
      <c r="AW1071" s="13" t="s">
        <v>36</v>
      </c>
      <c r="AX1071" s="13" t="s">
        <v>80</v>
      </c>
      <c r="AY1071" s="248" t="s">
        <v>138</v>
      </c>
    </row>
    <row r="1072" s="13" customFormat="1">
      <c r="A1072" s="13"/>
      <c r="B1072" s="239"/>
      <c r="C1072" s="240"/>
      <c r="D1072" s="234" t="s">
        <v>148</v>
      </c>
      <c r="E1072" s="241" t="s">
        <v>1</v>
      </c>
      <c r="F1072" s="242" t="s">
        <v>172</v>
      </c>
      <c r="G1072" s="240"/>
      <c r="H1072" s="241" t="s">
        <v>1</v>
      </c>
      <c r="I1072" s="243"/>
      <c r="J1072" s="240"/>
      <c r="K1072" s="240"/>
      <c r="L1072" s="244"/>
      <c r="M1072" s="245"/>
      <c r="N1072" s="246"/>
      <c r="O1072" s="246"/>
      <c r="P1072" s="246"/>
      <c r="Q1072" s="246"/>
      <c r="R1072" s="246"/>
      <c r="S1072" s="246"/>
      <c r="T1072" s="247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8" t="s">
        <v>148</v>
      </c>
      <c r="AU1072" s="248" t="s">
        <v>90</v>
      </c>
      <c r="AV1072" s="13" t="s">
        <v>88</v>
      </c>
      <c r="AW1072" s="13" t="s">
        <v>36</v>
      </c>
      <c r="AX1072" s="13" t="s">
        <v>80</v>
      </c>
      <c r="AY1072" s="248" t="s">
        <v>138</v>
      </c>
    </row>
    <row r="1073" s="14" customFormat="1">
      <c r="A1073" s="14"/>
      <c r="B1073" s="249"/>
      <c r="C1073" s="250"/>
      <c r="D1073" s="234" t="s">
        <v>148</v>
      </c>
      <c r="E1073" s="251" t="s">
        <v>1</v>
      </c>
      <c r="F1073" s="252" t="s">
        <v>1111</v>
      </c>
      <c r="G1073" s="250"/>
      <c r="H1073" s="253">
        <v>10.800000000000001</v>
      </c>
      <c r="I1073" s="254"/>
      <c r="J1073" s="250"/>
      <c r="K1073" s="250"/>
      <c r="L1073" s="255"/>
      <c r="M1073" s="256"/>
      <c r="N1073" s="257"/>
      <c r="O1073" s="257"/>
      <c r="P1073" s="257"/>
      <c r="Q1073" s="257"/>
      <c r="R1073" s="257"/>
      <c r="S1073" s="257"/>
      <c r="T1073" s="258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9" t="s">
        <v>148</v>
      </c>
      <c r="AU1073" s="259" t="s">
        <v>90</v>
      </c>
      <c r="AV1073" s="14" t="s">
        <v>90</v>
      </c>
      <c r="AW1073" s="14" t="s">
        <v>36</v>
      </c>
      <c r="AX1073" s="14" t="s">
        <v>80</v>
      </c>
      <c r="AY1073" s="259" t="s">
        <v>138</v>
      </c>
    </row>
    <row r="1074" s="13" customFormat="1">
      <c r="A1074" s="13"/>
      <c r="B1074" s="239"/>
      <c r="C1074" s="240"/>
      <c r="D1074" s="234" t="s">
        <v>148</v>
      </c>
      <c r="E1074" s="241" t="s">
        <v>1</v>
      </c>
      <c r="F1074" s="242" t="s">
        <v>174</v>
      </c>
      <c r="G1074" s="240"/>
      <c r="H1074" s="241" t="s">
        <v>1</v>
      </c>
      <c r="I1074" s="243"/>
      <c r="J1074" s="240"/>
      <c r="K1074" s="240"/>
      <c r="L1074" s="244"/>
      <c r="M1074" s="245"/>
      <c r="N1074" s="246"/>
      <c r="O1074" s="246"/>
      <c r="P1074" s="246"/>
      <c r="Q1074" s="246"/>
      <c r="R1074" s="246"/>
      <c r="S1074" s="246"/>
      <c r="T1074" s="247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8" t="s">
        <v>148</v>
      </c>
      <c r="AU1074" s="248" t="s">
        <v>90</v>
      </c>
      <c r="AV1074" s="13" t="s">
        <v>88</v>
      </c>
      <c r="AW1074" s="13" t="s">
        <v>36</v>
      </c>
      <c r="AX1074" s="13" t="s">
        <v>80</v>
      </c>
      <c r="AY1074" s="248" t="s">
        <v>138</v>
      </c>
    </row>
    <row r="1075" s="14" customFormat="1">
      <c r="A1075" s="14"/>
      <c r="B1075" s="249"/>
      <c r="C1075" s="250"/>
      <c r="D1075" s="234" t="s">
        <v>148</v>
      </c>
      <c r="E1075" s="251" t="s">
        <v>1</v>
      </c>
      <c r="F1075" s="252" t="s">
        <v>1112</v>
      </c>
      <c r="G1075" s="250"/>
      <c r="H1075" s="253">
        <v>11.1</v>
      </c>
      <c r="I1075" s="254"/>
      <c r="J1075" s="250"/>
      <c r="K1075" s="250"/>
      <c r="L1075" s="255"/>
      <c r="M1075" s="256"/>
      <c r="N1075" s="257"/>
      <c r="O1075" s="257"/>
      <c r="P1075" s="257"/>
      <c r="Q1075" s="257"/>
      <c r="R1075" s="257"/>
      <c r="S1075" s="257"/>
      <c r="T1075" s="258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9" t="s">
        <v>148</v>
      </c>
      <c r="AU1075" s="259" t="s">
        <v>90</v>
      </c>
      <c r="AV1075" s="14" t="s">
        <v>90</v>
      </c>
      <c r="AW1075" s="14" t="s">
        <v>36</v>
      </c>
      <c r="AX1075" s="14" t="s">
        <v>80</v>
      </c>
      <c r="AY1075" s="259" t="s">
        <v>138</v>
      </c>
    </row>
    <row r="1076" s="15" customFormat="1">
      <c r="A1076" s="15"/>
      <c r="B1076" s="260"/>
      <c r="C1076" s="261"/>
      <c r="D1076" s="234" t="s">
        <v>148</v>
      </c>
      <c r="E1076" s="262" t="s">
        <v>1</v>
      </c>
      <c r="F1076" s="263" t="s">
        <v>154</v>
      </c>
      <c r="G1076" s="261"/>
      <c r="H1076" s="264">
        <v>21.899999999999999</v>
      </c>
      <c r="I1076" s="265"/>
      <c r="J1076" s="261"/>
      <c r="K1076" s="261"/>
      <c r="L1076" s="266"/>
      <c r="M1076" s="267"/>
      <c r="N1076" s="268"/>
      <c r="O1076" s="268"/>
      <c r="P1076" s="268"/>
      <c r="Q1076" s="268"/>
      <c r="R1076" s="268"/>
      <c r="S1076" s="268"/>
      <c r="T1076" s="269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70" t="s">
        <v>148</v>
      </c>
      <c r="AU1076" s="270" t="s">
        <v>90</v>
      </c>
      <c r="AV1076" s="15" t="s">
        <v>144</v>
      </c>
      <c r="AW1076" s="15" t="s">
        <v>36</v>
      </c>
      <c r="AX1076" s="15" t="s">
        <v>88</v>
      </c>
      <c r="AY1076" s="270" t="s">
        <v>138</v>
      </c>
    </row>
    <row r="1077" s="2" customFormat="1" ht="21.75" customHeight="1">
      <c r="A1077" s="39"/>
      <c r="B1077" s="40"/>
      <c r="C1077" s="220" t="s">
        <v>1113</v>
      </c>
      <c r="D1077" s="220" t="s">
        <v>140</v>
      </c>
      <c r="E1077" s="221" t="s">
        <v>1114</v>
      </c>
      <c r="F1077" s="222" t="s">
        <v>1115</v>
      </c>
      <c r="G1077" s="223" t="s">
        <v>143</v>
      </c>
      <c r="H1077" s="224">
        <v>12</v>
      </c>
      <c r="I1077" s="225"/>
      <c r="J1077" s="226">
        <f>ROUND(I1077*H1077,2)</f>
        <v>0</v>
      </c>
      <c r="K1077" s="227"/>
      <c r="L1077" s="45"/>
      <c r="M1077" s="228" t="s">
        <v>1</v>
      </c>
      <c r="N1077" s="229" t="s">
        <v>45</v>
      </c>
      <c r="O1077" s="92"/>
      <c r="P1077" s="230">
        <f>O1077*H1077</f>
        <v>0</v>
      </c>
      <c r="Q1077" s="230">
        <v>0.32400000000000001</v>
      </c>
      <c r="R1077" s="230">
        <f>Q1077*H1077</f>
        <v>3.8879999999999999</v>
      </c>
      <c r="S1077" s="230">
        <v>0</v>
      </c>
      <c r="T1077" s="231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2" t="s">
        <v>144</v>
      </c>
      <c r="AT1077" s="232" t="s">
        <v>140</v>
      </c>
      <c r="AU1077" s="232" t="s">
        <v>90</v>
      </c>
      <c r="AY1077" s="18" t="s">
        <v>138</v>
      </c>
      <c r="BE1077" s="233">
        <f>IF(N1077="základní",J1077,0)</f>
        <v>0</v>
      </c>
      <c r="BF1077" s="233">
        <f>IF(N1077="snížená",J1077,0)</f>
        <v>0</v>
      </c>
      <c r="BG1077" s="233">
        <f>IF(N1077="zákl. přenesená",J1077,0)</f>
        <v>0</v>
      </c>
      <c r="BH1077" s="233">
        <f>IF(N1077="sníž. přenesená",J1077,0)</f>
        <v>0</v>
      </c>
      <c r="BI1077" s="233">
        <f>IF(N1077="nulová",J1077,0)</f>
        <v>0</v>
      </c>
      <c r="BJ1077" s="18" t="s">
        <v>88</v>
      </c>
      <c r="BK1077" s="233">
        <f>ROUND(I1077*H1077,2)</f>
        <v>0</v>
      </c>
      <c r="BL1077" s="18" t="s">
        <v>144</v>
      </c>
      <c r="BM1077" s="232" t="s">
        <v>1116</v>
      </c>
    </row>
    <row r="1078" s="2" customFormat="1">
      <c r="A1078" s="39"/>
      <c r="B1078" s="40"/>
      <c r="C1078" s="41"/>
      <c r="D1078" s="234" t="s">
        <v>146</v>
      </c>
      <c r="E1078" s="41"/>
      <c r="F1078" s="235" t="s">
        <v>1117</v>
      </c>
      <c r="G1078" s="41"/>
      <c r="H1078" s="41"/>
      <c r="I1078" s="236"/>
      <c r="J1078" s="41"/>
      <c r="K1078" s="41"/>
      <c r="L1078" s="45"/>
      <c r="M1078" s="237"/>
      <c r="N1078" s="238"/>
      <c r="O1078" s="92"/>
      <c r="P1078" s="92"/>
      <c r="Q1078" s="92"/>
      <c r="R1078" s="92"/>
      <c r="S1078" s="92"/>
      <c r="T1078" s="93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T1078" s="18" t="s">
        <v>146</v>
      </c>
      <c r="AU1078" s="18" t="s">
        <v>90</v>
      </c>
    </row>
    <row r="1079" s="13" customFormat="1">
      <c r="A1079" s="13"/>
      <c r="B1079" s="239"/>
      <c r="C1079" s="240"/>
      <c r="D1079" s="234" t="s">
        <v>148</v>
      </c>
      <c r="E1079" s="241" t="s">
        <v>1</v>
      </c>
      <c r="F1079" s="242" t="s">
        <v>1118</v>
      </c>
      <c r="G1079" s="240"/>
      <c r="H1079" s="241" t="s">
        <v>1</v>
      </c>
      <c r="I1079" s="243"/>
      <c r="J1079" s="240"/>
      <c r="K1079" s="240"/>
      <c r="L1079" s="244"/>
      <c r="M1079" s="245"/>
      <c r="N1079" s="246"/>
      <c r="O1079" s="246"/>
      <c r="P1079" s="246"/>
      <c r="Q1079" s="246"/>
      <c r="R1079" s="246"/>
      <c r="S1079" s="246"/>
      <c r="T1079" s="247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8" t="s">
        <v>148</v>
      </c>
      <c r="AU1079" s="248" t="s">
        <v>90</v>
      </c>
      <c r="AV1079" s="13" t="s">
        <v>88</v>
      </c>
      <c r="AW1079" s="13" t="s">
        <v>36</v>
      </c>
      <c r="AX1079" s="13" t="s">
        <v>80</v>
      </c>
      <c r="AY1079" s="248" t="s">
        <v>138</v>
      </c>
    </row>
    <row r="1080" s="14" customFormat="1">
      <c r="A1080" s="14"/>
      <c r="B1080" s="249"/>
      <c r="C1080" s="250"/>
      <c r="D1080" s="234" t="s">
        <v>148</v>
      </c>
      <c r="E1080" s="251" t="s">
        <v>1</v>
      </c>
      <c r="F1080" s="252" t="s">
        <v>1119</v>
      </c>
      <c r="G1080" s="250"/>
      <c r="H1080" s="253">
        <v>12</v>
      </c>
      <c r="I1080" s="254"/>
      <c r="J1080" s="250"/>
      <c r="K1080" s="250"/>
      <c r="L1080" s="255"/>
      <c r="M1080" s="256"/>
      <c r="N1080" s="257"/>
      <c r="O1080" s="257"/>
      <c r="P1080" s="257"/>
      <c r="Q1080" s="257"/>
      <c r="R1080" s="257"/>
      <c r="S1080" s="257"/>
      <c r="T1080" s="258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9" t="s">
        <v>148</v>
      </c>
      <c r="AU1080" s="259" t="s">
        <v>90</v>
      </c>
      <c r="AV1080" s="14" t="s">
        <v>90</v>
      </c>
      <c r="AW1080" s="14" t="s">
        <v>36</v>
      </c>
      <c r="AX1080" s="14" t="s">
        <v>88</v>
      </c>
      <c r="AY1080" s="259" t="s">
        <v>138</v>
      </c>
    </row>
    <row r="1081" s="2" customFormat="1" ht="24.15" customHeight="1">
      <c r="A1081" s="39"/>
      <c r="B1081" s="40"/>
      <c r="C1081" s="220" t="s">
        <v>1120</v>
      </c>
      <c r="D1081" s="220" t="s">
        <v>140</v>
      </c>
      <c r="E1081" s="221" t="s">
        <v>1121</v>
      </c>
      <c r="F1081" s="222" t="s">
        <v>1122</v>
      </c>
      <c r="G1081" s="223" t="s">
        <v>143</v>
      </c>
      <c r="H1081" s="224">
        <v>189.80000000000001</v>
      </c>
      <c r="I1081" s="225"/>
      <c r="J1081" s="226">
        <f>ROUND(I1081*H1081,2)</f>
        <v>0</v>
      </c>
      <c r="K1081" s="227"/>
      <c r="L1081" s="45"/>
      <c r="M1081" s="228" t="s">
        <v>1</v>
      </c>
      <c r="N1081" s="229" t="s">
        <v>45</v>
      </c>
      <c r="O1081" s="92"/>
      <c r="P1081" s="230">
        <f>O1081*H1081</f>
        <v>0</v>
      </c>
      <c r="Q1081" s="230">
        <v>0</v>
      </c>
      <c r="R1081" s="230">
        <f>Q1081*H1081</f>
        <v>0</v>
      </c>
      <c r="S1081" s="230">
        <v>0</v>
      </c>
      <c r="T1081" s="231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32" t="s">
        <v>144</v>
      </c>
      <c r="AT1081" s="232" t="s">
        <v>140</v>
      </c>
      <c r="AU1081" s="232" t="s">
        <v>90</v>
      </c>
      <c r="AY1081" s="18" t="s">
        <v>138</v>
      </c>
      <c r="BE1081" s="233">
        <f>IF(N1081="základní",J1081,0)</f>
        <v>0</v>
      </c>
      <c r="BF1081" s="233">
        <f>IF(N1081="snížená",J1081,0)</f>
        <v>0</v>
      </c>
      <c r="BG1081" s="233">
        <f>IF(N1081="zákl. přenesená",J1081,0)</f>
        <v>0</v>
      </c>
      <c r="BH1081" s="233">
        <f>IF(N1081="sníž. přenesená",J1081,0)</f>
        <v>0</v>
      </c>
      <c r="BI1081" s="233">
        <f>IF(N1081="nulová",J1081,0)</f>
        <v>0</v>
      </c>
      <c r="BJ1081" s="18" t="s">
        <v>88</v>
      </c>
      <c r="BK1081" s="233">
        <f>ROUND(I1081*H1081,2)</f>
        <v>0</v>
      </c>
      <c r="BL1081" s="18" t="s">
        <v>144</v>
      </c>
      <c r="BM1081" s="232" t="s">
        <v>1123</v>
      </c>
    </row>
    <row r="1082" s="2" customFormat="1">
      <c r="A1082" s="39"/>
      <c r="B1082" s="40"/>
      <c r="C1082" s="41"/>
      <c r="D1082" s="234" t="s">
        <v>146</v>
      </c>
      <c r="E1082" s="41"/>
      <c r="F1082" s="235" t="s">
        <v>1124</v>
      </c>
      <c r="G1082" s="41"/>
      <c r="H1082" s="41"/>
      <c r="I1082" s="236"/>
      <c r="J1082" s="41"/>
      <c r="K1082" s="41"/>
      <c r="L1082" s="45"/>
      <c r="M1082" s="237"/>
      <c r="N1082" s="238"/>
      <c r="O1082" s="92"/>
      <c r="P1082" s="92"/>
      <c r="Q1082" s="92"/>
      <c r="R1082" s="92"/>
      <c r="S1082" s="92"/>
      <c r="T1082" s="93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T1082" s="18" t="s">
        <v>146</v>
      </c>
      <c r="AU1082" s="18" t="s">
        <v>90</v>
      </c>
    </row>
    <row r="1083" s="13" customFormat="1">
      <c r="A1083" s="13"/>
      <c r="B1083" s="239"/>
      <c r="C1083" s="240"/>
      <c r="D1083" s="234" t="s">
        <v>148</v>
      </c>
      <c r="E1083" s="241" t="s">
        <v>1</v>
      </c>
      <c r="F1083" s="242" t="s">
        <v>1103</v>
      </c>
      <c r="G1083" s="240"/>
      <c r="H1083" s="241" t="s">
        <v>1</v>
      </c>
      <c r="I1083" s="243"/>
      <c r="J1083" s="240"/>
      <c r="K1083" s="240"/>
      <c r="L1083" s="244"/>
      <c r="M1083" s="245"/>
      <c r="N1083" s="246"/>
      <c r="O1083" s="246"/>
      <c r="P1083" s="246"/>
      <c r="Q1083" s="246"/>
      <c r="R1083" s="246"/>
      <c r="S1083" s="246"/>
      <c r="T1083" s="247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8" t="s">
        <v>148</v>
      </c>
      <c r="AU1083" s="248" t="s">
        <v>90</v>
      </c>
      <c r="AV1083" s="13" t="s">
        <v>88</v>
      </c>
      <c r="AW1083" s="13" t="s">
        <v>36</v>
      </c>
      <c r="AX1083" s="13" t="s">
        <v>80</v>
      </c>
      <c r="AY1083" s="248" t="s">
        <v>138</v>
      </c>
    </row>
    <row r="1084" s="13" customFormat="1">
      <c r="A1084" s="13"/>
      <c r="B1084" s="239"/>
      <c r="C1084" s="240"/>
      <c r="D1084" s="234" t="s">
        <v>148</v>
      </c>
      <c r="E1084" s="241" t="s">
        <v>1</v>
      </c>
      <c r="F1084" s="242" t="s">
        <v>172</v>
      </c>
      <c r="G1084" s="240"/>
      <c r="H1084" s="241" t="s">
        <v>1</v>
      </c>
      <c r="I1084" s="243"/>
      <c r="J1084" s="240"/>
      <c r="K1084" s="240"/>
      <c r="L1084" s="244"/>
      <c r="M1084" s="245"/>
      <c r="N1084" s="246"/>
      <c r="O1084" s="246"/>
      <c r="P1084" s="246"/>
      <c r="Q1084" s="246"/>
      <c r="R1084" s="246"/>
      <c r="S1084" s="246"/>
      <c r="T1084" s="24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8" t="s">
        <v>148</v>
      </c>
      <c r="AU1084" s="248" t="s">
        <v>90</v>
      </c>
      <c r="AV1084" s="13" t="s">
        <v>88</v>
      </c>
      <c r="AW1084" s="13" t="s">
        <v>36</v>
      </c>
      <c r="AX1084" s="13" t="s">
        <v>80</v>
      </c>
      <c r="AY1084" s="248" t="s">
        <v>138</v>
      </c>
    </row>
    <row r="1085" s="14" customFormat="1">
      <c r="A1085" s="14"/>
      <c r="B1085" s="249"/>
      <c r="C1085" s="250"/>
      <c r="D1085" s="234" t="s">
        <v>148</v>
      </c>
      <c r="E1085" s="251" t="s">
        <v>1</v>
      </c>
      <c r="F1085" s="252" t="s">
        <v>1125</v>
      </c>
      <c r="G1085" s="250"/>
      <c r="H1085" s="253">
        <v>93.599999999999994</v>
      </c>
      <c r="I1085" s="254"/>
      <c r="J1085" s="250"/>
      <c r="K1085" s="250"/>
      <c r="L1085" s="255"/>
      <c r="M1085" s="256"/>
      <c r="N1085" s="257"/>
      <c r="O1085" s="257"/>
      <c r="P1085" s="257"/>
      <c r="Q1085" s="257"/>
      <c r="R1085" s="257"/>
      <c r="S1085" s="257"/>
      <c r="T1085" s="25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9" t="s">
        <v>148</v>
      </c>
      <c r="AU1085" s="259" t="s">
        <v>90</v>
      </c>
      <c r="AV1085" s="14" t="s">
        <v>90</v>
      </c>
      <c r="AW1085" s="14" t="s">
        <v>36</v>
      </c>
      <c r="AX1085" s="14" t="s">
        <v>80</v>
      </c>
      <c r="AY1085" s="259" t="s">
        <v>138</v>
      </c>
    </row>
    <row r="1086" s="13" customFormat="1">
      <c r="A1086" s="13"/>
      <c r="B1086" s="239"/>
      <c r="C1086" s="240"/>
      <c r="D1086" s="234" t="s">
        <v>148</v>
      </c>
      <c r="E1086" s="241" t="s">
        <v>1</v>
      </c>
      <c r="F1086" s="242" t="s">
        <v>174</v>
      </c>
      <c r="G1086" s="240"/>
      <c r="H1086" s="241" t="s">
        <v>1</v>
      </c>
      <c r="I1086" s="243"/>
      <c r="J1086" s="240"/>
      <c r="K1086" s="240"/>
      <c r="L1086" s="244"/>
      <c r="M1086" s="245"/>
      <c r="N1086" s="246"/>
      <c r="O1086" s="246"/>
      <c r="P1086" s="246"/>
      <c r="Q1086" s="246"/>
      <c r="R1086" s="246"/>
      <c r="S1086" s="246"/>
      <c r="T1086" s="247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8" t="s">
        <v>148</v>
      </c>
      <c r="AU1086" s="248" t="s">
        <v>90</v>
      </c>
      <c r="AV1086" s="13" t="s">
        <v>88</v>
      </c>
      <c r="AW1086" s="13" t="s">
        <v>36</v>
      </c>
      <c r="AX1086" s="13" t="s">
        <v>80</v>
      </c>
      <c r="AY1086" s="248" t="s">
        <v>138</v>
      </c>
    </row>
    <row r="1087" s="14" customFormat="1">
      <c r="A1087" s="14"/>
      <c r="B1087" s="249"/>
      <c r="C1087" s="250"/>
      <c r="D1087" s="234" t="s">
        <v>148</v>
      </c>
      <c r="E1087" s="251" t="s">
        <v>1</v>
      </c>
      <c r="F1087" s="252" t="s">
        <v>1126</v>
      </c>
      <c r="G1087" s="250"/>
      <c r="H1087" s="253">
        <v>96.200000000000003</v>
      </c>
      <c r="I1087" s="254"/>
      <c r="J1087" s="250"/>
      <c r="K1087" s="250"/>
      <c r="L1087" s="255"/>
      <c r="M1087" s="256"/>
      <c r="N1087" s="257"/>
      <c r="O1087" s="257"/>
      <c r="P1087" s="257"/>
      <c r="Q1087" s="257"/>
      <c r="R1087" s="257"/>
      <c r="S1087" s="257"/>
      <c r="T1087" s="258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9" t="s">
        <v>148</v>
      </c>
      <c r="AU1087" s="259" t="s">
        <v>90</v>
      </c>
      <c r="AV1087" s="14" t="s">
        <v>90</v>
      </c>
      <c r="AW1087" s="14" t="s">
        <v>36</v>
      </c>
      <c r="AX1087" s="14" t="s">
        <v>80</v>
      </c>
      <c r="AY1087" s="259" t="s">
        <v>138</v>
      </c>
    </row>
    <row r="1088" s="15" customFormat="1">
      <c r="A1088" s="15"/>
      <c r="B1088" s="260"/>
      <c r="C1088" s="261"/>
      <c r="D1088" s="234" t="s">
        <v>148</v>
      </c>
      <c r="E1088" s="262" t="s">
        <v>1</v>
      </c>
      <c r="F1088" s="263" t="s">
        <v>154</v>
      </c>
      <c r="G1088" s="261"/>
      <c r="H1088" s="264">
        <v>189.80000000000001</v>
      </c>
      <c r="I1088" s="265"/>
      <c r="J1088" s="261"/>
      <c r="K1088" s="261"/>
      <c r="L1088" s="266"/>
      <c r="M1088" s="267"/>
      <c r="N1088" s="268"/>
      <c r="O1088" s="268"/>
      <c r="P1088" s="268"/>
      <c r="Q1088" s="268"/>
      <c r="R1088" s="268"/>
      <c r="S1088" s="268"/>
      <c r="T1088" s="269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70" t="s">
        <v>148</v>
      </c>
      <c r="AU1088" s="270" t="s">
        <v>90</v>
      </c>
      <c r="AV1088" s="15" t="s">
        <v>144</v>
      </c>
      <c r="AW1088" s="15" t="s">
        <v>36</v>
      </c>
      <c r="AX1088" s="15" t="s">
        <v>88</v>
      </c>
      <c r="AY1088" s="270" t="s">
        <v>138</v>
      </c>
    </row>
    <row r="1089" s="2" customFormat="1" ht="24.15" customHeight="1">
      <c r="A1089" s="39"/>
      <c r="B1089" s="40"/>
      <c r="C1089" s="220" t="s">
        <v>1127</v>
      </c>
      <c r="D1089" s="220" t="s">
        <v>140</v>
      </c>
      <c r="E1089" s="221" t="s">
        <v>1128</v>
      </c>
      <c r="F1089" s="222" t="s">
        <v>1129</v>
      </c>
      <c r="G1089" s="223" t="s">
        <v>143</v>
      </c>
      <c r="H1089" s="224">
        <v>182.5</v>
      </c>
      <c r="I1089" s="225"/>
      <c r="J1089" s="226">
        <f>ROUND(I1089*H1089,2)</f>
        <v>0</v>
      </c>
      <c r="K1089" s="227"/>
      <c r="L1089" s="45"/>
      <c r="M1089" s="228" t="s">
        <v>1</v>
      </c>
      <c r="N1089" s="229" t="s">
        <v>45</v>
      </c>
      <c r="O1089" s="92"/>
      <c r="P1089" s="230">
        <f>O1089*H1089</f>
        <v>0</v>
      </c>
      <c r="Q1089" s="230">
        <v>0</v>
      </c>
      <c r="R1089" s="230">
        <f>Q1089*H1089</f>
        <v>0</v>
      </c>
      <c r="S1089" s="230">
        <v>0</v>
      </c>
      <c r="T1089" s="231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32" t="s">
        <v>144</v>
      </c>
      <c r="AT1089" s="232" t="s">
        <v>140</v>
      </c>
      <c r="AU1089" s="232" t="s">
        <v>90</v>
      </c>
      <c r="AY1089" s="18" t="s">
        <v>138</v>
      </c>
      <c r="BE1089" s="233">
        <f>IF(N1089="základní",J1089,0)</f>
        <v>0</v>
      </c>
      <c r="BF1089" s="233">
        <f>IF(N1089="snížená",J1089,0)</f>
        <v>0</v>
      </c>
      <c r="BG1089" s="233">
        <f>IF(N1089="zákl. přenesená",J1089,0)</f>
        <v>0</v>
      </c>
      <c r="BH1089" s="233">
        <f>IF(N1089="sníž. přenesená",J1089,0)</f>
        <v>0</v>
      </c>
      <c r="BI1089" s="233">
        <f>IF(N1089="nulová",J1089,0)</f>
        <v>0</v>
      </c>
      <c r="BJ1089" s="18" t="s">
        <v>88</v>
      </c>
      <c r="BK1089" s="233">
        <f>ROUND(I1089*H1089,2)</f>
        <v>0</v>
      </c>
      <c r="BL1089" s="18" t="s">
        <v>144</v>
      </c>
      <c r="BM1089" s="232" t="s">
        <v>1130</v>
      </c>
    </row>
    <row r="1090" s="2" customFormat="1">
      <c r="A1090" s="39"/>
      <c r="B1090" s="40"/>
      <c r="C1090" s="41"/>
      <c r="D1090" s="234" t="s">
        <v>146</v>
      </c>
      <c r="E1090" s="41"/>
      <c r="F1090" s="235" t="s">
        <v>1131</v>
      </c>
      <c r="G1090" s="41"/>
      <c r="H1090" s="41"/>
      <c r="I1090" s="236"/>
      <c r="J1090" s="41"/>
      <c r="K1090" s="41"/>
      <c r="L1090" s="45"/>
      <c r="M1090" s="237"/>
      <c r="N1090" s="238"/>
      <c r="O1090" s="92"/>
      <c r="P1090" s="92"/>
      <c r="Q1090" s="92"/>
      <c r="R1090" s="92"/>
      <c r="S1090" s="92"/>
      <c r="T1090" s="93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146</v>
      </c>
      <c r="AU1090" s="18" t="s">
        <v>90</v>
      </c>
    </row>
    <row r="1091" s="13" customFormat="1">
      <c r="A1091" s="13"/>
      <c r="B1091" s="239"/>
      <c r="C1091" s="240"/>
      <c r="D1091" s="234" t="s">
        <v>148</v>
      </c>
      <c r="E1091" s="241" t="s">
        <v>1</v>
      </c>
      <c r="F1091" s="242" t="s">
        <v>1132</v>
      </c>
      <c r="G1091" s="240"/>
      <c r="H1091" s="241" t="s">
        <v>1</v>
      </c>
      <c r="I1091" s="243"/>
      <c r="J1091" s="240"/>
      <c r="K1091" s="240"/>
      <c r="L1091" s="244"/>
      <c r="M1091" s="245"/>
      <c r="N1091" s="246"/>
      <c r="O1091" s="246"/>
      <c r="P1091" s="246"/>
      <c r="Q1091" s="246"/>
      <c r="R1091" s="246"/>
      <c r="S1091" s="246"/>
      <c r="T1091" s="247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8" t="s">
        <v>148</v>
      </c>
      <c r="AU1091" s="248" t="s">
        <v>90</v>
      </c>
      <c r="AV1091" s="13" t="s">
        <v>88</v>
      </c>
      <c r="AW1091" s="13" t="s">
        <v>36</v>
      </c>
      <c r="AX1091" s="13" t="s">
        <v>80</v>
      </c>
      <c r="AY1091" s="248" t="s">
        <v>138</v>
      </c>
    </row>
    <row r="1092" s="13" customFormat="1">
      <c r="A1092" s="13"/>
      <c r="B1092" s="239"/>
      <c r="C1092" s="240"/>
      <c r="D1092" s="234" t="s">
        <v>148</v>
      </c>
      <c r="E1092" s="241" t="s">
        <v>1</v>
      </c>
      <c r="F1092" s="242" t="s">
        <v>172</v>
      </c>
      <c r="G1092" s="240"/>
      <c r="H1092" s="241" t="s">
        <v>1</v>
      </c>
      <c r="I1092" s="243"/>
      <c r="J1092" s="240"/>
      <c r="K1092" s="240"/>
      <c r="L1092" s="244"/>
      <c r="M1092" s="245"/>
      <c r="N1092" s="246"/>
      <c r="O1092" s="246"/>
      <c r="P1092" s="246"/>
      <c r="Q1092" s="246"/>
      <c r="R1092" s="246"/>
      <c r="S1092" s="246"/>
      <c r="T1092" s="24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8" t="s">
        <v>148</v>
      </c>
      <c r="AU1092" s="248" t="s">
        <v>90</v>
      </c>
      <c r="AV1092" s="13" t="s">
        <v>88</v>
      </c>
      <c r="AW1092" s="13" t="s">
        <v>36</v>
      </c>
      <c r="AX1092" s="13" t="s">
        <v>80</v>
      </c>
      <c r="AY1092" s="248" t="s">
        <v>138</v>
      </c>
    </row>
    <row r="1093" s="14" customFormat="1">
      <c r="A1093" s="14"/>
      <c r="B1093" s="249"/>
      <c r="C1093" s="250"/>
      <c r="D1093" s="234" t="s">
        <v>148</v>
      </c>
      <c r="E1093" s="251" t="s">
        <v>1</v>
      </c>
      <c r="F1093" s="252" t="s">
        <v>1133</v>
      </c>
      <c r="G1093" s="250"/>
      <c r="H1093" s="253">
        <v>90</v>
      </c>
      <c r="I1093" s="254"/>
      <c r="J1093" s="250"/>
      <c r="K1093" s="250"/>
      <c r="L1093" s="255"/>
      <c r="M1093" s="256"/>
      <c r="N1093" s="257"/>
      <c r="O1093" s="257"/>
      <c r="P1093" s="257"/>
      <c r="Q1093" s="257"/>
      <c r="R1093" s="257"/>
      <c r="S1093" s="257"/>
      <c r="T1093" s="25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9" t="s">
        <v>148</v>
      </c>
      <c r="AU1093" s="259" t="s">
        <v>90</v>
      </c>
      <c r="AV1093" s="14" t="s">
        <v>90</v>
      </c>
      <c r="AW1093" s="14" t="s">
        <v>36</v>
      </c>
      <c r="AX1093" s="14" t="s">
        <v>80</v>
      </c>
      <c r="AY1093" s="259" t="s">
        <v>138</v>
      </c>
    </row>
    <row r="1094" s="13" customFormat="1">
      <c r="A1094" s="13"/>
      <c r="B1094" s="239"/>
      <c r="C1094" s="240"/>
      <c r="D1094" s="234" t="s">
        <v>148</v>
      </c>
      <c r="E1094" s="241" t="s">
        <v>1</v>
      </c>
      <c r="F1094" s="242" t="s">
        <v>174</v>
      </c>
      <c r="G1094" s="240"/>
      <c r="H1094" s="241" t="s">
        <v>1</v>
      </c>
      <c r="I1094" s="243"/>
      <c r="J1094" s="240"/>
      <c r="K1094" s="240"/>
      <c r="L1094" s="244"/>
      <c r="M1094" s="245"/>
      <c r="N1094" s="246"/>
      <c r="O1094" s="246"/>
      <c r="P1094" s="246"/>
      <c r="Q1094" s="246"/>
      <c r="R1094" s="246"/>
      <c r="S1094" s="246"/>
      <c r="T1094" s="247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8" t="s">
        <v>148</v>
      </c>
      <c r="AU1094" s="248" t="s">
        <v>90</v>
      </c>
      <c r="AV1094" s="13" t="s">
        <v>88</v>
      </c>
      <c r="AW1094" s="13" t="s">
        <v>36</v>
      </c>
      <c r="AX1094" s="13" t="s">
        <v>80</v>
      </c>
      <c r="AY1094" s="248" t="s">
        <v>138</v>
      </c>
    </row>
    <row r="1095" s="14" customFormat="1">
      <c r="A1095" s="14"/>
      <c r="B1095" s="249"/>
      <c r="C1095" s="250"/>
      <c r="D1095" s="234" t="s">
        <v>148</v>
      </c>
      <c r="E1095" s="251" t="s">
        <v>1</v>
      </c>
      <c r="F1095" s="252" t="s">
        <v>175</v>
      </c>
      <c r="G1095" s="250"/>
      <c r="H1095" s="253">
        <v>92.5</v>
      </c>
      <c r="I1095" s="254"/>
      <c r="J1095" s="250"/>
      <c r="K1095" s="250"/>
      <c r="L1095" s="255"/>
      <c r="M1095" s="256"/>
      <c r="N1095" s="257"/>
      <c r="O1095" s="257"/>
      <c r="P1095" s="257"/>
      <c r="Q1095" s="257"/>
      <c r="R1095" s="257"/>
      <c r="S1095" s="257"/>
      <c r="T1095" s="258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9" t="s">
        <v>148</v>
      </c>
      <c r="AU1095" s="259" t="s">
        <v>90</v>
      </c>
      <c r="AV1095" s="14" t="s">
        <v>90</v>
      </c>
      <c r="AW1095" s="14" t="s">
        <v>36</v>
      </c>
      <c r="AX1095" s="14" t="s">
        <v>80</v>
      </c>
      <c r="AY1095" s="259" t="s">
        <v>138</v>
      </c>
    </row>
    <row r="1096" s="15" customFormat="1">
      <c r="A1096" s="15"/>
      <c r="B1096" s="260"/>
      <c r="C1096" s="261"/>
      <c r="D1096" s="234" t="s">
        <v>148</v>
      </c>
      <c r="E1096" s="262" t="s">
        <v>1</v>
      </c>
      <c r="F1096" s="263" t="s">
        <v>154</v>
      </c>
      <c r="G1096" s="261"/>
      <c r="H1096" s="264">
        <v>182.5</v>
      </c>
      <c r="I1096" s="265"/>
      <c r="J1096" s="261"/>
      <c r="K1096" s="261"/>
      <c r="L1096" s="266"/>
      <c r="M1096" s="267"/>
      <c r="N1096" s="268"/>
      <c r="O1096" s="268"/>
      <c r="P1096" s="268"/>
      <c r="Q1096" s="268"/>
      <c r="R1096" s="268"/>
      <c r="S1096" s="268"/>
      <c r="T1096" s="269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0" t="s">
        <v>148</v>
      </c>
      <c r="AU1096" s="270" t="s">
        <v>90</v>
      </c>
      <c r="AV1096" s="15" t="s">
        <v>144</v>
      </c>
      <c r="AW1096" s="15" t="s">
        <v>36</v>
      </c>
      <c r="AX1096" s="15" t="s">
        <v>88</v>
      </c>
      <c r="AY1096" s="270" t="s">
        <v>138</v>
      </c>
    </row>
    <row r="1097" s="12" customFormat="1" ht="22.8" customHeight="1">
      <c r="A1097" s="12"/>
      <c r="B1097" s="204"/>
      <c r="C1097" s="205"/>
      <c r="D1097" s="206" t="s">
        <v>79</v>
      </c>
      <c r="E1097" s="218" t="s">
        <v>188</v>
      </c>
      <c r="F1097" s="218" t="s">
        <v>1134</v>
      </c>
      <c r="G1097" s="205"/>
      <c r="H1097" s="205"/>
      <c r="I1097" s="208"/>
      <c r="J1097" s="219">
        <f>BK1097</f>
        <v>0</v>
      </c>
      <c r="K1097" s="205"/>
      <c r="L1097" s="210"/>
      <c r="M1097" s="211"/>
      <c r="N1097" s="212"/>
      <c r="O1097" s="212"/>
      <c r="P1097" s="213">
        <f>SUM(P1098:P1121)</f>
        <v>0</v>
      </c>
      <c r="Q1097" s="212"/>
      <c r="R1097" s="213">
        <f>SUM(R1098:R1121)</f>
        <v>0.88332305999999994</v>
      </c>
      <c r="S1097" s="212"/>
      <c r="T1097" s="214">
        <f>SUM(T1098:T1121)</f>
        <v>0</v>
      </c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R1097" s="215" t="s">
        <v>88</v>
      </c>
      <c r="AT1097" s="216" t="s">
        <v>79</v>
      </c>
      <c r="AU1097" s="216" t="s">
        <v>88</v>
      </c>
      <c r="AY1097" s="215" t="s">
        <v>138</v>
      </c>
      <c r="BK1097" s="217">
        <f>SUM(BK1098:BK1121)</f>
        <v>0</v>
      </c>
    </row>
    <row r="1098" s="2" customFormat="1" ht="24.15" customHeight="1">
      <c r="A1098" s="39"/>
      <c r="B1098" s="40"/>
      <c r="C1098" s="220" t="s">
        <v>1135</v>
      </c>
      <c r="D1098" s="220" t="s">
        <v>140</v>
      </c>
      <c r="E1098" s="221" t="s">
        <v>1136</v>
      </c>
      <c r="F1098" s="222" t="s">
        <v>1137</v>
      </c>
      <c r="G1098" s="223" t="s">
        <v>184</v>
      </c>
      <c r="H1098" s="224">
        <v>0.82499999999999996</v>
      </c>
      <c r="I1098" s="225"/>
      <c r="J1098" s="226">
        <f>ROUND(I1098*H1098,2)</f>
        <v>0</v>
      </c>
      <c r="K1098" s="227"/>
      <c r="L1098" s="45"/>
      <c r="M1098" s="228" t="s">
        <v>1</v>
      </c>
      <c r="N1098" s="229" t="s">
        <v>45</v>
      </c>
      <c r="O1098" s="92"/>
      <c r="P1098" s="230">
        <f>O1098*H1098</f>
        <v>0</v>
      </c>
      <c r="Q1098" s="230">
        <v>0</v>
      </c>
      <c r="R1098" s="230">
        <f>Q1098*H1098</f>
        <v>0</v>
      </c>
      <c r="S1098" s="230">
        <v>0</v>
      </c>
      <c r="T1098" s="231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2" t="s">
        <v>144</v>
      </c>
      <c r="AT1098" s="232" t="s">
        <v>140</v>
      </c>
      <c r="AU1098" s="232" t="s">
        <v>90</v>
      </c>
      <c r="AY1098" s="18" t="s">
        <v>138</v>
      </c>
      <c r="BE1098" s="233">
        <f>IF(N1098="základní",J1098,0)</f>
        <v>0</v>
      </c>
      <c r="BF1098" s="233">
        <f>IF(N1098="snížená",J1098,0)</f>
        <v>0</v>
      </c>
      <c r="BG1098" s="233">
        <f>IF(N1098="zákl. přenesená",J1098,0)</f>
        <v>0</v>
      </c>
      <c r="BH1098" s="233">
        <f>IF(N1098="sníž. přenesená",J1098,0)</f>
        <v>0</v>
      </c>
      <c r="BI1098" s="233">
        <f>IF(N1098="nulová",J1098,0)</f>
        <v>0</v>
      </c>
      <c r="BJ1098" s="18" t="s">
        <v>88</v>
      </c>
      <c r="BK1098" s="233">
        <f>ROUND(I1098*H1098,2)</f>
        <v>0</v>
      </c>
      <c r="BL1098" s="18" t="s">
        <v>144</v>
      </c>
      <c r="BM1098" s="232" t="s">
        <v>1138</v>
      </c>
    </row>
    <row r="1099" s="2" customFormat="1">
      <c r="A1099" s="39"/>
      <c r="B1099" s="40"/>
      <c r="C1099" s="41"/>
      <c r="D1099" s="234" t="s">
        <v>146</v>
      </c>
      <c r="E1099" s="41"/>
      <c r="F1099" s="235" t="s">
        <v>1139</v>
      </c>
      <c r="G1099" s="41"/>
      <c r="H1099" s="41"/>
      <c r="I1099" s="236"/>
      <c r="J1099" s="41"/>
      <c r="K1099" s="41"/>
      <c r="L1099" s="45"/>
      <c r="M1099" s="237"/>
      <c r="N1099" s="238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146</v>
      </c>
      <c r="AU1099" s="18" t="s">
        <v>90</v>
      </c>
    </row>
    <row r="1100" s="13" customFormat="1">
      <c r="A1100" s="13"/>
      <c r="B1100" s="239"/>
      <c r="C1100" s="240"/>
      <c r="D1100" s="234" t="s">
        <v>148</v>
      </c>
      <c r="E1100" s="241" t="s">
        <v>1</v>
      </c>
      <c r="F1100" s="242" t="s">
        <v>1140</v>
      </c>
      <c r="G1100" s="240"/>
      <c r="H1100" s="241" t="s">
        <v>1</v>
      </c>
      <c r="I1100" s="243"/>
      <c r="J1100" s="240"/>
      <c r="K1100" s="240"/>
      <c r="L1100" s="244"/>
      <c r="M1100" s="245"/>
      <c r="N1100" s="246"/>
      <c r="O1100" s="246"/>
      <c r="P1100" s="246"/>
      <c r="Q1100" s="246"/>
      <c r="R1100" s="246"/>
      <c r="S1100" s="246"/>
      <c r="T1100" s="247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8" t="s">
        <v>148</v>
      </c>
      <c r="AU1100" s="248" t="s">
        <v>90</v>
      </c>
      <c r="AV1100" s="13" t="s">
        <v>88</v>
      </c>
      <c r="AW1100" s="13" t="s">
        <v>36</v>
      </c>
      <c r="AX1100" s="13" t="s">
        <v>80</v>
      </c>
      <c r="AY1100" s="248" t="s">
        <v>138</v>
      </c>
    </row>
    <row r="1101" s="14" customFormat="1">
      <c r="A1101" s="14"/>
      <c r="B1101" s="249"/>
      <c r="C1101" s="250"/>
      <c r="D1101" s="234" t="s">
        <v>148</v>
      </c>
      <c r="E1101" s="251" t="s">
        <v>1</v>
      </c>
      <c r="F1101" s="252" t="s">
        <v>1141</v>
      </c>
      <c r="G1101" s="250"/>
      <c r="H1101" s="253">
        <v>0.82499999999999996</v>
      </c>
      <c r="I1101" s="254"/>
      <c r="J1101" s="250"/>
      <c r="K1101" s="250"/>
      <c r="L1101" s="255"/>
      <c r="M1101" s="256"/>
      <c r="N1101" s="257"/>
      <c r="O1101" s="257"/>
      <c r="P1101" s="257"/>
      <c r="Q1101" s="257"/>
      <c r="R1101" s="257"/>
      <c r="S1101" s="257"/>
      <c r="T1101" s="258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9" t="s">
        <v>148</v>
      </c>
      <c r="AU1101" s="259" t="s">
        <v>90</v>
      </c>
      <c r="AV1101" s="14" t="s">
        <v>90</v>
      </c>
      <c r="AW1101" s="14" t="s">
        <v>36</v>
      </c>
      <c r="AX1101" s="14" t="s">
        <v>88</v>
      </c>
      <c r="AY1101" s="259" t="s">
        <v>138</v>
      </c>
    </row>
    <row r="1102" s="2" customFormat="1" ht="21.75" customHeight="1">
      <c r="A1102" s="39"/>
      <c r="B1102" s="40"/>
      <c r="C1102" s="272" t="s">
        <v>1142</v>
      </c>
      <c r="D1102" s="272" t="s">
        <v>453</v>
      </c>
      <c r="E1102" s="273" t="s">
        <v>1143</v>
      </c>
      <c r="F1102" s="274" t="s">
        <v>1144</v>
      </c>
      <c r="G1102" s="275" t="s">
        <v>184</v>
      </c>
      <c r="H1102" s="276">
        <v>0.83699999999999997</v>
      </c>
      <c r="I1102" s="277"/>
      <c r="J1102" s="278">
        <f>ROUND(I1102*H1102,2)</f>
        <v>0</v>
      </c>
      <c r="K1102" s="279"/>
      <c r="L1102" s="280"/>
      <c r="M1102" s="281" t="s">
        <v>1</v>
      </c>
      <c r="N1102" s="282" t="s">
        <v>45</v>
      </c>
      <c r="O1102" s="92"/>
      <c r="P1102" s="230">
        <f>O1102*H1102</f>
        <v>0</v>
      </c>
      <c r="Q1102" s="230">
        <v>0.0067400000000000003</v>
      </c>
      <c r="R1102" s="230">
        <f>Q1102*H1102</f>
        <v>0.0056413799999999997</v>
      </c>
      <c r="S1102" s="230">
        <v>0</v>
      </c>
      <c r="T1102" s="231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32" t="s">
        <v>188</v>
      </c>
      <c r="AT1102" s="232" t="s">
        <v>453</v>
      </c>
      <c r="AU1102" s="232" t="s">
        <v>90</v>
      </c>
      <c r="AY1102" s="18" t="s">
        <v>138</v>
      </c>
      <c r="BE1102" s="233">
        <f>IF(N1102="základní",J1102,0)</f>
        <v>0</v>
      </c>
      <c r="BF1102" s="233">
        <f>IF(N1102="snížená",J1102,0)</f>
        <v>0</v>
      </c>
      <c r="BG1102" s="233">
        <f>IF(N1102="zákl. přenesená",J1102,0)</f>
        <v>0</v>
      </c>
      <c r="BH1102" s="233">
        <f>IF(N1102="sníž. přenesená",J1102,0)</f>
        <v>0</v>
      </c>
      <c r="BI1102" s="233">
        <f>IF(N1102="nulová",J1102,0)</f>
        <v>0</v>
      </c>
      <c r="BJ1102" s="18" t="s">
        <v>88</v>
      </c>
      <c r="BK1102" s="233">
        <f>ROUND(I1102*H1102,2)</f>
        <v>0</v>
      </c>
      <c r="BL1102" s="18" t="s">
        <v>144</v>
      </c>
      <c r="BM1102" s="232" t="s">
        <v>1145</v>
      </c>
    </row>
    <row r="1103" s="2" customFormat="1">
      <c r="A1103" s="39"/>
      <c r="B1103" s="40"/>
      <c r="C1103" s="41"/>
      <c r="D1103" s="234" t="s">
        <v>146</v>
      </c>
      <c r="E1103" s="41"/>
      <c r="F1103" s="235" t="s">
        <v>1144</v>
      </c>
      <c r="G1103" s="41"/>
      <c r="H1103" s="41"/>
      <c r="I1103" s="236"/>
      <c r="J1103" s="41"/>
      <c r="K1103" s="41"/>
      <c r="L1103" s="45"/>
      <c r="M1103" s="237"/>
      <c r="N1103" s="238"/>
      <c r="O1103" s="92"/>
      <c r="P1103" s="92"/>
      <c r="Q1103" s="92"/>
      <c r="R1103" s="92"/>
      <c r="S1103" s="92"/>
      <c r="T1103" s="93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146</v>
      </c>
      <c r="AU1103" s="18" t="s">
        <v>90</v>
      </c>
    </row>
    <row r="1104" s="14" customFormat="1">
      <c r="A1104" s="14"/>
      <c r="B1104" s="249"/>
      <c r="C1104" s="250"/>
      <c r="D1104" s="234" t="s">
        <v>148</v>
      </c>
      <c r="E1104" s="250"/>
      <c r="F1104" s="252" t="s">
        <v>1146</v>
      </c>
      <c r="G1104" s="250"/>
      <c r="H1104" s="253">
        <v>0.83699999999999997</v>
      </c>
      <c r="I1104" s="254"/>
      <c r="J1104" s="250"/>
      <c r="K1104" s="250"/>
      <c r="L1104" s="255"/>
      <c r="M1104" s="256"/>
      <c r="N1104" s="257"/>
      <c r="O1104" s="257"/>
      <c r="P1104" s="257"/>
      <c r="Q1104" s="257"/>
      <c r="R1104" s="257"/>
      <c r="S1104" s="257"/>
      <c r="T1104" s="258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9" t="s">
        <v>148</v>
      </c>
      <c r="AU1104" s="259" t="s">
        <v>90</v>
      </c>
      <c r="AV1104" s="14" t="s">
        <v>90</v>
      </c>
      <c r="AW1104" s="14" t="s">
        <v>4</v>
      </c>
      <c r="AX1104" s="14" t="s">
        <v>88</v>
      </c>
      <c r="AY1104" s="259" t="s">
        <v>138</v>
      </c>
    </row>
    <row r="1105" s="2" customFormat="1" ht="33" customHeight="1">
      <c r="A1105" s="39"/>
      <c r="B1105" s="40"/>
      <c r="C1105" s="220" t="s">
        <v>1147</v>
      </c>
      <c r="D1105" s="220" t="s">
        <v>140</v>
      </c>
      <c r="E1105" s="221" t="s">
        <v>1148</v>
      </c>
      <c r="F1105" s="222" t="s">
        <v>1149</v>
      </c>
      <c r="G1105" s="223" t="s">
        <v>184</v>
      </c>
      <c r="H1105" s="224">
        <v>36.75</v>
      </c>
      <c r="I1105" s="225"/>
      <c r="J1105" s="226">
        <f>ROUND(I1105*H1105,2)</f>
        <v>0</v>
      </c>
      <c r="K1105" s="227"/>
      <c r="L1105" s="45"/>
      <c r="M1105" s="228" t="s">
        <v>1</v>
      </c>
      <c r="N1105" s="229" t="s">
        <v>45</v>
      </c>
      <c r="O1105" s="92"/>
      <c r="P1105" s="230">
        <f>O1105*H1105</f>
        <v>0</v>
      </c>
      <c r="Q1105" s="230">
        <v>3.1999999999999999E-05</v>
      </c>
      <c r="R1105" s="230">
        <f>Q1105*H1105</f>
        <v>0.001176</v>
      </c>
      <c r="S1105" s="230">
        <v>0</v>
      </c>
      <c r="T1105" s="231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2" t="s">
        <v>144</v>
      </c>
      <c r="AT1105" s="232" t="s">
        <v>140</v>
      </c>
      <c r="AU1105" s="232" t="s">
        <v>90</v>
      </c>
      <c r="AY1105" s="18" t="s">
        <v>138</v>
      </c>
      <c r="BE1105" s="233">
        <f>IF(N1105="základní",J1105,0)</f>
        <v>0</v>
      </c>
      <c r="BF1105" s="233">
        <f>IF(N1105="snížená",J1105,0)</f>
        <v>0</v>
      </c>
      <c r="BG1105" s="233">
        <f>IF(N1105="zákl. přenesená",J1105,0)</f>
        <v>0</v>
      </c>
      <c r="BH1105" s="233">
        <f>IF(N1105="sníž. přenesená",J1105,0)</f>
        <v>0</v>
      </c>
      <c r="BI1105" s="233">
        <f>IF(N1105="nulová",J1105,0)</f>
        <v>0</v>
      </c>
      <c r="BJ1105" s="18" t="s">
        <v>88</v>
      </c>
      <c r="BK1105" s="233">
        <f>ROUND(I1105*H1105,2)</f>
        <v>0</v>
      </c>
      <c r="BL1105" s="18" t="s">
        <v>144</v>
      </c>
      <c r="BM1105" s="232" t="s">
        <v>1150</v>
      </c>
    </row>
    <row r="1106" s="2" customFormat="1">
      <c r="A1106" s="39"/>
      <c r="B1106" s="40"/>
      <c r="C1106" s="41"/>
      <c r="D1106" s="234" t="s">
        <v>146</v>
      </c>
      <c r="E1106" s="41"/>
      <c r="F1106" s="235" t="s">
        <v>1151</v>
      </c>
      <c r="G1106" s="41"/>
      <c r="H1106" s="41"/>
      <c r="I1106" s="236"/>
      <c r="J1106" s="41"/>
      <c r="K1106" s="41"/>
      <c r="L1106" s="45"/>
      <c r="M1106" s="237"/>
      <c r="N1106" s="238"/>
      <c r="O1106" s="92"/>
      <c r="P1106" s="92"/>
      <c r="Q1106" s="92"/>
      <c r="R1106" s="92"/>
      <c r="S1106" s="92"/>
      <c r="T1106" s="93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T1106" s="18" t="s">
        <v>146</v>
      </c>
      <c r="AU1106" s="18" t="s">
        <v>90</v>
      </c>
    </row>
    <row r="1107" s="14" customFormat="1">
      <c r="A1107" s="14"/>
      <c r="B1107" s="249"/>
      <c r="C1107" s="250"/>
      <c r="D1107" s="234" t="s">
        <v>148</v>
      </c>
      <c r="E1107" s="251" t="s">
        <v>1</v>
      </c>
      <c r="F1107" s="252" t="s">
        <v>1152</v>
      </c>
      <c r="G1107" s="250"/>
      <c r="H1107" s="253">
        <v>36.75</v>
      </c>
      <c r="I1107" s="254"/>
      <c r="J1107" s="250"/>
      <c r="K1107" s="250"/>
      <c r="L1107" s="255"/>
      <c r="M1107" s="256"/>
      <c r="N1107" s="257"/>
      <c r="O1107" s="257"/>
      <c r="P1107" s="257"/>
      <c r="Q1107" s="257"/>
      <c r="R1107" s="257"/>
      <c r="S1107" s="257"/>
      <c r="T1107" s="258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9" t="s">
        <v>148</v>
      </c>
      <c r="AU1107" s="259" t="s">
        <v>90</v>
      </c>
      <c r="AV1107" s="14" t="s">
        <v>90</v>
      </c>
      <c r="AW1107" s="14" t="s">
        <v>36</v>
      </c>
      <c r="AX1107" s="14" t="s">
        <v>88</v>
      </c>
      <c r="AY1107" s="259" t="s">
        <v>138</v>
      </c>
    </row>
    <row r="1108" s="2" customFormat="1" ht="16.5" customHeight="1">
      <c r="A1108" s="39"/>
      <c r="B1108" s="40"/>
      <c r="C1108" s="272" t="s">
        <v>1153</v>
      </c>
      <c r="D1108" s="272" t="s">
        <v>453</v>
      </c>
      <c r="E1108" s="273" t="s">
        <v>1154</v>
      </c>
      <c r="F1108" s="274" t="s">
        <v>1155</v>
      </c>
      <c r="G1108" s="275" t="s">
        <v>184</v>
      </c>
      <c r="H1108" s="276">
        <v>37.853000000000002</v>
      </c>
      <c r="I1108" s="277"/>
      <c r="J1108" s="278">
        <f>ROUND(I1108*H1108,2)</f>
        <v>0</v>
      </c>
      <c r="K1108" s="279"/>
      <c r="L1108" s="280"/>
      <c r="M1108" s="281" t="s">
        <v>1</v>
      </c>
      <c r="N1108" s="282" t="s">
        <v>45</v>
      </c>
      <c r="O1108" s="92"/>
      <c r="P1108" s="230">
        <f>O1108*H1108</f>
        <v>0</v>
      </c>
      <c r="Q1108" s="230">
        <v>0.021559999999999999</v>
      </c>
      <c r="R1108" s="230">
        <f>Q1108*H1108</f>
        <v>0.81611067999999998</v>
      </c>
      <c r="S1108" s="230">
        <v>0</v>
      </c>
      <c r="T1108" s="231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2" t="s">
        <v>188</v>
      </c>
      <c r="AT1108" s="232" t="s">
        <v>453</v>
      </c>
      <c r="AU1108" s="232" t="s">
        <v>90</v>
      </c>
      <c r="AY1108" s="18" t="s">
        <v>138</v>
      </c>
      <c r="BE1108" s="233">
        <f>IF(N1108="základní",J1108,0)</f>
        <v>0</v>
      </c>
      <c r="BF1108" s="233">
        <f>IF(N1108="snížená",J1108,0)</f>
        <v>0</v>
      </c>
      <c r="BG1108" s="233">
        <f>IF(N1108="zákl. přenesená",J1108,0)</f>
        <v>0</v>
      </c>
      <c r="BH1108" s="233">
        <f>IF(N1108="sníž. přenesená",J1108,0)</f>
        <v>0</v>
      </c>
      <c r="BI1108" s="233">
        <f>IF(N1108="nulová",J1108,0)</f>
        <v>0</v>
      </c>
      <c r="BJ1108" s="18" t="s">
        <v>88</v>
      </c>
      <c r="BK1108" s="233">
        <f>ROUND(I1108*H1108,2)</f>
        <v>0</v>
      </c>
      <c r="BL1108" s="18" t="s">
        <v>144</v>
      </c>
      <c r="BM1108" s="232" t="s">
        <v>1156</v>
      </c>
    </row>
    <row r="1109" s="2" customFormat="1">
      <c r="A1109" s="39"/>
      <c r="B1109" s="40"/>
      <c r="C1109" s="41"/>
      <c r="D1109" s="234" t="s">
        <v>146</v>
      </c>
      <c r="E1109" s="41"/>
      <c r="F1109" s="235" t="s">
        <v>1155</v>
      </c>
      <c r="G1109" s="41"/>
      <c r="H1109" s="41"/>
      <c r="I1109" s="236"/>
      <c r="J1109" s="41"/>
      <c r="K1109" s="41"/>
      <c r="L1109" s="45"/>
      <c r="M1109" s="237"/>
      <c r="N1109" s="238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146</v>
      </c>
      <c r="AU1109" s="18" t="s">
        <v>90</v>
      </c>
    </row>
    <row r="1110" s="14" customFormat="1">
      <c r="A1110" s="14"/>
      <c r="B1110" s="249"/>
      <c r="C1110" s="250"/>
      <c r="D1110" s="234" t="s">
        <v>148</v>
      </c>
      <c r="E1110" s="250"/>
      <c r="F1110" s="252" t="s">
        <v>1157</v>
      </c>
      <c r="G1110" s="250"/>
      <c r="H1110" s="253">
        <v>37.853000000000002</v>
      </c>
      <c r="I1110" s="254"/>
      <c r="J1110" s="250"/>
      <c r="K1110" s="250"/>
      <c r="L1110" s="255"/>
      <c r="M1110" s="256"/>
      <c r="N1110" s="257"/>
      <c r="O1110" s="257"/>
      <c r="P1110" s="257"/>
      <c r="Q1110" s="257"/>
      <c r="R1110" s="257"/>
      <c r="S1110" s="257"/>
      <c r="T1110" s="258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9" t="s">
        <v>148</v>
      </c>
      <c r="AU1110" s="259" t="s">
        <v>90</v>
      </c>
      <c r="AV1110" s="14" t="s">
        <v>90</v>
      </c>
      <c r="AW1110" s="14" t="s">
        <v>4</v>
      </c>
      <c r="AX1110" s="14" t="s">
        <v>88</v>
      </c>
      <c r="AY1110" s="259" t="s">
        <v>138</v>
      </c>
    </row>
    <row r="1111" s="2" customFormat="1" ht="33" customHeight="1">
      <c r="A1111" s="39"/>
      <c r="B1111" s="40"/>
      <c r="C1111" s="220" t="s">
        <v>1158</v>
      </c>
      <c r="D1111" s="220" t="s">
        <v>140</v>
      </c>
      <c r="E1111" s="221" t="s">
        <v>1159</v>
      </c>
      <c r="F1111" s="222" t="s">
        <v>1160</v>
      </c>
      <c r="G1111" s="223" t="s">
        <v>212</v>
      </c>
      <c r="H1111" s="224">
        <v>63</v>
      </c>
      <c r="I1111" s="225"/>
      <c r="J1111" s="226">
        <f>ROUND(I1111*H1111,2)</f>
        <v>0</v>
      </c>
      <c r="K1111" s="227"/>
      <c r="L1111" s="45"/>
      <c r="M1111" s="228" t="s">
        <v>1</v>
      </c>
      <c r="N1111" s="229" t="s">
        <v>45</v>
      </c>
      <c r="O1111" s="92"/>
      <c r="P1111" s="230">
        <f>O1111*H1111</f>
        <v>0</v>
      </c>
      <c r="Q1111" s="230">
        <v>0</v>
      </c>
      <c r="R1111" s="230">
        <f>Q1111*H1111</f>
        <v>0</v>
      </c>
      <c r="S1111" s="230">
        <v>0</v>
      </c>
      <c r="T1111" s="231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32" t="s">
        <v>144</v>
      </c>
      <c r="AT1111" s="232" t="s">
        <v>140</v>
      </c>
      <c r="AU1111" s="232" t="s">
        <v>90</v>
      </c>
      <c r="AY1111" s="18" t="s">
        <v>138</v>
      </c>
      <c r="BE1111" s="233">
        <f>IF(N1111="základní",J1111,0)</f>
        <v>0</v>
      </c>
      <c r="BF1111" s="233">
        <f>IF(N1111="snížená",J1111,0)</f>
        <v>0</v>
      </c>
      <c r="BG1111" s="233">
        <f>IF(N1111="zákl. přenesená",J1111,0)</f>
        <v>0</v>
      </c>
      <c r="BH1111" s="233">
        <f>IF(N1111="sníž. přenesená",J1111,0)</f>
        <v>0</v>
      </c>
      <c r="BI1111" s="233">
        <f>IF(N1111="nulová",J1111,0)</f>
        <v>0</v>
      </c>
      <c r="BJ1111" s="18" t="s">
        <v>88</v>
      </c>
      <c r="BK1111" s="233">
        <f>ROUND(I1111*H1111,2)</f>
        <v>0</v>
      </c>
      <c r="BL1111" s="18" t="s">
        <v>144</v>
      </c>
      <c r="BM1111" s="232" t="s">
        <v>1161</v>
      </c>
    </row>
    <row r="1112" s="2" customFormat="1">
      <c r="A1112" s="39"/>
      <c r="B1112" s="40"/>
      <c r="C1112" s="41"/>
      <c r="D1112" s="234" t="s">
        <v>146</v>
      </c>
      <c r="E1112" s="41"/>
      <c r="F1112" s="235" t="s">
        <v>1162</v>
      </c>
      <c r="G1112" s="41"/>
      <c r="H1112" s="41"/>
      <c r="I1112" s="236"/>
      <c r="J1112" s="41"/>
      <c r="K1112" s="41"/>
      <c r="L1112" s="45"/>
      <c r="M1112" s="237"/>
      <c r="N1112" s="238"/>
      <c r="O1112" s="92"/>
      <c r="P1112" s="92"/>
      <c r="Q1112" s="92"/>
      <c r="R1112" s="92"/>
      <c r="S1112" s="92"/>
      <c r="T1112" s="93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T1112" s="18" t="s">
        <v>146</v>
      </c>
      <c r="AU1112" s="18" t="s">
        <v>90</v>
      </c>
    </row>
    <row r="1113" s="2" customFormat="1" ht="33" customHeight="1">
      <c r="A1113" s="39"/>
      <c r="B1113" s="40"/>
      <c r="C1113" s="220" t="s">
        <v>1163</v>
      </c>
      <c r="D1113" s="220" t="s">
        <v>140</v>
      </c>
      <c r="E1113" s="221" t="s">
        <v>1164</v>
      </c>
      <c r="F1113" s="222" t="s">
        <v>1165</v>
      </c>
      <c r="G1113" s="223" t="s">
        <v>212</v>
      </c>
      <c r="H1113" s="224">
        <v>1</v>
      </c>
      <c r="I1113" s="225"/>
      <c r="J1113" s="226">
        <f>ROUND(I1113*H1113,2)</f>
        <v>0</v>
      </c>
      <c r="K1113" s="227"/>
      <c r="L1113" s="45"/>
      <c r="M1113" s="228" t="s">
        <v>1</v>
      </c>
      <c r="N1113" s="229" t="s">
        <v>45</v>
      </c>
      <c r="O1113" s="92"/>
      <c r="P1113" s="230">
        <f>O1113*H1113</f>
        <v>0</v>
      </c>
      <c r="Q1113" s="230">
        <v>1.5E-05</v>
      </c>
      <c r="R1113" s="230">
        <f>Q1113*H1113</f>
        <v>1.5E-05</v>
      </c>
      <c r="S1113" s="230">
        <v>0</v>
      </c>
      <c r="T1113" s="231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2" t="s">
        <v>144</v>
      </c>
      <c r="AT1113" s="232" t="s">
        <v>140</v>
      </c>
      <c r="AU1113" s="232" t="s">
        <v>90</v>
      </c>
      <c r="AY1113" s="18" t="s">
        <v>138</v>
      </c>
      <c r="BE1113" s="233">
        <f>IF(N1113="základní",J1113,0)</f>
        <v>0</v>
      </c>
      <c r="BF1113" s="233">
        <f>IF(N1113="snížená",J1113,0)</f>
        <v>0</v>
      </c>
      <c r="BG1113" s="233">
        <f>IF(N1113="zákl. přenesená",J1113,0)</f>
        <v>0</v>
      </c>
      <c r="BH1113" s="233">
        <f>IF(N1113="sníž. přenesená",J1113,0)</f>
        <v>0</v>
      </c>
      <c r="BI1113" s="233">
        <f>IF(N1113="nulová",J1113,0)</f>
        <v>0</v>
      </c>
      <c r="BJ1113" s="18" t="s">
        <v>88</v>
      </c>
      <c r="BK1113" s="233">
        <f>ROUND(I1113*H1113,2)</f>
        <v>0</v>
      </c>
      <c r="BL1113" s="18" t="s">
        <v>144</v>
      </c>
      <c r="BM1113" s="232" t="s">
        <v>1166</v>
      </c>
    </row>
    <row r="1114" s="2" customFormat="1">
      <c r="A1114" s="39"/>
      <c r="B1114" s="40"/>
      <c r="C1114" s="41"/>
      <c r="D1114" s="234" t="s">
        <v>146</v>
      </c>
      <c r="E1114" s="41"/>
      <c r="F1114" s="235" t="s">
        <v>1167</v>
      </c>
      <c r="G1114" s="41"/>
      <c r="H1114" s="41"/>
      <c r="I1114" s="236"/>
      <c r="J1114" s="41"/>
      <c r="K1114" s="41"/>
      <c r="L1114" s="45"/>
      <c r="M1114" s="237"/>
      <c r="N1114" s="238"/>
      <c r="O1114" s="92"/>
      <c r="P1114" s="92"/>
      <c r="Q1114" s="92"/>
      <c r="R1114" s="92"/>
      <c r="S1114" s="92"/>
      <c r="T1114" s="93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18" t="s">
        <v>146</v>
      </c>
      <c r="AU1114" s="18" t="s">
        <v>90</v>
      </c>
    </row>
    <row r="1115" s="2" customFormat="1" ht="16.5" customHeight="1">
      <c r="A1115" s="39"/>
      <c r="B1115" s="40"/>
      <c r="C1115" s="272" t="s">
        <v>1168</v>
      </c>
      <c r="D1115" s="272" t="s">
        <v>453</v>
      </c>
      <c r="E1115" s="273" t="s">
        <v>1169</v>
      </c>
      <c r="F1115" s="274" t="s">
        <v>1170</v>
      </c>
      <c r="G1115" s="275" t="s">
        <v>212</v>
      </c>
      <c r="H1115" s="276">
        <v>1</v>
      </c>
      <c r="I1115" s="277"/>
      <c r="J1115" s="278">
        <f>ROUND(I1115*H1115,2)</f>
        <v>0</v>
      </c>
      <c r="K1115" s="279"/>
      <c r="L1115" s="280"/>
      <c r="M1115" s="281" t="s">
        <v>1</v>
      </c>
      <c r="N1115" s="282" t="s">
        <v>45</v>
      </c>
      <c r="O1115" s="92"/>
      <c r="P1115" s="230">
        <f>O1115*H1115</f>
        <v>0</v>
      </c>
      <c r="Q1115" s="230">
        <v>0.012919999999999999</v>
      </c>
      <c r="R1115" s="230">
        <f>Q1115*H1115</f>
        <v>0.012919999999999999</v>
      </c>
      <c r="S1115" s="230">
        <v>0</v>
      </c>
      <c r="T1115" s="231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2" t="s">
        <v>188</v>
      </c>
      <c r="AT1115" s="232" t="s">
        <v>453</v>
      </c>
      <c r="AU1115" s="232" t="s">
        <v>90</v>
      </c>
      <c r="AY1115" s="18" t="s">
        <v>138</v>
      </c>
      <c r="BE1115" s="233">
        <f>IF(N1115="základní",J1115,0)</f>
        <v>0</v>
      </c>
      <c r="BF1115" s="233">
        <f>IF(N1115="snížená",J1115,0)</f>
        <v>0</v>
      </c>
      <c r="BG1115" s="233">
        <f>IF(N1115="zákl. přenesená",J1115,0)</f>
        <v>0</v>
      </c>
      <c r="BH1115" s="233">
        <f>IF(N1115="sníž. přenesená",J1115,0)</f>
        <v>0</v>
      </c>
      <c r="BI1115" s="233">
        <f>IF(N1115="nulová",J1115,0)</f>
        <v>0</v>
      </c>
      <c r="BJ1115" s="18" t="s">
        <v>88</v>
      </c>
      <c r="BK1115" s="233">
        <f>ROUND(I1115*H1115,2)</f>
        <v>0</v>
      </c>
      <c r="BL1115" s="18" t="s">
        <v>144</v>
      </c>
      <c r="BM1115" s="232" t="s">
        <v>1171</v>
      </c>
    </row>
    <row r="1116" s="2" customFormat="1">
      <c r="A1116" s="39"/>
      <c r="B1116" s="40"/>
      <c r="C1116" s="41"/>
      <c r="D1116" s="234" t="s">
        <v>146</v>
      </c>
      <c r="E1116" s="41"/>
      <c r="F1116" s="235" t="s">
        <v>1170</v>
      </c>
      <c r="G1116" s="41"/>
      <c r="H1116" s="41"/>
      <c r="I1116" s="236"/>
      <c r="J1116" s="41"/>
      <c r="K1116" s="41"/>
      <c r="L1116" s="45"/>
      <c r="M1116" s="237"/>
      <c r="N1116" s="238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146</v>
      </c>
      <c r="AU1116" s="18" t="s">
        <v>90</v>
      </c>
    </row>
    <row r="1117" s="2" customFormat="1" ht="33" customHeight="1">
      <c r="A1117" s="39"/>
      <c r="B1117" s="40"/>
      <c r="C1117" s="220" t="s">
        <v>1172</v>
      </c>
      <c r="D1117" s="220" t="s">
        <v>140</v>
      </c>
      <c r="E1117" s="221" t="s">
        <v>1173</v>
      </c>
      <c r="F1117" s="222" t="s">
        <v>1174</v>
      </c>
      <c r="G1117" s="223" t="s">
        <v>212</v>
      </c>
      <c r="H1117" s="224">
        <v>2</v>
      </c>
      <c r="I1117" s="225"/>
      <c r="J1117" s="226">
        <f>ROUND(I1117*H1117,2)</f>
        <v>0</v>
      </c>
      <c r="K1117" s="227"/>
      <c r="L1117" s="45"/>
      <c r="M1117" s="228" t="s">
        <v>1</v>
      </c>
      <c r="N1117" s="229" t="s">
        <v>45</v>
      </c>
      <c r="O1117" s="92"/>
      <c r="P1117" s="230">
        <f>O1117*H1117</f>
        <v>0</v>
      </c>
      <c r="Q1117" s="230">
        <v>3.0000000000000001E-05</v>
      </c>
      <c r="R1117" s="230">
        <f>Q1117*H1117</f>
        <v>6.0000000000000002E-05</v>
      </c>
      <c r="S1117" s="230">
        <v>0</v>
      </c>
      <c r="T1117" s="231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32" t="s">
        <v>144</v>
      </c>
      <c r="AT1117" s="232" t="s">
        <v>140</v>
      </c>
      <c r="AU1117" s="232" t="s">
        <v>90</v>
      </c>
      <c r="AY1117" s="18" t="s">
        <v>138</v>
      </c>
      <c r="BE1117" s="233">
        <f>IF(N1117="základní",J1117,0)</f>
        <v>0</v>
      </c>
      <c r="BF1117" s="233">
        <f>IF(N1117="snížená",J1117,0)</f>
        <v>0</v>
      </c>
      <c r="BG1117" s="233">
        <f>IF(N1117="zákl. přenesená",J1117,0)</f>
        <v>0</v>
      </c>
      <c r="BH1117" s="233">
        <f>IF(N1117="sníž. přenesená",J1117,0)</f>
        <v>0</v>
      </c>
      <c r="BI1117" s="233">
        <f>IF(N1117="nulová",J1117,0)</f>
        <v>0</v>
      </c>
      <c r="BJ1117" s="18" t="s">
        <v>88</v>
      </c>
      <c r="BK1117" s="233">
        <f>ROUND(I1117*H1117,2)</f>
        <v>0</v>
      </c>
      <c r="BL1117" s="18" t="s">
        <v>144</v>
      </c>
      <c r="BM1117" s="232" t="s">
        <v>1175</v>
      </c>
    </row>
    <row r="1118" s="2" customFormat="1">
      <c r="A1118" s="39"/>
      <c r="B1118" s="40"/>
      <c r="C1118" s="41"/>
      <c r="D1118" s="234" t="s">
        <v>146</v>
      </c>
      <c r="E1118" s="41"/>
      <c r="F1118" s="235" t="s">
        <v>1176</v>
      </c>
      <c r="G1118" s="41"/>
      <c r="H1118" s="41"/>
      <c r="I1118" s="236"/>
      <c r="J1118" s="41"/>
      <c r="K1118" s="41"/>
      <c r="L1118" s="45"/>
      <c r="M1118" s="237"/>
      <c r="N1118" s="238"/>
      <c r="O1118" s="92"/>
      <c r="P1118" s="92"/>
      <c r="Q1118" s="92"/>
      <c r="R1118" s="92"/>
      <c r="S1118" s="92"/>
      <c r="T1118" s="93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T1118" s="18" t="s">
        <v>146</v>
      </c>
      <c r="AU1118" s="18" t="s">
        <v>90</v>
      </c>
    </row>
    <row r="1119" s="14" customFormat="1">
      <c r="A1119" s="14"/>
      <c r="B1119" s="249"/>
      <c r="C1119" s="250"/>
      <c r="D1119" s="234" t="s">
        <v>148</v>
      </c>
      <c r="E1119" s="251" t="s">
        <v>1</v>
      </c>
      <c r="F1119" s="252" t="s">
        <v>90</v>
      </c>
      <c r="G1119" s="250"/>
      <c r="H1119" s="253">
        <v>2</v>
      </c>
      <c r="I1119" s="254"/>
      <c r="J1119" s="250"/>
      <c r="K1119" s="250"/>
      <c r="L1119" s="255"/>
      <c r="M1119" s="256"/>
      <c r="N1119" s="257"/>
      <c r="O1119" s="257"/>
      <c r="P1119" s="257"/>
      <c r="Q1119" s="257"/>
      <c r="R1119" s="257"/>
      <c r="S1119" s="257"/>
      <c r="T1119" s="258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9" t="s">
        <v>148</v>
      </c>
      <c r="AU1119" s="259" t="s">
        <v>90</v>
      </c>
      <c r="AV1119" s="14" t="s">
        <v>90</v>
      </c>
      <c r="AW1119" s="14" t="s">
        <v>36</v>
      </c>
      <c r="AX1119" s="14" t="s">
        <v>88</v>
      </c>
      <c r="AY1119" s="259" t="s">
        <v>138</v>
      </c>
    </row>
    <row r="1120" s="2" customFormat="1" ht="24.15" customHeight="1">
      <c r="A1120" s="39"/>
      <c r="B1120" s="40"/>
      <c r="C1120" s="272" t="s">
        <v>1177</v>
      </c>
      <c r="D1120" s="272" t="s">
        <v>453</v>
      </c>
      <c r="E1120" s="273" t="s">
        <v>1178</v>
      </c>
      <c r="F1120" s="274" t="s">
        <v>1179</v>
      </c>
      <c r="G1120" s="275" t="s">
        <v>212</v>
      </c>
      <c r="H1120" s="276">
        <v>2</v>
      </c>
      <c r="I1120" s="277"/>
      <c r="J1120" s="278">
        <f>ROUND(I1120*H1120,2)</f>
        <v>0</v>
      </c>
      <c r="K1120" s="279"/>
      <c r="L1120" s="280"/>
      <c r="M1120" s="281" t="s">
        <v>1</v>
      </c>
      <c r="N1120" s="282" t="s">
        <v>45</v>
      </c>
      <c r="O1120" s="92"/>
      <c r="P1120" s="230">
        <f>O1120*H1120</f>
        <v>0</v>
      </c>
      <c r="Q1120" s="230">
        <v>0.023699999999999999</v>
      </c>
      <c r="R1120" s="230">
        <f>Q1120*H1120</f>
        <v>0.047399999999999998</v>
      </c>
      <c r="S1120" s="230">
        <v>0</v>
      </c>
      <c r="T1120" s="231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2" t="s">
        <v>188</v>
      </c>
      <c r="AT1120" s="232" t="s">
        <v>453</v>
      </c>
      <c r="AU1120" s="232" t="s">
        <v>90</v>
      </c>
      <c r="AY1120" s="18" t="s">
        <v>138</v>
      </c>
      <c r="BE1120" s="233">
        <f>IF(N1120="základní",J1120,0)</f>
        <v>0</v>
      </c>
      <c r="BF1120" s="233">
        <f>IF(N1120="snížená",J1120,0)</f>
        <v>0</v>
      </c>
      <c r="BG1120" s="233">
        <f>IF(N1120="zákl. přenesená",J1120,0)</f>
        <v>0</v>
      </c>
      <c r="BH1120" s="233">
        <f>IF(N1120="sníž. přenesená",J1120,0)</f>
        <v>0</v>
      </c>
      <c r="BI1120" s="233">
        <f>IF(N1120="nulová",J1120,0)</f>
        <v>0</v>
      </c>
      <c r="BJ1120" s="18" t="s">
        <v>88</v>
      </c>
      <c r="BK1120" s="233">
        <f>ROUND(I1120*H1120,2)</f>
        <v>0</v>
      </c>
      <c r="BL1120" s="18" t="s">
        <v>144</v>
      </c>
      <c r="BM1120" s="232" t="s">
        <v>1180</v>
      </c>
    </row>
    <row r="1121" s="2" customFormat="1">
      <c r="A1121" s="39"/>
      <c r="B1121" s="40"/>
      <c r="C1121" s="41"/>
      <c r="D1121" s="234" t="s">
        <v>146</v>
      </c>
      <c r="E1121" s="41"/>
      <c r="F1121" s="235" t="s">
        <v>1179</v>
      </c>
      <c r="G1121" s="41"/>
      <c r="H1121" s="41"/>
      <c r="I1121" s="236"/>
      <c r="J1121" s="41"/>
      <c r="K1121" s="41"/>
      <c r="L1121" s="45"/>
      <c r="M1121" s="237"/>
      <c r="N1121" s="238"/>
      <c r="O1121" s="92"/>
      <c r="P1121" s="92"/>
      <c r="Q1121" s="92"/>
      <c r="R1121" s="92"/>
      <c r="S1121" s="92"/>
      <c r="T1121" s="93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146</v>
      </c>
      <c r="AU1121" s="18" t="s">
        <v>90</v>
      </c>
    </row>
    <row r="1122" s="12" customFormat="1" ht="22.8" customHeight="1">
      <c r="A1122" s="12"/>
      <c r="B1122" s="204"/>
      <c r="C1122" s="205"/>
      <c r="D1122" s="206" t="s">
        <v>79</v>
      </c>
      <c r="E1122" s="218" t="s">
        <v>209</v>
      </c>
      <c r="F1122" s="218" t="s">
        <v>1181</v>
      </c>
      <c r="G1122" s="205"/>
      <c r="H1122" s="205"/>
      <c r="I1122" s="208"/>
      <c r="J1122" s="219">
        <f>BK1122</f>
        <v>0</v>
      </c>
      <c r="K1122" s="205"/>
      <c r="L1122" s="210"/>
      <c r="M1122" s="211"/>
      <c r="N1122" s="212"/>
      <c r="O1122" s="212"/>
      <c r="P1122" s="213">
        <f>SUM(P1123:P1237)</f>
        <v>0</v>
      </c>
      <c r="Q1122" s="212"/>
      <c r="R1122" s="213">
        <f>SUM(R1123:R1237)</f>
        <v>0.34592795999999998</v>
      </c>
      <c r="S1122" s="212"/>
      <c r="T1122" s="214">
        <f>SUM(T1123:T1237)</f>
        <v>2078.0886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15" t="s">
        <v>88</v>
      </c>
      <c r="AT1122" s="216" t="s">
        <v>79</v>
      </c>
      <c r="AU1122" s="216" t="s">
        <v>88</v>
      </c>
      <c r="AY1122" s="215" t="s">
        <v>138</v>
      </c>
      <c r="BK1122" s="217">
        <f>SUM(BK1123:BK1237)</f>
        <v>0</v>
      </c>
    </row>
    <row r="1123" s="2" customFormat="1" ht="33" customHeight="1">
      <c r="A1123" s="39"/>
      <c r="B1123" s="40"/>
      <c r="C1123" s="220" t="s">
        <v>1182</v>
      </c>
      <c r="D1123" s="220" t="s">
        <v>140</v>
      </c>
      <c r="E1123" s="221" t="s">
        <v>1183</v>
      </c>
      <c r="F1123" s="222" t="s">
        <v>1184</v>
      </c>
      <c r="G1123" s="223" t="s">
        <v>184</v>
      </c>
      <c r="H1123" s="224">
        <v>10</v>
      </c>
      <c r="I1123" s="225"/>
      <c r="J1123" s="226">
        <f>ROUND(I1123*H1123,2)</f>
        <v>0</v>
      </c>
      <c r="K1123" s="227"/>
      <c r="L1123" s="45"/>
      <c r="M1123" s="228" t="s">
        <v>1</v>
      </c>
      <c r="N1123" s="229" t="s">
        <v>45</v>
      </c>
      <c r="O1123" s="92"/>
      <c r="P1123" s="230">
        <f>O1123*H1123</f>
        <v>0</v>
      </c>
      <c r="Q1123" s="230">
        <v>0.00060999999999999997</v>
      </c>
      <c r="R1123" s="230">
        <f>Q1123*H1123</f>
        <v>0.0060999999999999995</v>
      </c>
      <c r="S1123" s="230">
        <v>0</v>
      </c>
      <c r="T1123" s="231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32" t="s">
        <v>144</v>
      </c>
      <c r="AT1123" s="232" t="s">
        <v>140</v>
      </c>
      <c r="AU1123" s="232" t="s">
        <v>90</v>
      </c>
      <c r="AY1123" s="18" t="s">
        <v>138</v>
      </c>
      <c r="BE1123" s="233">
        <f>IF(N1123="základní",J1123,0)</f>
        <v>0</v>
      </c>
      <c r="BF1123" s="233">
        <f>IF(N1123="snížená",J1123,0)</f>
        <v>0</v>
      </c>
      <c r="BG1123" s="233">
        <f>IF(N1123="zákl. přenesená",J1123,0)</f>
        <v>0</v>
      </c>
      <c r="BH1123" s="233">
        <f>IF(N1123="sníž. přenesená",J1123,0)</f>
        <v>0</v>
      </c>
      <c r="BI1123" s="233">
        <f>IF(N1123="nulová",J1123,0)</f>
        <v>0</v>
      </c>
      <c r="BJ1123" s="18" t="s">
        <v>88</v>
      </c>
      <c r="BK1123" s="233">
        <f>ROUND(I1123*H1123,2)</f>
        <v>0</v>
      </c>
      <c r="BL1123" s="18" t="s">
        <v>144</v>
      </c>
      <c r="BM1123" s="232" t="s">
        <v>1185</v>
      </c>
    </row>
    <row r="1124" s="2" customFormat="1">
      <c r="A1124" s="39"/>
      <c r="B1124" s="40"/>
      <c r="C1124" s="41"/>
      <c r="D1124" s="234" t="s">
        <v>146</v>
      </c>
      <c r="E1124" s="41"/>
      <c r="F1124" s="235" t="s">
        <v>1186</v>
      </c>
      <c r="G1124" s="41"/>
      <c r="H1124" s="41"/>
      <c r="I1124" s="236"/>
      <c r="J1124" s="41"/>
      <c r="K1124" s="41"/>
      <c r="L1124" s="45"/>
      <c r="M1124" s="237"/>
      <c r="N1124" s="238"/>
      <c r="O1124" s="92"/>
      <c r="P1124" s="92"/>
      <c r="Q1124" s="92"/>
      <c r="R1124" s="92"/>
      <c r="S1124" s="92"/>
      <c r="T1124" s="93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146</v>
      </c>
      <c r="AU1124" s="18" t="s">
        <v>90</v>
      </c>
    </row>
    <row r="1125" s="13" customFormat="1">
      <c r="A1125" s="13"/>
      <c r="B1125" s="239"/>
      <c r="C1125" s="240"/>
      <c r="D1125" s="234" t="s">
        <v>148</v>
      </c>
      <c r="E1125" s="241" t="s">
        <v>1</v>
      </c>
      <c r="F1125" s="242" t="s">
        <v>1187</v>
      </c>
      <c r="G1125" s="240"/>
      <c r="H1125" s="241" t="s">
        <v>1</v>
      </c>
      <c r="I1125" s="243"/>
      <c r="J1125" s="240"/>
      <c r="K1125" s="240"/>
      <c r="L1125" s="244"/>
      <c r="M1125" s="245"/>
      <c r="N1125" s="246"/>
      <c r="O1125" s="246"/>
      <c r="P1125" s="246"/>
      <c r="Q1125" s="246"/>
      <c r="R1125" s="246"/>
      <c r="S1125" s="246"/>
      <c r="T1125" s="247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8" t="s">
        <v>148</v>
      </c>
      <c r="AU1125" s="248" t="s">
        <v>90</v>
      </c>
      <c r="AV1125" s="13" t="s">
        <v>88</v>
      </c>
      <c r="AW1125" s="13" t="s">
        <v>36</v>
      </c>
      <c r="AX1125" s="13" t="s">
        <v>80</v>
      </c>
      <c r="AY1125" s="248" t="s">
        <v>138</v>
      </c>
    </row>
    <row r="1126" s="14" customFormat="1">
      <c r="A1126" s="14"/>
      <c r="B1126" s="249"/>
      <c r="C1126" s="250"/>
      <c r="D1126" s="234" t="s">
        <v>148</v>
      </c>
      <c r="E1126" s="251" t="s">
        <v>1</v>
      </c>
      <c r="F1126" s="252" t="s">
        <v>1188</v>
      </c>
      <c r="G1126" s="250"/>
      <c r="H1126" s="253">
        <v>10</v>
      </c>
      <c r="I1126" s="254"/>
      <c r="J1126" s="250"/>
      <c r="K1126" s="250"/>
      <c r="L1126" s="255"/>
      <c r="M1126" s="256"/>
      <c r="N1126" s="257"/>
      <c r="O1126" s="257"/>
      <c r="P1126" s="257"/>
      <c r="Q1126" s="257"/>
      <c r="R1126" s="257"/>
      <c r="S1126" s="257"/>
      <c r="T1126" s="258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9" t="s">
        <v>148</v>
      </c>
      <c r="AU1126" s="259" t="s">
        <v>90</v>
      </c>
      <c r="AV1126" s="14" t="s">
        <v>90</v>
      </c>
      <c r="AW1126" s="14" t="s">
        <v>36</v>
      </c>
      <c r="AX1126" s="14" t="s">
        <v>88</v>
      </c>
      <c r="AY1126" s="259" t="s">
        <v>138</v>
      </c>
    </row>
    <row r="1127" s="2" customFormat="1" ht="24.15" customHeight="1">
      <c r="A1127" s="39"/>
      <c r="B1127" s="40"/>
      <c r="C1127" s="220" t="s">
        <v>1189</v>
      </c>
      <c r="D1127" s="220" t="s">
        <v>140</v>
      </c>
      <c r="E1127" s="221" t="s">
        <v>1190</v>
      </c>
      <c r="F1127" s="222" t="s">
        <v>1191</v>
      </c>
      <c r="G1127" s="223" t="s">
        <v>184</v>
      </c>
      <c r="H1127" s="224">
        <v>10</v>
      </c>
      <c r="I1127" s="225"/>
      <c r="J1127" s="226">
        <f>ROUND(I1127*H1127,2)</f>
        <v>0</v>
      </c>
      <c r="K1127" s="227"/>
      <c r="L1127" s="45"/>
      <c r="M1127" s="228" t="s">
        <v>1</v>
      </c>
      <c r="N1127" s="229" t="s">
        <v>45</v>
      </c>
      <c r="O1127" s="92"/>
      <c r="P1127" s="230">
        <f>O1127*H1127</f>
        <v>0</v>
      </c>
      <c r="Q1127" s="230">
        <v>0</v>
      </c>
      <c r="R1127" s="230">
        <f>Q1127*H1127</f>
        <v>0</v>
      </c>
      <c r="S1127" s="230">
        <v>0</v>
      </c>
      <c r="T1127" s="231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32" t="s">
        <v>144</v>
      </c>
      <c r="AT1127" s="232" t="s">
        <v>140</v>
      </c>
      <c r="AU1127" s="232" t="s">
        <v>90</v>
      </c>
      <c r="AY1127" s="18" t="s">
        <v>138</v>
      </c>
      <c r="BE1127" s="233">
        <f>IF(N1127="základní",J1127,0)</f>
        <v>0</v>
      </c>
      <c r="BF1127" s="233">
        <f>IF(N1127="snížená",J1127,0)</f>
        <v>0</v>
      </c>
      <c r="BG1127" s="233">
        <f>IF(N1127="zákl. přenesená",J1127,0)</f>
        <v>0</v>
      </c>
      <c r="BH1127" s="233">
        <f>IF(N1127="sníž. přenesená",J1127,0)</f>
        <v>0</v>
      </c>
      <c r="BI1127" s="233">
        <f>IF(N1127="nulová",J1127,0)</f>
        <v>0</v>
      </c>
      <c r="BJ1127" s="18" t="s">
        <v>88</v>
      </c>
      <c r="BK1127" s="233">
        <f>ROUND(I1127*H1127,2)</f>
        <v>0</v>
      </c>
      <c r="BL1127" s="18" t="s">
        <v>144</v>
      </c>
      <c r="BM1127" s="232" t="s">
        <v>1192</v>
      </c>
    </row>
    <row r="1128" s="2" customFormat="1">
      <c r="A1128" s="39"/>
      <c r="B1128" s="40"/>
      <c r="C1128" s="41"/>
      <c r="D1128" s="234" t="s">
        <v>146</v>
      </c>
      <c r="E1128" s="41"/>
      <c r="F1128" s="235" t="s">
        <v>1193</v>
      </c>
      <c r="G1128" s="41"/>
      <c r="H1128" s="41"/>
      <c r="I1128" s="236"/>
      <c r="J1128" s="41"/>
      <c r="K1128" s="41"/>
      <c r="L1128" s="45"/>
      <c r="M1128" s="237"/>
      <c r="N1128" s="238"/>
      <c r="O1128" s="92"/>
      <c r="P1128" s="92"/>
      <c r="Q1128" s="92"/>
      <c r="R1128" s="92"/>
      <c r="S1128" s="92"/>
      <c r="T1128" s="93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T1128" s="18" t="s">
        <v>146</v>
      </c>
      <c r="AU1128" s="18" t="s">
        <v>90</v>
      </c>
    </row>
    <row r="1129" s="13" customFormat="1">
      <c r="A1129" s="13"/>
      <c r="B1129" s="239"/>
      <c r="C1129" s="240"/>
      <c r="D1129" s="234" t="s">
        <v>148</v>
      </c>
      <c r="E1129" s="241" t="s">
        <v>1</v>
      </c>
      <c r="F1129" s="242" t="s">
        <v>1194</v>
      </c>
      <c r="G1129" s="240"/>
      <c r="H1129" s="241" t="s">
        <v>1</v>
      </c>
      <c r="I1129" s="243"/>
      <c r="J1129" s="240"/>
      <c r="K1129" s="240"/>
      <c r="L1129" s="244"/>
      <c r="M1129" s="245"/>
      <c r="N1129" s="246"/>
      <c r="O1129" s="246"/>
      <c r="P1129" s="246"/>
      <c r="Q1129" s="246"/>
      <c r="R1129" s="246"/>
      <c r="S1129" s="246"/>
      <c r="T1129" s="247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8" t="s">
        <v>148</v>
      </c>
      <c r="AU1129" s="248" t="s">
        <v>90</v>
      </c>
      <c r="AV1129" s="13" t="s">
        <v>88</v>
      </c>
      <c r="AW1129" s="13" t="s">
        <v>36</v>
      </c>
      <c r="AX1129" s="13" t="s">
        <v>80</v>
      </c>
      <c r="AY1129" s="248" t="s">
        <v>138</v>
      </c>
    </row>
    <row r="1130" s="14" customFormat="1">
      <c r="A1130" s="14"/>
      <c r="B1130" s="249"/>
      <c r="C1130" s="250"/>
      <c r="D1130" s="234" t="s">
        <v>148</v>
      </c>
      <c r="E1130" s="251" t="s">
        <v>1</v>
      </c>
      <c r="F1130" s="252" t="s">
        <v>1195</v>
      </c>
      <c r="G1130" s="250"/>
      <c r="H1130" s="253">
        <v>10</v>
      </c>
      <c r="I1130" s="254"/>
      <c r="J1130" s="250"/>
      <c r="K1130" s="250"/>
      <c r="L1130" s="255"/>
      <c r="M1130" s="256"/>
      <c r="N1130" s="257"/>
      <c r="O1130" s="257"/>
      <c r="P1130" s="257"/>
      <c r="Q1130" s="257"/>
      <c r="R1130" s="257"/>
      <c r="S1130" s="257"/>
      <c r="T1130" s="258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9" t="s">
        <v>148</v>
      </c>
      <c r="AU1130" s="259" t="s">
        <v>90</v>
      </c>
      <c r="AV1130" s="14" t="s">
        <v>90</v>
      </c>
      <c r="AW1130" s="14" t="s">
        <v>36</v>
      </c>
      <c r="AX1130" s="14" t="s">
        <v>88</v>
      </c>
      <c r="AY1130" s="259" t="s">
        <v>138</v>
      </c>
    </row>
    <row r="1131" s="2" customFormat="1" ht="24.15" customHeight="1">
      <c r="A1131" s="39"/>
      <c r="B1131" s="40"/>
      <c r="C1131" s="220" t="s">
        <v>1196</v>
      </c>
      <c r="D1131" s="220" t="s">
        <v>140</v>
      </c>
      <c r="E1131" s="221" t="s">
        <v>1197</v>
      </c>
      <c r="F1131" s="222" t="s">
        <v>1198</v>
      </c>
      <c r="G1131" s="223" t="s">
        <v>281</v>
      </c>
      <c r="H1131" s="224">
        <v>43.648000000000003</v>
      </c>
      <c r="I1131" s="225"/>
      <c r="J1131" s="226">
        <f>ROUND(I1131*H1131,2)</f>
        <v>0</v>
      </c>
      <c r="K1131" s="227"/>
      <c r="L1131" s="45"/>
      <c r="M1131" s="228" t="s">
        <v>1</v>
      </c>
      <c r="N1131" s="229" t="s">
        <v>45</v>
      </c>
      <c r="O1131" s="92"/>
      <c r="P1131" s="230">
        <f>O1131*H1131</f>
        <v>0</v>
      </c>
      <c r="Q1131" s="230">
        <v>0</v>
      </c>
      <c r="R1131" s="230">
        <f>Q1131*H1131</f>
        <v>0</v>
      </c>
      <c r="S1131" s="230">
        <v>2.2000000000000002</v>
      </c>
      <c r="T1131" s="231">
        <f>S1131*H1131</f>
        <v>96.025600000000011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2" t="s">
        <v>144</v>
      </c>
      <c r="AT1131" s="232" t="s">
        <v>140</v>
      </c>
      <c r="AU1131" s="232" t="s">
        <v>90</v>
      </c>
      <c r="AY1131" s="18" t="s">
        <v>138</v>
      </c>
      <c r="BE1131" s="233">
        <f>IF(N1131="základní",J1131,0)</f>
        <v>0</v>
      </c>
      <c r="BF1131" s="233">
        <f>IF(N1131="snížená",J1131,0)</f>
        <v>0</v>
      </c>
      <c r="BG1131" s="233">
        <f>IF(N1131="zákl. přenesená",J1131,0)</f>
        <v>0</v>
      </c>
      <c r="BH1131" s="233">
        <f>IF(N1131="sníž. přenesená",J1131,0)</f>
        <v>0</v>
      </c>
      <c r="BI1131" s="233">
        <f>IF(N1131="nulová",J1131,0)</f>
        <v>0</v>
      </c>
      <c r="BJ1131" s="18" t="s">
        <v>88</v>
      </c>
      <c r="BK1131" s="233">
        <f>ROUND(I1131*H1131,2)</f>
        <v>0</v>
      </c>
      <c r="BL1131" s="18" t="s">
        <v>144</v>
      </c>
      <c r="BM1131" s="232" t="s">
        <v>1199</v>
      </c>
    </row>
    <row r="1132" s="2" customFormat="1">
      <c r="A1132" s="39"/>
      <c r="B1132" s="40"/>
      <c r="C1132" s="41"/>
      <c r="D1132" s="234" t="s">
        <v>146</v>
      </c>
      <c r="E1132" s="41"/>
      <c r="F1132" s="235" t="s">
        <v>1200</v>
      </c>
      <c r="G1132" s="41"/>
      <c r="H1132" s="41"/>
      <c r="I1132" s="236"/>
      <c r="J1132" s="41"/>
      <c r="K1132" s="41"/>
      <c r="L1132" s="45"/>
      <c r="M1132" s="237"/>
      <c r="N1132" s="238"/>
      <c r="O1132" s="92"/>
      <c r="P1132" s="92"/>
      <c r="Q1132" s="92"/>
      <c r="R1132" s="92"/>
      <c r="S1132" s="92"/>
      <c r="T1132" s="93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146</v>
      </c>
      <c r="AU1132" s="18" t="s">
        <v>90</v>
      </c>
    </row>
    <row r="1133" s="13" customFormat="1">
      <c r="A1133" s="13"/>
      <c r="B1133" s="239"/>
      <c r="C1133" s="240"/>
      <c r="D1133" s="234" t="s">
        <v>148</v>
      </c>
      <c r="E1133" s="241" t="s">
        <v>1</v>
      </c>
      <c r="F1133" s="242" t="s">
        <v>1201</v>
      </c>
      <c r="G1133" s="240"/>
      <c r="H1133" s="241" t="s">
        <v>1</v>
      </c>
      <c r="I1133" s="243"/>
      <c r="J1133" s="240"/>
      <c r="K1133" s="240"/>
      <c r="L1133" s="244"/>
      <c r="M1133" s="245"/>
      <c r="N1133" s="246"/>
      <c r="O1133" s="246"/>
      <c r="P1133" s="246"/>
      <c r="Q1133" s="246"/>
      <c r="R1133" s="246"/>
      <c r="S1133" s="246"/>
      <c r="T1133" s="24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8" t="s">
        <v>148</v>
      </c>
      <c r="AU1133" s="248" t="s">
        <v>90</v>
      </c>
      <c r="AV1133" s="13" t="s">
        <v>88</v>
      </c>
      <c r="AW1133" s="13" t="s">
        <v>36</v>
      </c>
      <c r="AX1133" s="13" t="s">
        <v>80</v>
      </c>
      <c r="AY1133" s="248" t="s">
        <v>138</v>
      </c>
    </row>
    <row r="1134" s="13" customFormat="1">
      <c r="A1134" s="13"/>
      <c r="B1134" s="239"/>
      <c r="C1134" s="240"/>
      <c r="D1134" s="234" t="s">
        <v>148</v>
      </c>
      <c r="E1134" s="241" t="s">
        <v>1</v>
      </c>
      <c r="F1134" s="242" t="s">
        <v>1202</v>
      </c>
      <c r="G1134" s="240"/>
      <c r="H1134" s="241" t="s">
        <v>1</v>
      </c>
      <c r="I1134" s="243"/>
      <c r="J1134" s="240"/>
      <c r="K1134" s="240"/>
      <c r="L1134" s="244"/>
      <c r="M1134" s="245"/>
      <c r="N1134" s="246"/>
      <c r="O1134" s="246"/>
      <c r="P1134" s="246"/>
      <c r="Q1134" s="246"/>
      <c r="R1134" s="246"/>
      <c r="S1134" s="246"/>
      <c r="T1134" s="247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8" t="s">
        <v>148</v>
      </c>
      <c r="AU1134" s="248" t="s">
        <v>90</v>
      </c>
      <c r="AV1134" s="13" t="s">
        <v>88</v>
      </c>
      <c r="AW1134" s="13" t="s">
        <v>36</v>
      </c>
      <c r="AX1134" s="13" t="s">
        <v>80</v>
      </c>
      <c r="AY1134" s="248" t="s">
        <v>138</v>
      </c>
    </row>
    <row r="1135" s="14" customFormat="1">
      <c r="A1135" s="14"/>
      <c r="B1135" s="249"/>
      <c r="C1135" s="250"/>
      <c r="D1135" s="234" t="s">
        <v>148</v>
      </c>
      <c r="E1135" s="251" t="s">
        <v>1</v>
      </c>
      <c r="F1135" s="252" t="s">
        <v>400</v>
      </c>
      <c r="G1135" s="250"/>
      <c r="H1135" s="253">
        <v>43.648000000000003</v>
      </c>
      <c r="I1135" s="254"/>
      <c r="J1135" s="250"/>
      <c r="K1135" s="250"/>
      <c r="L1135" s="255"/>
      <c r="M1135" s="256"/>
      <c r="N1135" s="257"/>
      <c r="O1135" s="257"/>
      <c r="P1135" s="257"/>
      <c r="Q1135" s="257"/>
      <c r="R1135" s="257"/>
      <c r="S1135" s="257"/>
      <c r="T1135" s="258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9" t="s">
        <v>148</v>
      </c>
      <c r="AU1135" s="259" t="s">
        <v>90</v>
      </c>
      <c r="AV1135" s="14" t="s">
        <v>90</v>
      </c>
      <c r="AW1135" s="14" t="s">
        <v>36</v>
      </c>
      <c r="AX1135" s="14" t="s">
        <v>88</v>
      </c>
      <c r="AY1135" s="259" t="s">
        <v>138</v>
      </c>
    </row>
    <row r="1136" s="2" customFormat="1" ht="24.15" customHeight="1">
      <c r="A1136" s="39"/>
      <c r="B1136" s="40"/>
      <c r="C1136" s="220" t="s">
        <v>1203</v>
      </c>
      <c r="D1136" s="220" t="s">
        <v>140</v>
      </c>
      <c r="E1136" s="221" t="s">
        <v>1204</v>
      </c>
      <c r="F1136" s="222" t="s">
        <v>1205</v>
      </c>
      <c r="G1136" s="223" t="s">
        <v>281</v>
      </c>
      <c r="H1136" s="224">
        <v>900.89999999999998</v>
      </c>
      <c r="I1136" s="225"/>
      <c r="J1136" s="226">
        <f>ROUND(I1136*H1136,2)</f>
        <v>0</v>
      </c>
      <c r="K1136" s="227"/>
      <c r="L1136" s="45"/>
      <c r="M1136" s="228" t="s">
        <v>1</v>
      </c>
      <c r="N1136" s="229" t="s">
        <v>45</v>
      </c>
      <c r="O1136" s="92"/>
      <c r="P1136" s="230">
        <f>O1136*H1136</f>
        <v>0</v>
      </c>
      <c r="Q1136" s="230">
        <v>0</v>
      </c>
      <c r="R1136" s="230">
        <f>Q1136*H1136</f>
        <v>0</v>
      </c>
      <c r="S1136" s="230">
        <v>2.2000000000000002</v>
      </c>
      <c r="T1136" s="231">
        <f>S1136*H1136</f>
        <v>1981.98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2" t="s">
        <v>144</v>
      </c>
      <c r="AT1136" s="232" t="s">
        <v>140</v>
      </c>
      <c r="AU1136" s="232" t="s">
        <v>90</v>
      </c>
      <c r="AY1136" s="18" t="s">
        <v>138</v>
      </c>
      <c r="BE1136" s="233">
        <f>IF(N1136="základní",J1136,0)</f>
        <v>0</v>
      </c>
      <c r="BF1136" s="233">
        <f>IF(N1136="snížená",J1136,0)</f>
        <v>0</v>
      </c>
      <c r="BG1136" s="233">
        <f>IF(N1136="zákl. přenesená",J1136,0)</f>
        <v>0</v>
      </c>
      <c r="BH1136" s="233">
        <f>IF(N1136="sníž. přenesená",J1136,0)</f>
        <v>0</v>
      </c>
      <c r="BI1136" s="233">
        <f>IF(N1136="nulová",J1136,0)</f>
        <v>0</v>
      </c>
      <c r="BJ1136" s="18" t="s">
        <v>88</v>
      </c>
      <c r="BK1136" s="233">
        <f>ROUND(I1136*H1136,2)</f>
        <v>0</v>
      </c>
      <c r="BL1136" s="18" t="s">
        <v>144</v>
      </c>
      <c r="BM1136" s="232" t="s">
        <v>1206</v>
      </c>
    </row>
    <row r="1137" s="2" customFormat="1">
      <c r="A1137" s="39"/>
      <c r="B1137" s="40"/>
      <c r="C1137" s="41"/>
      <c r="D1137" s="234" t="s">
        <v>146</v>
      </c>
      <c r="E1137" s="41"/>
      <c r="F1137" s="235" t="s">
        <v>1207</v>
      </c>
      <c r="G1137" s="41"/>
      <c r="H1137" s="41"/>
      <c r="I1137" s="236"/>
      <c r="J1137" s="41"/>
      <c r="K1137" s="41"/>
      <c r="L1137" s="45"/>
      <c r="M1137" s="237"/>
      <c r="N1137" s="238"/>
      <c r="O1137" s="92"/>
      <c r="P1137" s="92"/>
      <c r="Q1137" s="92"/>
      <c r="R1137" s="92"/>
      <c r="S1137" s="92"/>
      <c r="T1137" s="93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T1137" s="18" t="s">
        <v>146</v>
      </c>
      <c r="AU1137" s="18" t="s">
        <v>90</v>
      </c>
    </row>
    <row r="1138" s="13" customFormat="1">
      <c r="A1138" s="13"/>
      <c r="B1138" s="239"/>
      <c r="C1138" s="240"/>
      <c r="D1138" s="234" t="s">
        <v>148</v>
      </c>
      <c r="E1138" s="241" t="s">
        <v>1</v>
      </c>
      <c r="F1138" s="242" t="s">
        <v>1208</v>
      </c>
      <c r="G1138" s="240"/>
      <c r="H1138" s="241" t="s">
        <v>1</v>
      </c>
      <c r="I1138" s="243"/>
      <c r="J1138" s="240"/>
      <c r="K1138" s="240"/>
      <c r="L1138" s="244"/>
      <c r="M1138" s="245"/>
      <c r="N1138" s="246"/>
      <c r="O1138" s="246"/>
      <c r="P1138" s="246"/>
      <c r="Q1138" s="246"/>
      <c r="R1138" s="246"/>
      <c r="S1138" s="246"/>
      <c r="T1138" s="247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8" t="s">
        <v>148</v>
      </c>
      <c r="AU1138" s="248" t="s">
        <v>90</v>
      </c>
      <c r="AV1138" s="13" t="s">
        <v>88</v>
      </c>
      <c r="AW1138" s="13" t="s">
        <v>36</v>
      </c>
      <c r="AX1138" s="13" t="s">
        <v>80</v>
      </c>
      <c r="AY1138" s="248" t="s">
        <v>138</v>
      </c>
    </row>
    <row r="1139" s="14" customFormat="1">
      <c r="A1139" s="14"/>
      <c r="B1139" s="249"/>
      <c r="C1139" s="250"/>
      <c r="D1139" s="234" t="s">
        <v>148</v>
      </c>
      <c r="E1139" s="251" t="s">
        <v>1</v>
      </c>
      <c r="F1139" s="252" t="s">
        <v>1209</v>
      </c>
      <c r="G1139" s="250"/>
      <c r="H1139" s="253">
        <v>520.22000000000003</v>
      </c>
      <c r="I1139" s="254"/>
      <c r="J1139" s="250"/>
      <c r="K1139" s="250"/>
      <c r="L1139" s="255"/>
      <c r="M1139" s="256"/>
      <c r="N1139" s="257"/>
      <c r="O1139" s="257"/>
      <c r="P1139" s="257"/>
      <c r="Q1139" s="257"/>
      <c r="R1139" s="257"/>
      <c r="S1139" s="257"/>
      <c r="T1139" s="258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9" t="s">
        <v>148</v>
      </c>
      <c r="AU1139" s="259" t="s">
        <v>90</v>
      </c>
      <c r="AV1139" s="14" t="s">
        <v>90</v>
      </c>
      <c r="AW1139" s="14" t="s">
        <v>36</v>
      </c>
      <c r="AX1139" s="14" t="s">
        <v>80</v>
      </c>
      <c r="AY1139" s="259" t="s">
        <v>138</v>
      </c>
    </row>
    <row r="1140" s="13" customFormat="1">
      <c r="A1140" s="13"/>
      <c r="B1140" s="239"/>
      <c r="C1140" s="240"/>
      <c r="D1140" s="234" t="s">
        <v>148</v>
      </c>
      <c r="E1140" s="241" t="s">
        <v>1</v>
      </c>
      <c r="F1140" s="242" t="s">
        <v>793</v>
      </c>
      <c r="G1140" s="240"/>
      <c r="H1140" s="241" t="s">
        <v>1</v>
      </c>
      <c r="I1140" s="243"/>
      <c r="J1140" s="240"/>
      <c r="K1140" s="240"/>
      <c r="L1140" s="244"/>
      <c r="M1140" s="245"/>
      <c r="N1140" s="246"/>
      <c r="O1140" s="246"/>
      <c r="P1140" s="246"/>
      <c r="Q1140" s="246"/>
      <c r="R1140" s="246"/>
      <c r="S1140" s="246"/>
      <c r="T1140" s="247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8" t="s">
        <v>148</v>
      </c>
      <c r="AU1140" s="248" t="s">
        <v>90</v>
      </c>
      <c r="AV1140" s="13" t="s">
        <v>88</v>
      </c>
      <c r="AW1140" s="13" t="s">
        <v>36</v>
      </c>
      <c r="AX1140" s="13" t="s">
        <v>80</v>
      </c>
      <c r="AY1140" s="248" t="s">
        <v>138</v>
      </c>
    </row>
    <row r="1141" s="14" customFormat="1">
      <c r="A1141" s="14"/>
      <c r="B1141" s="249"/>
      <c r="C1141" s="250"/>
      <c r="D1141" s="234" t="s">
        <v>148</v>
      </c>
      <c r="E1141" s="251" t="s">
        <v>1</v>
      </c>
      <c r="F1141" s="252" t="s">
        <v>1210</v>
      </c>
      <c r="G1141" s="250"/>
      <c r="H1141" s="253">
        <v>93.400000000000006</v>
      </c>
      <c r="I1141" s="254"/>
      <c r="J1141" s="250"/>
      <c r="K1141" s="250"/>
      <c r="L1141" s="255"/>
      <c r="M1141" s="256"/>
      <c r="N1141" s="257"/>
      <c r="O1141" s="257"/>
      <c r="P1141" s="257"/>
      <c r="Q1141" s="257"/>
      <c r="R1141" s="257"/>
      <c r="S1141" s="257"/>
      <c r="T1141" s="258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9" t="s">
        <v>148</v>
      </c>
      <c r="AU1141" s="259" t="s">
        <v>90</v>
      </c>
      <c r="AV1141" s="14" t="s">
        <v>90</v>
      </c>
      <c r="AW1141" s="14" t="s">
        <v>36</v>
      </c>
      <c r="AX1141" s="14" t="s">
        <v>80</v>
      </c>
      <c r="AY1141" s="259" t="s">
        <v>138</v>
      </c>
    </row>
    <row r="1142" s="13" customFormat="1">
      <c r="A1142" s="13"/>
      <c r="B1142" s="239"/>
      <c r="C1142" s="240"/>
      <c r="D1142" s="234" t="s">
        <v>148</v>
      </c>
      <c r="E1142" s="241" t="s">
        <v>1</v>
      </c>
      <c r="F1142" s="242" t="s">
        <v>1211</v>
      </c>
      <c r="G1142" s="240"/>
      <c r="H1142" s="241" t="s">
        <v>1</v>
      </c>
      <c r="I1142" s="243"/>
      <c r="J1142" s="240"/>
      <c r="K1142" s="240"/>
      <c r="L1142" s="244"/>
      <c r="M1142" s="245"/>
      <c r="N1142" s="246"/>
      <c r="O1142" s="246"/>
      <c r="P1142" s="246"/>
      <c r="Q1142" s="246"/>
      <c r="R1142" s="246"/>
      <c r="S1142" s="246"/>
      <c r="T1142" s="247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8" t="s">
        <v>148</v>
      </c>
      <c r="AU1142" s="248" t="s">
        <v>90</v>
      </c>
      <c r="AV1142" s="13" t="s">
        <v>88</v>
      </c>
      <c r="AW1142" s="13" t="s">
        <v>36</v>
      </c>
      <c r="AX1142" s="13" t="s">
        <v>80</v>
      </c>
      <c r="AY1142" s="248" t="s">
        <v>138</v>
      </c>
    </row>
    <row r="1143" s="14" customFormat="1">
      <c r="A1143" s="14"/>
      <c r="B1143" s="249"/>
      <c r="C1143" s="250"/>
      <c r="D1143" s="234" t="s">
        <v>148</v>
      </c>
      <c r="E1143" s="251" t="s">
        <v>1</v>
      </c>
      <c r="F1143" s="252" t="s">
        <v>1212</v>
      </c>
      <c r="G1143" s="250"/>
      <c r="H1143" s="253">
        <v>231.25</v>
      </c>
      <c r="I1143" s="254"/>
      <c r="J1143" s="250"/>
      <c r="K1143" s="250"/>
      <c r="L1143" s="255"/>
      <c r="M1143" s="256"/>
      <c r="N1143" s="257"/>
      <c r="O1143" s="257"/>
      <c r="P1143" s="257"/>
      <c r="Q1143" s="257"/>
      <c r="R1143" s="257"/>
      <c r="S1143" s="257"/>
      <c r="T1143" s="258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9" t="s">
        <v>148</v>
      </c>
      <c r="AU1143" s="259" t="s">
        <v>90</v>
      </c>
      <c r="AV1143" s="14" t="s">
        <v>90</v>
      </c>
      <c r="AW1143" s="14" t="s">
        <v>36</v>
      </c>
      <c r="AX1143" s="14" t="s">
        <v>80</v>
      </c>
      <c r="AY1143" s="259" t="s">
        <v>138</v>
      </c>
    </row>
    <row r="1144" s="13" customFormat="1">
      <c r="A1144" s="13"/>
      <c r="B1144" s="239"/>
      <c r="C1144" s="240"/>
      <c r="D1144" s="234" t="s">
        <v>148</v>
      </c>
      <c r="E1144" s="241" t="s">
        <v>1</v>
      </c>
      <c r="F1144" s="242" t="s">
        <v>1213</v>
      </c>
      <c r="G1144" s="240"/>
      <c r="H1144" s="241" t="s">
        <v>1</v>
      </c>
      <c r="I1144" s="243"/>
      <c r="J1144" s="240"/>
      <c r="K1144" s="240"/>
      <c r="L1144" s="244"/>
      <c r="M1144" s="245"/>
      <c r="N1144" s="246"/>
      <c r="O1144" s="246"/>
      <c r="P1144" s="246"/>
      <c r="Q1144" s="246"/>
      <c r="R1144" s="246"/>
      <c r="S1144" s="246"/>
      <c r="T1144" s="247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8" t="s">
        <v>148</v>
      </c>
      <c r="AU1144" s="248" t="s">
        <v>90</v>
      </c>
      <c r="AV1144" s="13" t="s">
        <v>88</v>
      </c>
      <c r="AW1144" s="13" t="s">
        <v>36</v>
      </c>
      <c r="AX1144" s="13" t="s">
        <v>80</v>
      </c>
      <c r="AY1144" s="248" t="s">
        <v>138</v>
      </c>
    </row>
    <row r="1145" s="14" customFormat="1">
      <c r="A1145" s="14"/>
      <c r="B1145" s="249"/>
      <c r="C1145" s="250"/>
      <c r="D1145" s="234" t="s">
        <v>148</v>
      </c>
      <c r="E1145" s="251" t="s">
        <v>1</v>
      </c>
      <c r="F1145" s="252" t="s">
        <v>1214</v>
      </c>
      <c r="G1145" s="250"/>
      <c r="H1145" s="253">
        <v>56.030000000000001</v>
      </c>
      <c r="I1145" s="254"/>
      <c r="J1145" s="250"/>
      <c r="K1145" s="250"/>
      <c r="L1145" s="255"/>
      <c r="M1145" s="256"/>
      <c r="N1145" s="257"/>
      <c r="O1145" s="257"/>
      <c r="P1145" s="257"/>
      <c r="Q1145" s="257"/>
      <c r="R1145" s="257"/>
      <c r="S1145" s="257"/>
      <c r="T1145" s="258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9" t="s">
        <v>148</v>
      </c>
      <c r="AU1145" s="259" t="s">
        <v>90</v>
      </c>
      <c r="AV1145" s="14" t="s">
        <v>90</v>
      </c>
      <c r="AW1145" s="14" t="s">
        <v>36</v>
      </c>
      <c r="AX1145" s="14" t="s">
        <v>80</v>
      </c>
      <c r="AY1145" s="259" t="s">
        <v>138</v>
      </c>
    </row>
    <row r="1146" s="15" customFormat="1">
      <c r="A1146" s="15"/>
      <c r="B1146" s="260"/>
      <c r="C1146" s="261"/>
      <c r="D1146" s="234" t="s">
        <v>148</v>
      </c>
      <c r="E1146" s="262" t="s">
        <v>1</v>
      </c>
      <c r="F1146" s="263" t="s">
        <v>154</v>
      </c>
      <c r="G1146" s="261"/>
      <c r="H1146" s="264">
        <v>900.89999999999998</v>
      </c>
      <c r="I1146" s="265"/>
      <c r="J1146" s="261"/>
      <c r="K1146" s="261"/>
      <c r="L1146" s="266"/>
      <c r="M1146" s="267"/>
      <c r="N1146" s="268"/>
      <c r="O1146" s="268"/>
      <c r="P1146" s="268"/>
      <c r="Q1146" s="268"/>
      <c r="R1146" s="268"/>
      <c r="S1146" s="268"/>
      <c r="T1146" s="269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0" t="s">
        <v>148</v>
      </c>
      <c r="AU1146" s="270" t="s">
        <v>90</v>
      </c>
      <c r="AV1146" s="15" t="s">
        <v>144</v>
      </c>
      <c r="AW1146" s="15" t="s">
        <v>36</v>
      </c>
      <c r="AX1146" s="15" t="s">
        <v>88</v>
      </c>
      <c r="AY1146" s="270" t="s">
        <v>138</v>
      </c>
    </row>
    <row r="1147" s="2" customFormat="1" ht="21.75" customHeight="1">
      <c r="A1147" s="39"/>
      <c r="B1147" s="40"/>
      <c r="C1147" s="220" t="s">
        <v>1215</v>
      </c>
      <c r="D1147" s="220" t="s">
        <v>140</v>
      </c>
      <c r="E1147" s="221" t="s">
        <v>1216</v>
      </c>
      <c r="F1147" s="222" t="s">
        <v>1217</v>
      </c>
      <c r="G1147" s="223" t="s">
        <v>212</v>
      </c>
      <c r="H1147" s="224">
        <v>15</v>
      </c>
      <c r="I1147" s="225"/>
      <c r="J1147" s="226">
        <f>ROUND(I1147*H1147,2)</f>
        <v>0</v>
      </c>
      <c r="K1147" s="227"/>
      <c r="L1147" s="45"/>
      <c r="M1147" s="228" t="s">
        <v>1</v>
      </c>
      <c r="N1147" s="229" t="s">
        <v>45</v>
      </c>
      <c r="O1147" s="92"/>
      <c r="P1147" s="230">
        <f>O1147*H1147</f>
        <v>0</v>
      </c>
      <c r="Q1147" s="230">
        <v>0</v>
      </c>
      <c r="R1147" s="230">
        <f>Q1147*H1147</f>
        <v>0</v>
      </c>
      <c r="S1147" s="230">
        <v>0</v>
      </c>
      <c r="T1147" s="231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32" t="s">
        <v>144</v>
      </c>
      <c r="AT1147" s="232" t="s">
        <v>140</v>
      </c>
      <c r="AU1147" s="232" t="s">
        <v>90</v>
      </c>
      <c r="AY1147" s="18" t="s">
        <v>138</v>
      </c>
      <c r="BE1147" s="233">
        <f>IF(N1147="základní",J1147,0)</f>
        <v>0</v>
      </c>
      <c r="BF1147" s="233">
        <f>IF(N1147="snížená",J1147,0)</f>
        <v>0</v>
      </c>
      <c r="BG1147" s="233">
        <f>IF(N1147="zákl. přenesená",J1147,0)</f>
        <v>0</v>
      </c>
      <c r="BH1147" s="233">
        <f>IF(N1147="sníž. přenesená",J1147,0)</f>
        <v>0</v>
      </c>
      <c r="BI1147" s="233">
        <f>IF(N1147="nulová",J1147,0)</f>
        <v>0</v>
      </c>
      <c r="BJ1147" s="18" t="s">
        <v>88</v>
      </c>
      <c r="BK1147" s="233">
        <f>ROUND(I1147*H1147,2)</f>
        <v>0</v>
      </c>
      <c r="BL1147" s="18" t="s">
        <v>144</v>
      </c>
      <c r="BM1147" s="232" t="s">
        <v>1218</v>
      </c>
    </row>
    <row r="1148" s="2" customFormat="1">
      <c r="A1148" s="39"/>
      <c r="B1148" s="40"/>
      <c r="C1148" s="41"/>
      <c r="D1148" s="234" t="s">
        <v>146</v>
      </c>
      <c r="E1148" s="41"/>
      <c r="F1148" s="235" t="s">
        <v>1217</v>
      </c>
      <c r="G1148" s="41"/>
      <c r="H1148" s="41"/>
      <c r="I1148" s="236"/>
      <c r="J1148" s="41"/>
      <c r="K1148" s="41"/>
      <c r="L1148" s="45"/>
      <c r="M1148" s="237"/>
      <c r="N1148" s="238"/>
      <c r="O1148" s="92"/>
      <c r="P1148" s="92"/>
      <c r="Q1148" s="92"/>
      <c r="R1148" s="92"/>
      <c r="S1148" s="92"/>
      <c r="T1148" s="93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T1148" s="18" t="s">
        <v>146</v>
      </c>
      <c r="AU1148" s="18" t="s">
        <v>90</v>
      </c>
    </row>
    <row r="1149" s="2" customFormat="1">
      <c r="A1149" s="39"/>
      <c r="B1149" s="40"/>
      <c r="C1149" s="41"/>
      <c r="D1149" s="234" t="s">
        <v>159</v>
      </c>
      <c r="E1149" s="41"/>
      <c r="F1149" s="271" t="s">
        <v>1219</v>
      </c>
      <c r="G1149" s="41"/>
      <c r="H1149" s="41"/>
      <c r="I1149" s="236"/>
      <c r="J1149" s="41"/>
      <c r="K1149" s="41"/>
      <c r="L1149" s="45"/>
      <c r="M1149" s="237"/>
      <c r="N1149" s="238"/>
      <c r="O1149" s="92"/>
      <c r="P1149" s="92"/>
      <c r="Q1149" s="92"/>
      <c r="R1149" s="92"/>
      <c r="S1149" s="92"/>
      <c r="T1149" s="93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159</v>
      </c>
      <c r="AU1149" s="18" t="s">
        <v>90</v>
      </c>
    </row>
    <row r="1150" s="14" customFormat="1">
      <c r="A1150" s="14"/>
      <c r="B1150" s="249"/>
      <c r="C1150" s="250"/>
      <c r="D1150" s="234" t="s">
        <v>148</v>
      </c>
      <c r="E1150" s="251" t="s">
        <v>1</v>
      </c>
      <c r="F1150" s="252" t="s">
        <v>8</v>
      </c>
      <c r="G1150" s="250"/>
      <c r="H1150" s="253">
        <v>15</v>
      </c>
      <c r="I1150" s="254"/>
      <c r="J1150" s="250"/>
      <c r="K1150" s="250"/>
      <c r="L1150" s="255"/>
      <c r="M1150" s="256"/>
      <c r="N1150" s="257"/>
      <c r="O1150" s="257"/>
      <c r="P1150" s="257"/>
      <c r="Q1150" s="257"/>
      <c r="R1150" s="257"/>
      <c r="S1150" s="257"/>
      <c r="T1150" s="258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9" t="s">
        <v>148</v>
      </c>
      <c r="AU1150" s="259" t="s">
        <v>90</v>
      </c>
      <c r="AV1150" s="14" t="s">
        <v>90</v>
      </c>
      <c r="AW1150" s="14" t="s">
        <v>36</v>
      </c>
      <c r="AX1150" s="14" t="s">
        <v>88</v>
      </c>
      <c r="AY1150" s="259" t="s">
        <v>138</v>
      </c>
    </row>
    <row r="1151" s="2" customFormat="1" ht="16.5" customHeight="1">
      <c r="A1151" s="39"/>
      <c r="B1151" s="40"/>
      <c r="C1151" s="220" t="s">
        <v>1220</v>
      </c>
      <c r="D1151" s="220" t="s">
        <v>140</v>
      </c>
      <c r="E1151" s="221" t="s">
        <v>1221</v>
      </c>
      <c r="F1151" s="222" t="s">
        <v>1222</v>
      </c>
      <c r="G1151" s="223" t="s">
        <v>212</v>
      </c>
      <c r="H1151" s="224">
        <v>18</v>
      </c>
      <c r="I1151" s="225"/>
      <c r="J1151" s="226">
        <f>ROUND(I1151*H1151,2)</f>
        <v>0</v>
      </c>
      <c r="K1151" s="227"/>
      <c r="L1151" s="45"/>
      <c r="M1151" s="228" t="s">
        <v>1</v>
      </c>
      <c r="N1151" s="229" t="s">
        <v>45</v>
      </c>
      <c r="O1151" s="92"/>
      <c r="P1151" s="230">
        <f>O1151*H1151</f>
        <v>0</v>
      </c>
      <c r="Q1151" s="230">
        <v>0</v>
      </c>
      <c r="R1151" s="230">
        <f>Q1151*H1151</f>
        <v>0</v>
      </c>
      <c r="S1151" s="230">
        <v>0</v>
      </c>
      <c r="T1151" s="231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2" t="s">
        <v>144</v>
      </c>
      <c r="AT1151" s="232" t="s">
        <v>140</v>
      </c>
      <c r="AU1151" s="232" t="s">
        <v>90</v>
      </c>
      <c r="AY1151" s="18" t="s">
        <v>138</v>
      </c>
      <c r="BE1151" s="233">
        <f>IF(N1151="základní",J1151,0)</f>
        <v>0</v>
      </c>
      <c r="BF1151" s="233">
        <f>IF(N1151="snížená",J1151,0)</f>
        <v>0</v>
      </c>
      <c r="BG1151" s="233">
        <f>IF(N1151="zákl. přenesená",J1151,0)</f>
        <v>0</v>
      </c>
      <c r="BH1151" s="233">
        <f>IF(N1151="sníž. přenesená",J1151,0)</f>
        <v>0</v>
      </c>
      <c r="BI1151" s="233">
        <f>IF(N1151="nulová",J1151,0)</f>
        <v>0</v>
      </c>
      <c r="BJ1151" s="18" t="s">
        <v>88</v>
      </c>
      <c r="BK1151" s="233">
        <f>ROUND(I1151*H1151,2)</f>
        <v>0</v>
      </c>
      <c r="BL1151" s="18" t="s">
        <v>144</v>
      </c>
      <c r="BM1151" s="232" t="s">
        <v>1223</v>
      </c>
    </row>
    <row r="1152" s="2" customFormat="1">
      <c r="A1152" s="39"/>
      <c r="B1152" s="40"/>
      <c r="C1152" s="41"/>
      <c r="D1152" s="234" t="s">
        <v>146</v>
      </c>
      <c r="E1152" s="41"/>
      <c r="F1152" s="235" t="s">
        <v>1224</v>
      </c>
      <c r="G1152" s="41"/>
      <c r="H1152" s="41"/>
      <c r="I1152" s="236"/>
      <c r="J1152" s="41"/>
      <c r="K1152" s="41"/>
      <c r="L1152" s="45"/>
      <c r="M1152" s="237"/>
      <c r="N1152" s="238"/>
      <c r="O1152" s="92"/>
      <c r="P1152" s="92"/>
      <c r="Q1152" s="92"/>
      <c r="R1152" s="92"/>
      <c r="S1152" s="92"/>
      <c r="T1152" s="93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T1152" s="18" t="s">
        <v>146</v>
      </c>
      <c r="AU1152" s="18" t="s">
        <v>90</v>
      </c>
    </row>
    <row r="1153" s="2" customFormat="1">
      <c r="A1153" s="39"/>
      <c r="B1153" s="40"/>
      <c r="C1153" s="41"/>
      <c r="D1153" s="234" t="s">
        <v>159</v>
      </c>
      <c r="E1153" s="41"/>
      <c r="F1153" s="271" t="s">
        <v>1225</v>
      </c>
      <c r="G1153" s="41"/>
      <c r="H1153" s="41"/>
      <c r="I1153" s="236"/>
      <c r="J1153" s="41"/>
      <c r="K1153" s="41"/>
      <c r="L1153" s="45"/>
      <c r="M1153" s="237"/>
      <c r="N1153" s="238"/>
      <c r="O1153" s="92"/>
      <c r="P1153" s="92"/>
      <c r="Q1153" s="92"/>
      <c r="R1153" s="92"/>
      <c r="S1153" s="92"/>
      <c r="T1153" s="93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T1153" s="18" t="s">
        <v>159</v>
      </c>
      <c r="AU1153" s="18" t="s">
        <v>90</v>
      </c>
    </row>
    <row r="1154" s="13" customFormat="1">
      <c r="A1154" s="13"/>
      <c r="B1154" s="239"/>
      <c r="C1154" s="240"/>
      <c r="D1154" s="234" t="s">
        <v>148</v>
      </c>
      <c r="E1154" s="241" t="s">
        <v>1</v>
      </c>
      <c r="F1154" s="242" t="s">
        <v>1226</v>
      </c>
      <c r="G1154" s="240"/>
      <c r="H1154" s="241" t="s">
        <v>1</v>
      </c>
      <c r="I1154" s="243"/>
      <c r="J1154" s="240"/>
      <c r="K1154" s="240"/>
      <c r="L1154" s="244"/>
      <c r="M1154" s="245"/>
      <c r="N1154" s="246"/>
      <c r="O1154" s="246"/>
      <c r="P1154" s="246"/>
      <c r="Q1154" s="246"/>
      <c r="R1154" s="246"/>
      <c r="S1154" s="246"/>
      <c r="T1154" s="247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8" t="s">
        <v>148</v>
      </c>
      <c r="AU1154" s="248" t="s">
        <v>90</v>
      </c>
      <c r="AV1154" s="13" t="s">
        <v>88</v>
      </c>
      <c r="AW1154" s="13" t="s">
        <v>36</v>
      </c>
      <c r="AX1154" s="13" t="s">
        <v>80</v>
      </c>
      <c r="AY1154" s="248" t="s">
        <v>138</v>
      </c>
    </row>
    <row r="1155" s="14" customFormat="1">
      <c r="A1155" s="14"/>
      <c r="B1155" s="249"/>
      <c r="C1155" s="250"/>
      <c r="D1155" s="234" t="s">
        <v>148</v>
      </c>
      <c r="E1155" s="251" t="s">
        <v>1</v>
      </c>
      <c r="F1155" s="252" t="s">
        <v>1227</v>
      </c>
      <c r="G1155" s="250"/>
      <c r="H1155" s="253">
        <v>14</v>
      </c>
      <c r="I1155" s="254"/>
      <c r="J1155" s="250"/>
      <c r="K1155" s="250"/>
      <c r="L1155" s="255"/>
      <c r="M1155" s="256"/>
      <c r="N1155" s="257"/>
      <c r="O1155" s="257"/>
      <c r="P1155" s="257"/>
      <c r="Q1155" s="257"/>
      <c r="R1155" s="257"/>
      <c r="S1155" s="257"/>
      <c r="T1155" s="25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9" t="s">
        <v>148</v>
      </c>
      <c r="AU1155" s="259" t="s">
        <v>90</v>
      </c>
      <c r="AV1155" s="14" t="s">
        <v>90</v>
      </c>
      <c r="AW1155" s="14" t="s">
        <v>36</v>
      </c>
      <c r="AX1155" s="14" t="s">
        <v>80</v>
      </c>
      <c r="AY1155" s="259" t="s">
        <v>138</v>
      </c>
    </row>
    <row r="1156" s="13" customFormat="1">
      <c r="A1156" s="13"/>
      <c r="B1156" s="239"/>
      <c r="C1156" s="240"/>
      <c r="D1156" s="234" t="s">
        <v>148</v>
      </c>
      <c r="E1156" s="241" t="s">
        <v>1</v>
      </c>
      <c r="F1156" s="242" t="s">
        <v>1228</v>
      </c>
      <c r="G1156" s="240"/>
      <c r="H1156" s="241" t="s">
        <v>1</v>
      </c>
      <c r="I1156" s="243"/>
      <c r="J1156" s="240"/>
      <c r="K1156" s="240"/>
      <c r="L1156" s="244"/>
      <c r="M1156" s="245"/>
      <c r="N1156" s="246"/>
      <c r="O1156" s="246"/>
      <c r="P1156" s="246"/>
      <c r="Q1156" s="246"/>
      <c r="R1156" s="246"/>
      <c r="S1156" s="246"/>
      <c r="T1156" s="247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8" t="s">
        <v>148</v>
      </c>
      <c r="AU1156" s="248" t="s">
        <v>90</v>
      </c>
      <c r="AV1156" s="13" t="s">
        <v>88</v>
      </c>
      <c r="AW1156" s="13" t="s">
        <v>36</v>
      </c>
      <c r="AX1156" s="13" t="s">
        <v>80</v>
      </c>
      <c r="AY1156" s="248" t="s">
        <v>138</v>
      </c>
    </row>
    <row r="1157" s="14" customFormat="1">
      <c r="A1157" s="14"/>
      <c r="B1157" s="249"/>
      <c r="C1157" s="250"/>
      <c r="D1157" s="234" t="s">
        <v>148</v>
      </c>
      <c r="E1157" s="251" t="s">
        <v>1</v>
      </c>
      <c r="F1157" s="252" t="s">
        <v>144</v>
      </c>
      <c r="G1157" s="250"/>
      <c r="H1157" s="253">
        <v>4</v>
      </c>
      <c r="I1157" s="254"/>
      <c r="J1157" s="250"/>
      <c r="K1157" s="250"/>
      <c r="L1157" s="255"/>
      <c r="M1157" s="256"/>
      <c r="N1157" s="257"/>
      <c r="O1157" s="257"/>
      <c r="P1157" s="257"/>
      <c r="Q1157" s="257"/>
      <c r="R1157" s="257"/>
      <c r="S1157" s="257"/>
      <c r="T1157" s="258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9" t="s">
        <v>148</v>
      </c>
      <c r="AU1157" s="259" t="s">
        <v>90</v>
      </c>
      <c r="AV1157" s="14" t="s">
        <v>90</v>
      </c>
      <c r="AW1157" s="14" t="s">
        <v>36</v>
      </c>
      <c r="AX1157" s="14" t="s">
        <v>80</v>
      </c>
      <c r="AY1157" s="259" t="s">
        <v>138</v>
      </c>
    </row>
    <row r="1158" s="15" customFormat="1">
      <c r="A1158" s="15"/>
      <c r="B1158" s="260"/>
      <c r="C1158" s="261"/>
      <c r="D1158" s="234" t="s">
        <v>148</v>
      </c>
      <c r="E1158" s="262" t="s">
        <v>1</v>
      </c>
      <c r="F1158" s="263" t="s">
        <v>154</v>
      </c>
      <c r="G1158" s="261"/>
      <c r="H1158" s="264">
        <v>18</v>
      </c>
      <c r="I1158" s="265"/>
      <c r="J1158" s="261"/>
      <c r="K1158" s="261"/>
      <c r="L1158" s="266"/>
      <c r="M1158" s="267"/>
      <c r="N1158" s="268"/>
      <c r="O1158" s="268"/>
      <c r="P1158" s="268"/>
      <c r="Q1158" s="268"/>
      <c r="R1158" s="268"/>
      <c r="S1158" s="268"/>
      <c r="T1158" s="269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70" t="s">
        <v>148</v>
      </c>
      <c r="AU1158" s="270" t="s">
        <v>90</v>
      </c>
      <c r="AV1158" s="15" t="s">
        <v>144</v>
      </c>
      <c r="AW1158" s="15" t="s">
        <v>36</v>
      </c>
      <c r="AX1158" s="15" t="s">
        <v>88</v>
      </c>
      <c r="AY1158" s="270" t="s">
        <v>138</v>
      </c>
    </row>
    <row r="1159" s="2" customFormat="1" ht="24.15" customHeight="1">
      <c r="A1159" s="39"/>
      <c r="B1159" s="40"/>
      <c r="C1159" s="272" t="s">
        <v>1229</v>
      </c>
      <c r="D1159" s="272" t="s">
        <v>453</v>
      </c>
      <c r="E1159" s="273" t="s">
        <v>1230</v>
      </c>
      <c r="F1159" s="274" t="s">
        <v>1231</v>
      </c>
      <c r="G1159" s="275" t="s">
        <v>184</v>
      </c>
      <c r="H1159" s="276">
        <v>6</v>
      </c>
      <c r="I1159" s="277"/>
      <c r="J1159" s="278">
        <f>ROUND(I1159*H1159,2)</f>
        <v>0</v>
      </c>
      <c r="K1159" s="279"/>
      <c r="L1159" s="280"/>
      <c r="M1159" s="281" t="s">
        <v>1</v>
      </c>
      <c r="N1159" s="282" t="s">
        <v>45</v>
      </c>
      <c r="O1159" s="92"/>
      <c r="P1159" s="230">
        <f>O1159*H1159</f>
        <v>0</v>
      </c>
      <c r="Q1159" s="230">
        <v>0</v>
      </c>
      <c r="R1159" s="230">
        <f>Q1159*H1159</f>
        <v>0</v>
      </c>
      <c r="S1159" s="230">
        <v>0</v>
      </c>
      <c r="T1159" s="231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2" t="s">
        <v>188</v>
      </c>
      <c r="AT1159" s="232" t="s">
        <v>453</v>
      </c>
      <c r="AU1159" s="232" t="s">
        <v>90</v>
      </c>
      <c r="AY1159" s="18" t="s">
        <v>138</v>
      </c>
      <c r="BE1159" s="233">
        <f>IF(N1159="základní",J1159,0)</f>
        <v>0</v>
      </c>
      <c r="BF1159" s="233">
        <f>IF(N1159="snížená",J1159,0)</f>
        <v>0</v>
      </c>
      <c r="BG1159" s="233">
        <f>IF(N1159="zákl. přenesená",J1159,0)</f>
        <v>0</v>
      </c>
      <c r="BH1159" s="233">
        <f>IF(N1159="sníž. přenesená",J1159,0)</f>
        <v>0</v>
      </c>
      <c r="BI1159" s="233">
        <f>IF(N1159="nulová",J1159,0)</f>
        <v>0</v>
      </c>
      <c r="BJ1159" s="18" t="s">
        <v>88</v>
      </c>
      <c r="BK1159" s="233">
        <f>ROUND(I1159*H1159,2)</f>
        <v>0</v>
      </c>
      <c r="BL1159" s="18" t="s">
        <v>144</v>
      </c>
      <c r="BM1159" s="232" t="s">
        <v>1232</v>
      </c>
    </row>
    <row r="1160" s="2" customFormat="1">
      <c r="A1160" s="39"/>
      <c r="B1160" s="40"/>
      <c r="C1160" s="41"/>
      <c r="D1160" s="234" t="s">
        <v>146</v>
      </c>
      <c r="E1160" s="41"/>
      <c r="F1160" s="235" t="s">
        <v>1231</v>
      </c>
      <c r="G1160" s="41"/>
      <c r="H1160" s="41"/>
      <c r="I1160" s="236"/>
      <c r="J1160" s="41"/>
      <c r="K1160" s="41"/>
      <c r="L1160" s="45"/>
      <c r="M1160" s="237"/>
      <c r="N1160" s="238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146</v>
      </c>
      <c r="AU1160" s="18" t="s">
        <v>90</v>
      </c>
    </row>
    <row r="1161" s="14" customFormat="1">
      <c r="A1161" s="14"/>
      <c r="B1161" s="249"/>
      <c r="C1161" s="250"/>
      <c r="D1161" s="234" t="s">
        <v>148</v>
      </c>
      <c r="E1161" s="251" t="s">
        <v>1</v>
      </c>
      <c r="F1161" s="252" t="s">
        <v>1233</v>
      </c>
      <c r="G1161" s="250"/>
      <c r="H1161" s="253">
        <v>6</v>
      </c>
      <c r="I1161" s="254"/>
      <c r="J1161" s="250"/>
      <c r="K1161" s="250"/>
      <c r="L1161" s="255"/>
      <c r="M1161" s="256"/>
      <c r="N1161" s="257"/>
      <c r="O1161" s="257"/>
      <c r="P1161" s="257"/>
      <c r="Q1161" s="257"/>
      <c r="R1161" s="257"/>
      <c r="S1161" s="257"/>
      <c r="T1161" s="25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9" t="s">
        <v>148</v>
      </c>
      <c r="AU1161" s="259" t="s">
        <v>90</v>
      </c>
      <c r="AV1161" s="14" t="s">
        <v>90</v>
      </c>
      <c r="AW1161" s="14" t="s">
        <v>36</v>
      </c>
      <c r="AX1161" s="14" t="s">
        <v>88</v>
      </c>
      <c r="AY1161" s="259" t="s">
        <v>138</v>
      </c>
    </row>
    <row r="1162" s="2" customFormat="1" ht="16.5" customHeight="1">
      <c r="A1162" s="39"/>
      <c r="B1162" s="40"/>
      <c r="C1162" s="220" t="s">
        <v>1234</v>
      </c>
      <c r="D1162" s="220" t="s">
        <v>140</v>
      </c>
      <c r="E1162" s="221" t="s">
        <v>1235</v>
      </c>
      <c r="F1162" s="222" t="s">
        <v>1236</v>
      </c>
      <c r="G1162" s="223" t="s">
        <v>1237</v>
      </c>
      <c r="H1162" s="224">
        <v>22</v>
      </c>
      <c r="I1162" s="225"/>
      <c r="J1162" s="226">
        <f>ROUND(I1162*H1162,2)</f>
        <v>0</v>
      </c>
      <c r="K1162" s="227"/>
      <c r="L1162" s="45"/>
      <c r="M1162" s="228" t="s">
        <v>1</v>
      </c>
      <c r="N1162" s="229" t="s">
        <v>45</v>
      </c>
      <c r="O1162" s="92"/>
      <c r="P1162" s="230">
        <f>O1162*H1162</f>
        <v>0</v>
      </c>
      <c r="Q1162" s="230">
        <v>0</v>
      </c>
      <c r="R1162" s="230">
        <f>Q1162*H1162</f>
        <v>0</v>
      </c>
      <c r="S1162" s="230">
        <v>0</v>
      </c>
      <c r="T1162" s="231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32" t="s">
        <v>144</v>
      </c>
      <c r="AT1162" s="232" t="s">
        <v>140</v>
      </c>
      <c r="AU1162" s="232" t="s">
        <v>90</v>
      </c>
      <c r="AY1162" s="18" t="s">
        <v>138</v>
      </c>
      <c r="BE1162" s="233">
        <f>IF(N1162="základní",J1162,0)</f>
        <v>0</v>
      </c>
      <c r="BF1162" s="233">
        <f>IF(N1162="snížená",J1162,0)</f>
        <v>0</v>
      </c>
      <c r="BG1162" s="233">
        <f>IF(N1162="zákl. přenesená",J1162,0)</f>
        <v>0</v>
      </c>
      <c r="BH1162" s="233">
        <f>IF(N1162="sníž. přenesená",J1162,0)</f>
        <v>0</v>
      </c>
      <c r="BI1162" s="233">
        <f>IF(N1162="nulová",J1162,0)</f>
        <v>0</v>
      </c>
      <c r="BJ1162" s="18" t="s">
        <v>88</v>
      </c>
      <c r="BK1162" s="233">
        <f>ROUND(I1162*H1162,2)</f>
        <v>0</v>
      </c>
      <c r="BL1162" s="18" t="s">
        <v>144</v>
      </c>
      <c r="BM1162" s="232" t="s">
        <v>1238</v>
      </c>
    </row>
    <row r="1163" s="2" customFormat="1">
      <c r="A1163" s="39"/>
      <c r="B1163" s="40"/>
      <c r="C1163" s="41"/>
      <c r="D1163" s="234" t="s">
        <v>146</v>
      </c>
      <c r="E1163" s="41"/>
      <c r="F1163" s="235" t="s">
        <v>1239</v>
      </c>
      <c r="G1163" s="41"/>
      <c r="H1163" s="41"/>
      <c r="I1163" s="236"/>
      <c r="J1163" s="41"/>
      <c r="K1163" s="41"/>
      <c r="L1163" s="45"/>
      <c r="M1163" s="237"/>
      <c r="N1163" s="238"/>
      <c r="O1163" s="92"/>
      <c r="P1163" s="92"/>
      <c r="Q1163" s="92"/>
      <c r="R1163" s="92"/>
      <c r="S1163" s="92"/>
      <c r="T1163" s="93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T1163" s="18" t="s">
        <v>146</v>
      </c>
      <c r="AU1163" s="18" t="s">
        <v>90</v>
      </c>
    </row>
    <row r="1164" s="2" customFormat="1">
      <c r="A1164" s="39"/>
      <c r="B1164" s="40"/>
      <c r="C1164" s="41"/>
      <c r="D1164" s="234" t="s">
        <v>159</v>
      </c>
      <c r="E1164" s="41"/>
      <c r="F1164" s="271" t="s">
        <v>1240</v>
      </c>
      <c r="G1164" s="41"/>
      <c r="H1164" s="41"/>
      <c r="I1164" s="236"/>
      <c r="J1164" s="41"/>
      <c r="K1164" s="41"/>
      <c r="L1164" s="45"/>
      <c r="M1164" s="237"/>
      <c r="N1164" s="238"/>
      <c r="O1164" s="92"/>
      <c r="P1164" s="92"/>
      <c r="Q1164" s="92"/>
      <c r="R1164" s="92"/>
      <c r="S1164" s="92"/>
      <c r="T1164" s="9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159</v>
      </c>
      <c r="AU1164" s="18" t="s">
        <v>90</v>
      </c>
    </row>
    <row r="1165" s="13" customFormat="1">
      <c r="A1165" s="13"/>
      <c r="B1165" s="239"/>
      <c r="C1165" s="240"/>
      <c r="D1165" s="234" t="s">
        <v>148</v>
      </c>
      <c r="E1165" s="241" t="s">
        <v>1</v>
      </c>
      <c r="F1165" s="242" t="s">
        <v>1241</v>
      </c>
      <c r="G1165" s="240"/>
      <c r="H1165" s="241" t="s">
        <v>1</v>
      </c>
      <c r="I1165" s="243"/>
      <c r="J1165" s="240"/>
      <c r="K1165" s="240"/>
      <c r="L1165" s="244"/>
      <c r="M1165" s="245"/>
      <c r="N1165" s="246"/>
      <c r="O1165" s="246"/>
      <c r="P1165" s="246"/>
      <c r="Q1165" s="246"/>
      <c r="R1165" s="246"/>
      <c r="S1165" s="246"/>
      <c r="T1165" s="247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8" t="s">
        <v>148</v>
      </c>
      <c r="AU1165" s="248" t="s">
        <v>90</v>
      </c>
      <c r="AV1165" s="13" t="s">
        <v>88</v>
      </c>
      <c r="AW1165" s="13" t="s">
        <v>36</v>
      </c>
      <c r="AX1165" s="13" t="s">
        <v>80</v>
      </c>
      <c r="AY1165" s="248" t="s">
        <v>138</v>
      </c>
    </row>
    <row r="1166" s="14" customFormat="1">
      <c r="A1166" s="14"/>
      <c r="B1166" s="249"/>
      <c r="C1166" s="250"/>
      <c r="D1166" s="234" t="s">
        <v>148</v>
      </c>
      <c r="E1166" s="251" t="s">
        <v>1</v>
      </c>
      <c r="F1166" s="252" t="s">
        <v>1242</v>
      </c>
      <c r="G1166" s="250"/>
      <c r="H1166" s="253">
        <v>22</v>
      </c>
      <c r="I1166" s="254"/>
      <c r="J1166" s="250"/>
      <c r="K1166" s="250"/>
      <c r="L1166" s="255"/>
      <c r="M1166" s="256"/>
      <c r="N1166" s="257"/>
      <c r="O1166" s="257"/>
      <c r="P1166" s="257"/>
      <c r="Q1166" s="257"/>
      <c r="R1166" s="257"/>
      <c r="S1166" s="257"/>
      <c r="T1166" s="258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9" t="s">
        <v>148</v>
      </c>
      <c r="AU1166" s="259" t="s">
        <v>90</v>
      </c>
      <c r="AV1166" s="14" t="s">
        <v>90</v>
      </c>
      <c r="AW1166" s="14" t="s">
        <v>36</v>
      </c>
      <c r="AX1166" s="14" t="s">
        <v>88</v>
      </c>
      <c r="AY1166" s="259" t="s">
        <v>138</v>
      </c>
    </row>
    <row r="1167" s="2" customFormat="1" ht="16.5" customHeight="1">
      <c r="A1167" s="39"/>
      <c r="B1167" s="40"/>
      <c r="C1167" s="272" t="s">
        <v>1243</v>
      </c>
      <c r="D1167" s="272" t="s">
        <v>453</v>
      </c>
      <c r="E1167" s="273" t="s">
        <v>1244</v>
      </c>
      <c r="F1167" s="274" t="s">
        <v>1245</v>
      </c>
      <c r="G1167" s="275" t="s">
        <v>184</v>
      </c>
      <c r="H1167" s="276">
        <v>5</v>
      </c>
      <c r="I1167" s="277"/>
      <c r="J1167" s="278">
        <f>ROUND(I1167*H1167,2)</f>
        <v>0</v>
      </c>
      <c r="K1167" s="279"/>
      <c r="L1167" s="280"/>
      <c r="M1167" s="281" t="s">
        <v>1</v>
      </c>
      <c r="N1167" s="282" t="s">
        <v>45</v>
      </c>
      <c r="O1167" s="92"/>
      <c r="P1167" s="230">
        <f>O1167*H1167</f>
        <v>0</v>
      </c>
      <c r="Q1167" s="230">
        <v>0.00046999999999999999</v>
      </c>
      <c r="R1167" s="230">
        <f>Q1167*H1167</f>
        <v>0.0023500000000000001</v>
      </c>
      <c r="S1167" s="230">
        <v>0</v>
      </c>
      <c r="T1167" s="231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2" t="s">
        <v>188</v>
      </c>
      <c r="AT1167" s="232" t="s">
        <v>453</v>
      </c>
      <c r="AU1167" s="232" t="s">
        <v>90</v>
      </c>
      <c r="AY1167" s="18" t="s">
        <v>138</v>
      </c>
      <c r="BE1167" s="233">
        <f>IF(N1167="základní",J1167,0)</f>
        <v>0</v>
      </c>
      <c r="BF1167" s="233">
        <f>IF(N1167="snížená",J1167,0)</f>
        <v>0</v>
      </c>
      <c r="BG1167" s="233">
        <f>IF(N1167="zákl. přenesená",J1167,0)</f>
        <v>0</v>
      </c>
      <c r="BH1167" s="233">
        <f>IF(N1167="sníž. přenesená",J1167,0)</f>
        <v>0</v>
      </c>
      <c r="BI1167" s="233">
        <f>IF(N1167="nulová",J1167,0)</f>
        <v>0</v>
      </c>
      <c r="BJ1167" s="18" t="s">
        <v>88</v>
      </c>
      <c r="BK1167" s="233">
        <f>ROUND(I1167*H1167,2)</f>
        <v>0</v>
      </c>
      <c r="BL1167" s="18" t="s">
        <v>144</v>
      </c>
      <c r="BM1167" s="232" t="s">
        <v>1246</v>
      </c>
    </row>
    <row r="1168" s="2" customFormat="1">
      <c r="A1168" s="39"/>
      <c r="B1168" s="40"/>
      <c r="C1168" s="41"/>
      <c r="D1168" s="234" t="s">
        <v>146</v>
      </c>
      <c r="E1168" s="41"/>
      <c r="F1168" s="235" t="s">
        <v>1245</v>
      </c>
      <c r="G1168" s="41"/>
      <c r="H1168" s="41"/>
      <c r="I1168" s="236"/>
      <c r="J1168" s="41"/>
      <c r="K1168" s="41"/>
      <c r="L1168" s="45"/>
      <c r="M1168" s="237"/>
      <c r="N1168" s="238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146</v>
      </c>
      <c r="AU1168" s="18" t="s">
        <v>90</v>
      </c>
    </row>
    <row r="1169" s="13" customFormat="1">
      <c r="A1169" s="13"/>
      <c r="B1169" s="239"/>
      <c r="C1169" s="240"/>
      <c r="D1169" s="234" t="s">
        <v>148</v>
      </c>
      <c r="E1169" s="241" t="s">
        <v>1</v>
      </c>
      <c r="F1169" s="242" t="s">
        <v>1247</v>
      </c>
      <c r="G1169" s="240"/>
      <c r="H1169" s="241" t="s">
        <v>1</v>
      </c>
      <c r="I1169" s="243"/>
      <c r="J1169" s="240"/>
      <c r="K1169" s="240"/>
      <c r="L1169" s="244"/>
      <c r="M1169" s="245"/>
      <c r="N1169" s="246"/>
      <c r="O1169" s="246"/>
      <c r="P1169" s="246"/>
      <c r="Q1169" s="246"/>
      <c r="R1169" s="246"/>
      <c r="S1169" s="246"/>
      <c r="T1169" s="247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8" t="s">
        <v>148</v>
      </c>
      <c r="AU1169" s="248" t="s">
        <v>90</v>
      </c>
      <c r="AV1169" s="13" t="s">
        <v>88</v>
      </c>
      <c r="AW1169" s="13" t="s">
        <v>36</v>
      </c>
      <c r="AX1169" s="13" t="s">
        <v>80</v>
      </c>
      <c r="AY1169" s="248" t="s">
        <v>138</v>
      </c>
    </row>
    <row r="1170" s="14" customFormat="1">
      <c r="A1170" s="14"/>
      <c r="B1170" s="249"/>
      <c r="C1170" s="250"/>
      <c r="D1170" s="234" t="s">
        <v>148</v>
      </c>
      <c r="E1170" s="251" t="s">
        <v>1</v>
      </c>
      <c r="F1170" s="252" t="s">
        <v>1248</v>
      </c>
      <c r="G1170" s="250"/>
      <c r="H1170" s="253">
        <v>5</v>
      </c>
      <c r="I1170" s="254"/>
      <c r="J1170" s="250"/>
      <c r="K1170" s="250"/>
      <c r="L1170" s="255"/>
      <c r="M1170" s="256"/>
      <c r="N1170" s="257"/>
      <c r="O1170" s="257"/>
      <c r="P1170" s="257"/>
      <c r="Q1170" s="257"/>
      <c r="R1170" s="257"/>
      <c r="S1170" s="257"/>
      <c r="T1170" s="258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9" t="s">
        <v>148</v>
      </c>
      <c r="AU1170" s="259" t="s">
        <v>90</v>
      </c>
      <c r="AV1170" s="14" t="s">
        <v>90</v>
      </c>
      <c r="AW1170" s="14" t="s">
        <v>36</v>
      </c>
      <c r="AX1170" s="14" t="s">
        <v>88</v>
      </c>
      <c r="AY1170" s="259" t="s">
        <v>138</v>
      </c>
    </row>
    <row r="1171" s="2" customFormat="1" ht="16.5" customHeight="1">
      <c r="A1171" s="39"/>
      <c r="B1171" s="40"/>
      <c r="C1171" s="272" t="s">
        <v>1249</v>
      </c>
      <c r="D1171" s="272" t="s">
        <v>453</v>
      </c>
      <c r="E1171" s="273" t="s">
        <v>1250</v>
      </c>
      <c r="F1171" s="274" t="s">
        <v>1251</v>
      </c>
      <c r="G1171" s="275" t="s">
        <v>184</v>
      </c>
      <c r="H1171" s="276">
        <v>3</v>
      </c>
      <c r="I1171" s="277"/>
      <c r="J1171" s="278">
        <f>ROUND(I1171*H1171,2)</f>
        <v>0</v>
      </c>
      <c r="K1171" s="279"/>
      <c r="L1171" s="280"/>
      <c r="M1171" s="281" t="s">
        <v>1</v>
      </c>
      <c r="N1171" s="282" t="s">
        <v>45</v>
      </c>
      <c r="O1171" s="92"/>
      <c r="P1171" s="230">
        <f>O1171*H1171</f>
        <v>0</v>
      </c>
      <c r="Q1171" s="230">
        <v>0.00064000000000000005</v>
      </c>
      <c r="R1171" s="230">
        <f>Q1171*H1171</f>
        <v>0.0019200000000000003</v>
      </c>
      <c r="S1171" s="230">
        <v>0</v>
      </c>
      <c r="T1171" s="231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2" t="s">
        <v>188</v>
      </c>
      <c r="AT1171" s="232" t="s">
        <v>453</v>
      </c>
      <c r="AU1171" s="232" t="s">
        <v>90</v>
      </c>
      <c r="AY1171" s="18" t="s">
        <v>138</v>
      </c>
      <c r="BE1171" s="233">
        <f>IF(N1171="základní",J1171,0)</f>
        <v>0</v>
      </c>
      <c r="BF1171" s="233">
        <f>IF(N1171="snížená",J1171,0)</f>
        <v>0</v>
      </c>
      <c r="BG1171" s="233">
        <f>IF(N1171="zákl. přenesená",J1171,0)</f>
        <v>0</v>
      </c>
      <c r="BH1171" s="233">
        <f>IF(N1171="sníž. přenesená",J1171,0)</f>
        <v>0</v>
      </c>
      <c r="BI1171" s="233">
        <f>IF(N1171="nulová",J1171,0)</f>
        <v>0</v>
      </c>
      <c r="BJ1171" s="18" t="s">
        <v>88</v>
      </c>
      <c r="BK1171" s="233">
        <f>ROUND(I1171*H1171,2)</f>
        <v>0</v>
      </c>
      <c r="BL1171" s="18" t="s">
        <v>144</v>
      </c>
      <c r="BM1171" s="232" t="s">
        <v>1252</v>
      </c>
    </row>
    <row r="1172" s="2" customFormat="1">
      <c r="A1172" s="39"/>
      <c r="B1172" s="40"/>
      <c r="C1172" s="41"/>
      <c r="D1172" s="234" t="s">
        <v>146</v>
      </c>
      <c r="E1172" s="41"/>
      <c r="F1172" s="235" t="s">
        <v>1251</v>
      </c>
      <c r="G1172" s="41"/>
      <c r="H1172" s="41"/>
      <c r="I1172" s="236"/>
      <c r="J1172" s="41"/>
      <c r="K1172" s="41"/>
      <c r="L1172" s="45"/>
      <c r="M1172" s="237"/>
      <c r="N1172" s="238"/>
      <c r="O1172" s="92"/>
      <c r="P1172" s="92"/>
      <c r="Q1172" s="92"/>
      <c r="R1172" s="92"/>
      <c r="S1172" s="92"/>
      <c r="T1172" s="93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146</v>
      </c>
      <c r="AU1172" s="18" t="s">
        <v>90</v>
      </c>
    </row>
    <row r="1173" s="13" customFormat="1">
      <c r="A1173" s="13"/>
      <c r="B1173" s="239"/>
      <c r="C1173" s="240"/>
      <c r="D1173" s="234" t="s">
        <v>148</v>
      </c>
      <c r="E1173" s="241" t="s">
        <v>1</v>
      </c>
      <c r="F1173" s="242" t="s">
        <v>1253</v>
      </c>
      <c r="G1173" s="240"/>
      <c r="H1173" s="241" t="s">
        <v>1</v>
      </c>
      <c r="I1173" s="243"/>
      <c r="J1173" s="240"/>
      <c r="K1173" s="240"/>
      <c r="L1173" s="244"/>
      <c r="M1173" s="245"/>
      <c r="N1173" s="246"/>
      <c r="O1173" s="246"/>
      <c r="P1173" s="246"/>
      <c r="Q1173" s="246"/>
      <c r="R1173" s="246"/>
      <c r="S1173" s="246"/>
      <c r="T1173" s="247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8" t="s">
        <v>148</v>
      </c>
      <c r="AU1173" s="248" t="s">
        <v>90</v>
      </c>
      <c r="AV1173" s="13" t="s">
        <v>88</v>
      </c>
      <c r="AW1173" s="13" t="s">
        <v>36</v>
      </c>
      <c r="AX1173" s="13" t="s">
        <v>80</v>
      </c>
      <c r="AY1173" s="248" t="s">
        <v>138</v>
      </c>
    </row>
    <row r="1174" s="14" customFormat="1">
      <c r="A1174" s="14"/>
      <c r="B1174" s="249"/>
      <c r="C1174" s="250"/>
      <c r="D1174" s="234" t="s">
        <v>148</v>
      </c>
      <c r="E1174" s="251" t="s">
        <v>1</v>
      </c>
      <c r="F1174" s="252" t="s">
        <v>1254</v>
      </c>
      <c r="G1174" s="250"/>
      <c r="H1174" s="253">
        <v>3</v>
      </c>
      <c r="I1174" s="254"/>
      <c r="J1174" s="250"/>
      <c r="K1174" s="250"/>
      <c r="L1174" s="255"/>
      <c r="M1174" s="256"/>
      <c r="N1174" s="257"/>
      <c r="O1174" s="257"/>
      <c r="P1174" s="257"/>
      <c r="Q1174" s="257"/>
      <c r="R1174" s="257"/>
      <c r="S1174" s="257"/>
      <c r="T1174" s="258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9" t="s">
        <v>148</v>
      </c>
      <c r="AU1174" s="259" t="s">
        <v>90</v>
      </c>
      <c r="AV1174" s="14" t="s">
        <v>90</v>
      </c>
      <c r="AW1174" s="14" t="s">
        <v>36</v>
      </c>
      <c r="AX1174" s="14" t="s">
        <v>88</v>
      </c>
      <c r="AY1174" s="259" t="s">
        <v>138</v>
      </c>
    </row>
    <row r="1175" s="2" customFormat="1" ht="16.5" customHeight="1">
      <c r="A1175" s="39"/>
      <c r="B1175" s="40"/>
      <c r="C1175" s="272" t="s">
        <v>1255</v>
      </c>
      <c r="D1175" s="272" t="s">
        <v>453</v>
      </c>
      <c r="E1175" s="273" t="s">
        <v>1256</v>
      </c>
      <c r="F1175" s="274" t="s">
        <v>1257</v>
      </c>
      <c r="G1175" s="275" t="s">
        <v>184</v>
      </c>
      <c r="H1175" s="276">
        <v>3</v>
      </c>
      <c r="I1175" s="277"/>
      <c r="J1175" s="278">
        <f>ROUND(I1175*H1175,2)</f>
        <v>0</v>
      </c>
      <c r="K1175" s="279"/>
      <c r="L1175" s="280"/>
      <c r="M1175" s="281" t="s">
        <v>1</v>
      </c>
      <c r="N1175" s="282" t="s">
        <v>45</v>
      </c>
      <c r="O1175" s="92"/>
      <c r="P1175" s="230">
        <f>O1175*H1175</f>
        <v>0</v>
      </c>
      <c r="Q1175" s="230">
        <v>0.0013500000000000001</v>
      </c>
      <c r="R1175" s="230">
        <f>Q1175*H1175</f>
        <v>0.0040499999999999998</v>
      </c>
      <c r="S1175" s="230">
        <v>0</v>
      </c>
      <c r="T1175" s="231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2" t="s">
        <v>188</v>
      </c>
      <c r="AT1175" s="232" t="s">
        <v>453</v>
      </c>
      <c r="AU1175" s="232" t="s">
        <v>90</v>
      </c>
      <c r="AY1175" s="18" t="s">
        <v>138</v>
      </c>
      <c r="BE1175" s="233">
        <f>IF(N1175="základní",J1175,0)</f>
        <v>0</v>
      </c>
      <c r="BF1175" s="233">
        <f>IF(N1175="snížená",J1175,0)</f>
        <v>0</v>
      </c>
      <c r="BG1175" s="233">
        <f>IF(N1175="zákl. přenesená",J1175,0)</f>
        <v>0</v>
      </c>
      <c r="BH1175" s="233">
        <f>IF(N1175="sníž. přenesená",J1175,0)</f>
        <v>0</v>
      </c>
      <c r="BI1175" s="233">
        <f>IF(N1175="nulová",J1175,0)</f>
        <v>0</v>
      </c>
      <c r="BJ1175" s="18" t="s">
        <v>88</v>
      </c>
      <c r="BK1175" s="233">
        <f>ROUND(I1175*H1175,2)</f>
        <v>0</v>
      </c>
      <c r="BL1175" s="18" t="s">
        <v>144</v>
      </c>
      <c r="BM1175" s="232" t="s">
        <v>1258</v>
      </c>
    </row>
    <row r="1176" s="2" customFormat="1">
      <c r="A1176" s="39"/>
      <c r="B1176" s="40"/>
      <c r="C1176" s="41"/>
      <c r="D1176" s="234" t="s">
        <v>146</v>
      </c>
      <c r="E1176" s="41"/>
      <c r="F1176" s="235" t="s">
        <v>1257</v>
      </c>
      <c r="G1176" s="41"/>
      <c r="H1176" s="41"/>
      <c r="I1176" s="236"/>
      <c r="J1176" s="41"/>
      <c r="K1176" s="41"/>
      <c r="L1176" s="45"/>
      <c r="M1176" s="237"/>
      <c r="N1176" s="238"/>
      <c r="O1176" s="92"/>
      <c r="P1176" s="92"/>
      <c r="Q1176" s="92"/>
      <c r="R1176" s="92"/>
      <c r="S1176" s="92"/>
      <c r="T1176" s="93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146</v>
      </c>
      <c r="AU1176" s="18" t="s">
        <v>90</v>
      </c>
    </row>
    <row r="1177" s="13" customFormat="1">
      <c r="A1177" s="13"/>
      <c r="B1177" s="239"/>
      <c r="C1177" s="240"/>
      <c r="D1177" s="234" t="s">
        <v>148</v>
      </c>
      <c r="E1177" s="241" t="s">
        <v>1</v>
      </c>
      <c r="F1177" s="242" t="s">
        <v>1253</v>
      </c>
      <c r="G1177" s="240"/>
      <c r="H1177" s="241" t="s">
        <v>1</v>
      </c>
      <c r="I1177" s="243"/>
      <c r="J1177" s="240"/>
      <c r="K1177" s="240"/>
      <c r="L1177" s="244"/>
      <c r="M1177" s="245"/>
      <c r="N1177" s="246"/>
      <c r="O1177" s="246"/>
      <c r="P1177" s="246"/>
      <c r="Q1177" s="246"/>
      <c r="R1177" s="246"/>
      <c r="S1177" s="246"/>
      <c r="T1177" s="247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8" t="s">
        <v>148</v>
      </c>
      <c r="AU1177" s="248" t="s">
        <v>90</v>
      </c>
      <c r="AV1177" s="13" t="s">
        <v>88</v>
      </c>
      <c r="AW1177" s="13" t="s">
        <v>36</v>
      </c>
      <c r="AX1177" s="13" t="s">
        <v>80</v>
      </c>
      <c r="AY1177" s="248" t="s">
        <v>138</v>
      </c>
    </row>
    <row r="1178" s="14" customFormat="1">
      <c r="A1178" s="14"/>
      <c r="B1178" s="249"/>
      <c r="C1178" s="250"/>
      <c r="D1178" s="234" t="s">
        <v>148</v>
      </c>
      <c r="E1178" s="251" t="s">
        <v>1</v>
      </c>
      <c r="F1178" s="252" t="s">
        <v>1254</v>
      </c>
      <c r="G1178" s="250"/>
      <c r="H1178" s="253">
        <v>3</v>
      </c>
      <c r="I1178" s="254"/>
      <c r="J1178" s="250"/>
      <c r="K1178" s="250"/>
      <c r="L1178" s="255"/>
      <c r="M1178" s="256"/>
      <c r="N1178" s="257"/>
      <c r="O1178" s="257"/>
      <c r="P1178" s="257"/>
      <c r="Q1178" s="257"/>
      <c r="R1178" s="257"/>
      <c r="S1178" s="257"/>
      <c r="T1178" s="258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9" t="s">
        <v>148</v>
      </c>
      <c r="AU1178" s="259" t="s">
        <v>90</v>
      </c>
      <c r="AV1178" s="14" t="s">
        <v>90</v>
      </c>
      <c r="AW1178" s="14" t="s">
        <v>36</v>
      </c>
      <c r="AX1178" s="14" t="s">
        <v>88</v>
      </c>
      <c r="AY1178" s="259" t="s">
        <v>138</v>
      </c>
    </row>
    <row r="1179" s="2" customFormat="1" ht="33" customHeight="1">
      <c r="A1179" s="39"/>
      <c r="B1179" s="40"/>
      <c r="C1179" s="220" t="s">
        <v>1259</v>
      </c>
      <c r="D1179" s="220" t="s">
        <v>140</v>
      </c>
      <c r="E1179" s="221" t="s">
        <v>1260</v>
      </c>
      <c r="F1179" s="222" t="s">
        <v>1261</v>
      </c>
      <c r="G1179" s="223" t="s">
        <v>143</v>
      </c>
      <c r="H1179" s="224">
        <v>24.747</v>
      </c>
      <c r="I1179" s="225"/>
      <c r="J1179" s="226">
        <f>ROUND(I1179*H1179,2)</f>
        <v>0</v>
      </c>
      <c r="K1179" s="227"/>
      <c r="L1179" s="45"/>
      <c r="M1179" s="228" t="s">
        <v>1</v>
      </c>
      <c r="N1179" s="229" t="s">
        <v>45</v>
      </c>
      <c r="O1179" s="92"/>
      <c r="P1179" s="230">
        <f>O1179*H1179</f>
        <v>0</v>
      </c>
      <c r="Q1179" s="230">
        <v>0</v>
      </c>
      <c r="R1179" s="230">
        <f>Q1179*H1179</f>
        <v>0</v>
      </c>
      <c r="S1179" s="230">
        <v>0</v>
      </c>
      <c r="T1179" s="231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32" t="s">
        <v>144</v>
      </c>
      <c r="AT1179" s="232" t="s">
        <v>140</v>
      </c>
      <c r="AU1179" s="232" t="s">
        <v>90</v>
      </c>
      <c r="AY1179" s="18" t="s">
        <v>138</v>
      </c>
      <c r="BE1179" s="233">
        <f>IF(N1179="základní",J1179,0)</f>
        <v>0</v>
      </c>
      <c r="BF1179" s="233">
        <f>IF(N1179="snížená",J1179,0)</f>
        <v>0</v>
      </c>
      <c r="BG1179" s="233">
        <f>IF(N1179="zákl. přenesená",J1179,0)</f>
        <v>0</v>
      </c>
      <c r="BH1179" s="233">
        <f>IF(N1179="sníž. přenesená",J1179,0)</f>
        <v>0</v>
      </c>
      <c r="BI1179" s="233">
        <f>IF(N1179="nulová",J1179,0)</f>
        <v>0</v>
      </c>
      <c r="BJ1179" s="18" t="s">
        <v>88</v>
      </c>
      <c r="BK1179" s="233">
        <f>ROUND(I1179*H1179,2)</f>
        <v>0</v>
      </c>
      <c r="BL1179" s="18" t="s">
        <v>144</v>
      </c>
      <c r="BM1179" s="232" t="s">
        <v>1262</v>
      </c>
    </row>
    <row r="1180" s="2" customFormat="1">
      <c r="A1180" s="39"/>
      <c r="B1180" s="40"/>
      <c r="C1180" s="41"/>
      <c r="D1180" s="234" t="s">
        <v>146</v>
      </c>
      <c r="E1180" s="41"/>
      <c r="F1180" s="235" t="s">
        <v>1263</v>
      </c>
      <c r="G1180" s="41"/>
      <c r="H1180" s="41"/>
      <c r="I1180" s="236"/>
      <c r="J1180" s="41"/>
      <c r="K1180" s="41"/>
      <c r="L1180" s="45"/>
      <c r="M1180" s="237"/>
      <c r="N1180" s="238"/>
      <c r="O1180" s="92"/>
      <c r="P1180" s="92"/>
      <c r="Q1180" s="92"/>
      <c r="R1180" s="92"/>
      <c r="S1180" s="92"/>
      <c r="T1180" s="93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T1180" s="18" t="s">
        <v>146</v>
      </c>
      <c r="AU1180" s="18" t="s">
        <v>90</v>
      </c>
    </row>
    <row r="1181" s="13" customFormat="1">
      <c r="A1181" s="13"/>
      <c r="B1181" s="239"/>
      <c r="C1181" s="240"/>
      <c r="D1181" s="234" t="s">
        <v>148</v>
      </c>
      <c r="E1181" s="241" t="s">
        <v>1</v>
      </c>
      <c r="F1181" s="242" t="s">
        <v>1264</v>
      </c>
      <c r="G1181" s="240"/>
      <c r="H1181" s="241" t="s">
        <v>1</v>
      </c>
      <c r="I1181" s="243"/>
      <c r="J1181" s="240"/>
      <c r="K1181" s="240"/>
      <c r="L1181" s="244"/>
      <c r="M1181" s="245"/>
      <c r="N1181" s="246"/>
      <c r="O1181" s="246"/>
      <c r="P1181" s="246"/>
      <c r="Q1181" s="246"/>
      <c r="R1181" s="246"/>
      <c r="S1181" s="246"/>
      <c r="T1181" s="247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8" t="s">
        <v>148</v>
      </c>
      <c r="AU1181" s="248" t="s">
        <v>90</v>
      </c>
      <c r="AV1181" s="13" t="s">
        <v>88</v>
      </c>
      <c r="AW1181" s="13" t="s">
        <v>36</v>
      </c>
      <c r="AX1181" s="13" t="s">
        <v>80</v>
      </c>
      <c r="AY1181" s="248" t="s">
        <v>138</v>
      </c>
    </row>
    <row r="1182" s="13" customFormat="1">
      <c r="A1182" s="13"/>
      <c r="B1182" s="239"/>
      <c r="C1182" s="240"/>
      <c r="D1182" s="234" t="s">
        <v>148</v>
      </c>
      <c r="E1182" s="241" t="s">
        <v>1</v>
      </c>
      <c r="F1182" s="242" t="s">
        <v>1265</v>
      </c>
      <c r="G1182" s="240"/>
      <c r="H1182" s="241" t="s">
        <v>1</v>
      </c>
      <c r="I1182" s="243"/>
      <c r="J1182" s="240"/>
      <c r="K1182" s="240"/>
      <c r="L1182" s="244"/>
      <c r="M1182" s="245"/>
      <c r="N1182" s="246"/>
      <c r="O1182" s="246"/>
      <c r="P1182" s="246"/>
      <c r="Q1182" s="246"/>
      <c r="R1182" s="246"/>
      <c r="S1182" s="246"/>
      <c r="T1182" s="247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8" t="s">
        <v>148</v>
      </c>
      <c r="AU1182" s="248" t="s">
        <v>90</v>
      </c>
      <c r="AV1182" s="13" t="s">
        <v>88</v>
      </c>
      <c r="AW1182" s="13" t="s">
        <v>36</v>
      </c>
      <c r="AX1182" s="13" t="s">
        <v>80</v>
      </c>
      <c r="AY1182" s="248" t="s">
        <v>138</v>
      </c>
    </row>
    <row r="1183" s="14" customFormat="1">
      <c r="A1183" s="14"/>
      <c r="B1183" s="249"/>
      <c r="C1183" s="250"/>
      <c r="D1183" s="234" t="s">
        <v>148</v>
      </c>
      <c r="E1183" s="251" t="s">
        <v>1</v>
      </c>
      <c r="F1183" s="252" t="s">
        <v>1266</v>
      </c>
      <c r="G1183" s="250"/>
      <c r="H1183" s="253">
        <v>24.747</v>
      </c>
      <c r="I1183" s="254"/>
      <c r="J1183" s="250"/>
      <c r="K1183" s="250"/>
      <c r="L1183" s="255"/>
      <c r="M1183" s="256"/>
      <c r="N1183" s="257"/>
      <c r="O1183" s="257"/>
      <c r="P1183" s="257"/>
      <c r="Q1183" s="257"/>
      <c r="R1183" s="257"/>
      <c r="S1183" s="257"/>
      <c r="T1183" s="258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9" t="s">
        <v>148</v>
      </c>
      <c r="AU1183" s="259" t="s">
        <v>90</v>
      </c>
      <c r="AV1183" s="14" t="s">
        <v>90</v>
      </c>
      <c r="AW1183" s="14" t="s">
        <v>36</v>
      </c>
      <c r="AX1183" s="14" t="s">
        <v>88</v>
      </c>
      <c r="AY1183" s="259" t="s">
        <v>138</v>
      </c>
    </row>
    <row r="1184" s="2" customFormat="1" ht="24.15" customHeight="1">
      <c r="A1184" s="39"/>
      <c r="B1184" s="40"/>
      <c r="C1184" s="220" t="s">
        <v>1267</v>
      </c>
      <c r="D1184" s="220" t="s">
        <v>140</v>
      </c>
      <c r="E1184" s="221" t="s">
        <v>1268</v>
      </c>
      <c r="F1184" s="222" t="s">
        <v>1269</v>
      </c>
      <c r="G1184" s="223" t="s">
        <v>184</v>
      </c>
      <c r="H1184" s="224">
        <v>8.8000000000000007</v>
      </c>
      <c r="I1184" s="225"/>
      <c r="J1184" s="226">
        <f>ROUND(I1184*H1184,2)</f>
        <v>0</v>
      </c>
      <c r="K1184" s="227"/>
      <c r="L1184" s="45"/>
      <c r="M1184" s="228" t="s">
        <v>1</v>
      </c>
      <c r="N1184" s="229" t="s">
        <v>45</v>
      </c>
      <c r="O1184" s="92"/>
      <c r="P1184" s="230">
        <f>O1184*H1184</f>
        <v>0</v>
      </c>
      <c r="Q1184" s="230">
        <v>0.0235</v>
      </c>
      <c r="R1184" s="230">
        <f>Q1184*H1184</f>
        <v>0.20680000000000001</v>
      </c>
      <c r="S1184" s="230">
        <v>0</v>
      </c>
      <c r="T1184" s="231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2" t="s">
        <v>144</v>
      </c>
      <c r="AT1184" s="232" t="s">
        <v>140</v>
      </c>
      <c r="AU1184" s="232" t="s">
        <v>90</v>
      </c>
      <c r="AY1184" s="18" t="s">
        <v>138</v>
      </c>
      <c r="BE1184" s="233">
        <f>IF(N1184="základní",J1184,0)</f>
        <v>0</v>
      </c>
      <c r="BF1184" s="233">
        <f>IF(N1184="snížená",J1184,0)</f>
        <v>0</v>
      </c>
      <c r="BG1184" s="233">
        <f>IF(N1184="zákl. přenesená",J1184,0)</f>
        <v>0</v>
      </c>
      <c r="BH1184" s="233">
        <f>IF(N1184="sníž. přenesená",J1184,0)</f>
        <v>0</v>
      </c>
      <c r="BI1184" s="233">
        <f>IF(N1184="nulová",J1184,0)</f>
        <v>0</v>
      </c>
      <c r="BJ1184" s="18" t="s">
        <v>88</v>
      </c>
      <c r="BK1184" s="233">
        <f>ROUND(I1184*H1184,2)</f>
        <v>0</v>
      </c>
      <c r="BL1184" s="18" t="s">
        <v>144</v>
      </c>
      <c r="BM1184" s="232" t="s">
        <v>1270</v>
      </c>
    </row>
    <row r="1185" s="2" customFormat="1">
      <c r="A1185" s="39"/>
      <c r="B1185" s="40"/>
      <c r="C1185" s="41"/>
      <c r="D1185" s="234" t="s">
        <v>146</v>
      </c>
      <c r="E1185" s="41"/>
      <c r="F1185" s="235" t="s">
        <v>1269</v>
      </c>
      <c r="G1185" s="41"/>
      <c r="H1185" s="41"/>
      <c r="I1185" s="236"/>
      <c r="J1185" s="41"/>
      <c r="K1185" s="41"/>
      <c r="L1185" s="45"/>
      <c r="M1185" s="237"/>
      <c r="N1185" s="238"/>
      <c r="O1185" s="92"/>
      <c r="P1185" s="92"/>
      <c r="Q1185" s="92"/>
      <c r="R1185" s="92"/>
      <c r="S1185" s="92"/>
      <c r="T1185" s="93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T1185" s="18" t="s">
        <v>146</v>
      </c>
      <c r="AU1185" s="18" t="s">
        <v>90</v>
      </c>
    </row>
    <row r="1186" s="13" customFormat="1">
      <c r="A1186" s="13"/>
      <c r="B1186" s="239"/>
      <c r="C1186" s="240"/>
      <c r="D1186" s="234" t="s">
        <v>148</v>
      </c>
      <c r="E1186" s="241" t="s">
        <v>1</v>
      </c>
      <c r="F1186" s="242" t="s">
        <v>1271</v>
      </c>
      <c r="G1186" s="240"/>
      <c r="H1186" s="241" t="s">
        <v>1</v>
      </c>
      <c r="I1186" s="243"/>
      <c r="J1186" s="240"/>
      <c r="K1186" s="240"/>
      <c r="L1186" s="244"/>
      <c r="M1186" s="245"/>
      <c r="N1186" s="246"/>
      <c r="O1186" s="246"/>
      <c r="P1186" s="246"/>
      <c r="Q1186" s="246"/>
      <c r="R1186" s="246"/>
      <c r="S1186" s="246"/>
      <c r="T1186" s="24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8" t="s">
        <v>148</v>
      </c>
      <c r="AU1186" s="248" t="s">
        <v>90</v>
      </c>
      <c r="AV1186" s="13" t="s">
        <v>88</v>
      </c>
      <c r="AW1186" s="13" t="s">
        <v>36</v>
      </c>
      <c r="AX1186" s="13" t="s">
        <v>80</v>
      </c>
      <c r="AY1186" s="248" t="s">
        <v>138</v>
      </c>
    </row>
    <row r="1187" s="13" customFormat="1">
      <c r="A1187" s="13"/>
      <c r="B1187" s="239"/>
      <c r="C1187" s="240"/>
      <c r="D1187" s="234" t="s">
        <v>148</v>
      </c>
      <c r="E1187" s="241" t="s">
        <v>1</v>
      </c>
      <c r="F1187" s="242" t="s">
        <v>1272</v>
      </c>
      <c r="G1187" s="240"/>
      <c r="H1187" s="241" t="s">
        <v>1</v>
      </c>
      <c r="I1187" s="243"/>
      <c r="J1187" s="240"/>
      <c r="K1187" s="240"/>
      <c r="L1187" s="244"/>
      <c r="M1187" s="245"/>
      <c r="N1187" s="246"/>
      <c r="O1187" s="246"/>
      <c r="P1187" s="246"/>
      <c r="Q1187" s="246"/>
      <c r="R1187" s="246"/>
      <c r="S1187" s="246"/>
      <c r="T1187" s="247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8" t="s">
        <v>148</v>
      </c>
      <c r="AU1187" s="248" t="s">
        <v>90</v>
      </c>
      <c r="AV1187" s="13" t="s">
        <v>88</v>
      </c>
      <c r="AW1187" s="13" t="s">
        <v>36</v>
      </c>
      <c r="AX1187" s="13" t="s">
        <v>80</v>
      </c>
      <c r="AY1187" s="248" t="s">
        <v>138</v>
      </c>
    </row>
    <row r="1188" s="14" customFormat="1">
      <c r="A1188" s="14"/>
      <c r="B1188" s="249"/>
      <c r="C1188" s="250"/>
      <c r="D1188" s="234" t="s">
        <v>148</v>
      </c>
      <c r="E1188" s="251" t="s">
        <v>1</v>
      </c>
      <c r="F1188" s="252" t="s">
        <v>1273</v>
      </c>
      <c r="G1188" s="250"/>
      <c r="H1188" s="253">
        <v>4.4000000000000004</v>
      </c>
      <c r="I1188" s="254"/>
      <c r="J1188" s="250"/>
      <c r="K1188" s="250"/>
      <c r="L1188" s="255"/>
      <c r="M1188" s="256"/>
      <c r="N1188" s="257"/>
      <c r="O1188" s="257"/>
      <c r="P1188" s="257"/>
      <c r="Q1188" s="257"/>
      <c r="R1188" s="257"/>
      <c r="S1188" s="257"/>
      <c r="T1188" s="258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9" t="s">
        <v>148</v>
      </c>
      <c r="AU1188" s="259" t="s">
        <v>90</v>
      </c>
      <c r="AV1188" s="14" t="s">
        <v>90</v>
      </c>
      <c r="AW1188" s="14" t="s">
        <v>36</v>
      </c>
      <c r="AX1188" s="14" t="s">
        <v>80</v>
      </c>
      <c r="AY1188" s="259" t="s">
        <v>138</v>
      </c>
    </row>
    <row r="1189" s="13" customFormat="1">
      <c r="A1189" s="13"/>
      <c r="B1189" s="239"/>
      <c r="C1189" s="240"/>
      <c r="D1189" s="234" t="s">
        <v>148</v>
      </c>
      <c r="E1189" s="241" t="s">
        <v>1</v>
      </c>
      <c r="F1189" s="242" t="s">
        <v>1274</v>
      </c>
      <c r="G1189" s="240"/>
      <c r="H1189" s="241" t="s">
        <v>1</v>
      </c>
      <c r="I1189" s="243"/>
      <c r="J1189" s="240"/>
      <c r="K1189" s="240"/>
      <c r="L1189" s="244"/>
      <c r="M1189" s="245"/>
      <c r="N1189" s="246"/>
      <c r="O1189" s="246"/>
      <c r="P1189" s="246"/>
      <c r="Q1189" s="246"/>
      <c r="R1189" s="246"/>
      <c r="S1189" s="246"/>
      <c r="T1189" s="247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8" t="s">
        <v>148</v>
      </c>
      <c r="AU1189" s="248" t="s">
        <v>90</v>
      </c>
      <c r="AV1189" s="13" t="s">
        <v>88</v>
      </c>
      <c r="AW1189" s="13" t="s">
        <v>36</v>
      </c>
      <c r="AX1189" s="13" t="s">
        <v>80</v>
      </c>
      <c r="AY1189" s="248" t="s">
        <v>138</v>
      </c>
    </row>
    <row r="1190" s="14" customFormat="1">
      <c r="A1190" s="14"/>
      <c r="B1190" s="249"/>
      <c r="C1190" s="250"/>
      <c r="D1190" s="234" t="s">
        <v>148</v>
      </c>
      <c r="E1190" s="251" t="s">
        <v>1</v>
      </c>
      <c r="F1190" s="252" t="s">
        <v>1275</v>
      </c>
      <c r="G1190" s="250"/>
      <c r="H1190" s="253">
        <v>4.4000000000000004</v>
      </c>
      <c r="I1190" s="254"/>
      <c r="J1190" s="250"/>
      <c r="K1190" s="250"/>
      <c r="L1190" s="255"/>
      <c r="M1190" s="256"/>
      <c r="N1190" s="257"/>
      <c r="O1190" s="257"/>
      <c r="P1190" s="257"/>
      <c r="Q1190" s="257"/>
      <c r="R1190" s="257"/>
      <c r="S1190" s="257"/>
      <c r="T1190" s="258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9" t="s">
        <v>148</v>
      </c>
      <c r="AU1190" s="259" t="s">
        <v>90</v>
      </c>
      <c r="AV1190" s="14" t="s">
        <v>90</v>
      </c>
      <c r="AW1190" s="14" t="s">
        <v>36</v>
      </c>
      <c r="AX1190" s="14" t="s">
        <v>80</v>
      </c>
      <c r="AY1190" s="259" t="s">
        <v>138</v>
      </c>
    </row>
    <row r="1191" s="15" customFormat="1">
      <c r="A1191" s="15"/>
      <c r="B1191" s="260"/>
      <c r="C1191" s="261"/>
      <c r="D1191" s="234" t="s">
        <v>148</v>
      </c>
      <c r="E1191" s="262" t="s">
        <v>1</v>
      </c>
      <c r="F1191" s="263" t="s">
        <v>154</v>
      </c>
      <c r="G1191" s="261"/>
      <c r="H1191" s="264">
        <v>8.8000000000000007</v>
      </c>
      <c r="I1191" s="265"/>
      <c r="J1191" s="261"/>
      <c r="K1191" s="261"/>
      <c r="L1191" s="266"/>
      <c r="M1191" s="267"/>
      <c r="N1191" s="268"/>
      <c r="O1191" s="268"/>
      <c r="P1191" s="268"/>
      <c r="Q1191" s="268"/>
      <c r="R1191" s="268"/>
      <c r="S1191" s="268"/>
      <c r="T1191" s="269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70" t="s">
        <v>148</v>
      </c>
      <c r="AU1191" s="270" t="s">
        <v>90</v>
      </c>
      <c r="AV1191" s="15" t="s">
        <v>144</v>
      </c>
      <c r="AW1191" s="15" t="s">
        <v>36</v>
      </c>
      <c r="AX1191" s="15" t="s">
        <v>88</v>
      </c>
      <c r="AY1191" s="270" t="s">
        <v>138</v>
      </c>
    </row>
    <row r="1192" s="2" customFormat="1" ht="24.15" customHeight="1">
      <c r="A1192" s="39"/>
      <c r="B1192" s="40"/>
      <c r="C1192" s="272" t="s">
        <v>1276</v>
      </c>
      <c r="D1192" s="272" t="s">
        <v>453</v>
      </c>
      <c r="E1192" s="273" t="s">
        <v>1277</v>
      </c>
      <c r="F1192" s="274" t="s">
        <v>1278</v>
      </c>
      <c r="G1192" s="275" t="s">
        <v>184</v>
      </c>
      <c r="H1192" s="276">
        <v>9.2400000000000002</v>
      </c>
      <c r="I1192" s="277"/>
      <c r="J1192" s="278">
        <f>ROUND(I1192*H1192,2)</f>
        <v>0</v>
      </c>
      <c r="K1192" s="279"/>
      <c r="L1192" s="280"/>
      <c r="M1192" s="281" t="s">
        <v>1</v>
      </c>
      <c r="N1192" s="282" t="s">
        <v>45</v>
      </c>
      <c r="O1192" s="92"/>
      <c r="P1192" s="230">
        <f>O1192*H1192</f>
        <v>0</v>
      </c>
      <c r="Q1192" s="230">
        <v>0.0028400000000000001</v>
      </c>
      <c r="R1192" s="230">
        <f>Q1192*H1192</f>
        <v>0.0262416</v>
      </c>
      <c r="S1192" s="230">
        <v>0</v>
      </c>
      <c r="T1192" s="231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32" t="s">
        <v>188</v>
      </c>
      <c r="AT1192" s="232" t="s">
        <v>453</v>
      </c>
      <c r="AU1192" s="232" t="s">
        <v>90</v>
      </c>
      <c r="AY1192" s="18" t="s">
        <v>138</v>
      </c>
      <c r="BE1192" s="233">
        <f>IF(N1192="základní",J1192,0)</f>
        <v>0</v>
      </c>
      <c r="BF1192" s="233">
        <f>IF(N1192="snížená",J1192,0)</f>
        <v>0</v>
      </c>
      <c r="BG1192" s="233">
        <f>IF(N1192="zákl. přenesená",J1192,0)</f>
        <v>0</v>
      </c>
      <c r="BH1192" s="233">
        <f>IF(N1192="sníž. přenesená",J1192,0)</f>
        <v>0</v>
      </c>
      <c r="BI1192" s="233">
        <f>IF(N1192="nulová",J1192,0)</f>
        <v>0</v>
      </c>
      <c r="BJ1192" s="18" t="s">
        <v>88</v>
      </c>
      <c r="BK1192" s="233">
        <f>ROUND(I1192*H1192,2)</f>
        <v>0</v>
      </c>
      <c r="BL1192" s="18" t="s">
        <v>144</v>
      </c>
      <c r="BM1192" s="232" t="s">
        <v>1279</v>
      </c>
    </row>
    <row r="1193" s="2" customFormat="1">
      <c r="A1193" s="39"/>
      <c r="B1193" s="40"/>
      <c r="C1193" s="41"/>
      <c r="D1193" s="234" t="s">
        <v>146</v>
      </c>
      <c r="E1193" s="41"/>
      <c r="F1193" s="235" t="s">
        <v>1278</v>
      </c>
      <c r="G1193" s="41"/>
      <c r="H1193" s="41"/>
      <c r="I1193" s="236"/>
      <c r="J1193" s="41"/>
      <c r="K1193" s="41"/>
      <c r="L1193" s="45"/>
      <c r="M1193" s="237"/>
      <c r="N1193" s="238"/>
      <c r="O1193" s="92"/>
      <c r="P1193" s="92"/>
      <c r="Q1193" s="92"/>
      <c r="R1193" s="92"/>
      <c r="S1193" s="92"/>
      <c r="T1193" s="93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T1193" s="18" t="s">
        <v>146</v>
      </c>
      <c r="AU1193" s="18" t="s">
        <v>90</v>
      </c>
    </row>
    <row r="1194" s="13" customFormat="1">
      <c r="A1194" s="13"/>
      <c r="B1194" s="239"/>
      <c r="C1194" s="240"/>
      <c r="D1194" s="234" t="s">
        <v>148</v>
      </c>
      <c r="E1194" s="241" t="s">
        <v>1</v>
      </c>
      <c r="F1194" s="242" t="s">
        <v>1280</v>
      </c>
      <c r="G1194" s="240"/>
      <c r="H1194" s="241" t="s">
        <v>1</v>
      </c>
      <c r="I1194" s="243"/>
      <c r="J1194" s="240"/>
      <c r="K1194" s="240"/>
      <c r="L1194" s="244"/>
      <c r="M1194" s="245"/>
      <c r="N1194" s="246"/>
      <c r="O1194" s="246"/>
      <c r="P1194" s="246"/>
      <c r="Q1194" s="246"/>
      <c r="R1194" s="246"/>
      <c r="S1194" s="246"/>
      <c r="T1194" s="24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8" t="s">
        <v>148</v>
      </c>
      <c r="AU1194" s="248" t="s">
        <v>90</v>
      </c>
      <c r="AV1194" s="13" t="s">
        <v>88</v>
      </c>
      <c r="AW1194" s="13" t="s">
        <v>36</v>
      </c>
      <c r="AX1194" s="13" t="s">
        <v>80</v>
      </c>
      <c r="AY1194" s="248" t="s">
        <v>138</v>
      </c>
    </row>
    <row r="1195" s="13" customFormat="1">
      <c r="A1195" s="13"/>
      <c r="B1195" s="239"/>
      <c r="C1195" s="240"/>
      <c r="D1195" s="234" t="s">
        <v>148</v>
      </c>
      <c r="E1195" s="241" t="s">
        <v>1</v>
      </c>
      <c r="F1195" s="242" t="s">
        <v>1272</v>
      </c>
      <c r="G1195" s="240"/>
      <c r="H1195" s="241" t="s">
        <v>1</v>
      </c>
      <c r="I1195" s="243"/>
      <c r="J1195" s="240"/>
      <c r="K1195" s="240"/>
      <c r="L1195" s="244"/>
      <c r="M1195" s="245"/>
      <c r="N1195" s="246"/>
      <c r="O1195" s="246"/>
      <c r="P1195" s="246"/>
      <c r="Q1195" s="246"/>
      <c r="R1195" s="246"/>
      <c r="S1195" s="246"/>
      <c r="T1195" s="247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8" t="s">
        <v>148</v>
      </c>
      <c r="AU1195" s="248" t="s">
        <v>90</v>
      </c>
      <c r="AV1195" s="13" t="s">
        <v>88</v>
      </c>
      <c r="AW1195" s="13" t="s">
        <v>36</v>
      </c>
      <c r="AX1195" s="13" t="s">
        <v>80</v>
      </c>
      <c r="AY1195" s="248" t="s">
        <v>138</v>
      </c>
    </row>
    <row r="1196" s="14" customFormat="1">
      <c r="A1196" s="14"/>
      <c r="B1196" s="249"/>
      <c r="C1196" s="250"/>
      <c r="D1196" s="234" t="s">
        <v>148</v>
      </c>
      <c r="E1196" s="251" t="s">
        <v>1</v>
      </c>
      <c r="F1196" s="252" t="s">
        <v>1281</v>
      </c>
      <c r="G1196" s="250"/>
      <c r="H1196" s="253">
        <v>4.6200000000000001</v>
      </c>
      <c r="I1196" s="254"/>
      <c r="J1196" s="250"/>
      <c r="K1196" s="250"/>
      <c r="L1196" s="255"/>
      <c r="M1196" s="256"/>
      <c r="N1196" s="257"/>
      <c r="O1196" s="257"/>
      <c r="P1196" s="257"/>
      <c r="Q1196" s="257"/>
      <c r="R1196" s="257"/>
      <c r="S1196" s="257"/>
      <c r="T1196" s="258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9" t="s">
        <v>148</v>
      </c>
      <c r="AU1196" s="259" t="s">
        <v>90</v>
      </c>
      <c r="AV1196" s="14" t="s">
        <v>90</v>
      </c>
      <c r="AW1196" s="14" t="s">
        <v>36</v>
      </c>
      <c r="AX1196" s="14" t="s">
        <v>80</v>
      </c>
      <c r="AY1196" s="259" t="s">
        <v>138</v>
      </c>
    </row>
    <row r="1197" s="13" customFormat="1">
      <c r="A1197" s="13"/>
      <c r="B1197" s="239"/>
      <c r="C1197" s="240"/>
      <c r="D1197" s="234" t="s">
        <v>148</v>
      </c>
      <c r="E1197" s="241" t="s">
        <v>1</v>
      </c>
      <c r="F1197" s="242" t="s">
        <v>1274</v>
      </c>
      <c r="G1197" s="240"/>
      <c r="H1197" s="241" t="s">
        <v>1</v>
      </c>
      <c r="I1197" s="243"/>
      <c r="J1197" s="240"/>
      <c r="K1197" s="240"/>
      <c r="L1197" s="244"/>
      <c r="M1197" s="245"/>
      <c r="N1197" s="246"/>
      <c r="O1197" s="246"/>
      <c r="P1197" s="246"/>
      <c r="Q1197" s="246"/>
      <c r="R1197" s="246"/>
      <c r="S1197" s="246"/>
      <c r="T1197" s="247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8" t="s">
        <v>148</v>
      </c>
      <c r="AU1197" s="248" t="s">
        <v>90</v>
      </c>
      <c r="AV1197" s="13" t="s">
        <v>88</v>
      </c>
      <c r="AW1197" s="13" t="s">
        <v>36</v>
      </c>
      <c r="AX1197" s="13" t="s">
        <v>80</v>
      </c>
      <c r="AY1197" s="248" t="s">
        <v>138</v>
      </c>
    </row>
    <row r="1198" s="14" customFormat="1">
      <c r="A1198" s="14"/>
      <c r="B1198" s="249"/>
      <c r="C1198" s="250"/>
      <c r="D1198" s="234" t="s">
        <v>148</v>
      </c>
      <c r="E1198" s="251" t="s">
        <v>1</v>
      </c>
      <c r="F1198" s="252" t="s">
        <v>1281</v>
      </c>
      <c r="G1198" s="250"/>
      <c r="H1198" s="253">
        <v>4.6200000000000001</v>
      </c>
      <c r="I1198" s="254"/>
      <c r="J1198" s="250"/>
      <c r="K1198" s="250"/>
      <c r="L1198" s="255"/>
      <c r="M1198" s="256"/>
      <c r="N1198" s="257"/>
      <c r="O1198" s="257"/>
      <c r="P1198" s="257"/>
      <c r="Q1198" s="257"/>
      <c r="R1198" s="257"/>
      <c r="S1198" s="257"/>
      <c r="T1198" s="25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9" t="s">
        <v>148</v>
      </c>
      <c r="AU1198" s="259" t="s">
        <v>90</v>
      </c>
      <c r="AV1198" s="14" t="s">
        <v>90</v>
      </c>
      <c r="AW1198" s="14" t="s">
        <v>36</v>
      </c>
      <c r="AX1198" s="14" t="s">
        <v>80</v>
      </c>
      <c r="AY1198" s="259" t="s">
        <v>138</v>
      </c>
    </row>
    <row r="1199" s="15" customFormat="1">
      <c r="A1199" s="15"/>
      <c r="B1199" s="260"/>
      <c r="C1199" s="261"/>
      <c r="D1199" s="234" t="s">
        <v>148</v>
      </c>
      <c r="E1199" s="262" t="s">
        <v>1</v>
      </c>
      <c r="F1199" s="263" t="s">
        <v>154</v>
      </c>
      <c r="G1199" s="261"/>
      <c r="H1199" s="264">
        <v>9.2400000000000002</v>
      </c>
      <c r="I1199" s="265"/>
      <c r="J1199" s="261"/>
      <c r="K1199" s="261"/>
      <c r="L1199" s="266"/>
      <c r="M1199" s="267"/>
      <c r="N1199" s="268"/>
      <c r="O1199" s="268"/>
      <c r="P1199" s="268"/>
      <c r="Q1199" s="268"/>
      <c r="R1199" s="268"/>
      <c r="S1199" s="268"/>
      <c r="T1199" s="269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70" t="s">
        <v>148</v>
      </c>
      <c r="AU1199" s="270" t="s">
        <v>90</v>
      </c>
      <c r="AV1199" s="15" t="s">
        <v>144</v>
      </c>
      <c r="AW1199" s="15" t="s">
        <v>36</v>
      </c>
      <c r="AX1199" s="15" t="s">
        <v>88</v>
      </c>
      <c r="AY1199" s="270" t="s">
        <v>138</v>
      </c>
    </row>
    <row r="1200" s="2" customFormat="1" ht="21.75" customHeight="1">
      <c r="A1200" s="39"/>
      <c r="B1200" s="40"/>
      <c r="C1200" s="220" t="s">
        <v>1282</v>
      </c>
      <c r="D1200" s="220" t="s">
        <v>140</v>
      </c>
      <c r="E1200" s="221" t="s">
        <v>1283</v>
      </c>
      <c r="F1200" s="222" t="s">
        <v>1284</v>
      </c>
      <c r="G1200" s="223" t="s">
        <v>184</v>
      </c>
      <c r="H1200" s="224">
        <v>38.002000000000002</v>
      </c>
      <c r="I1200" s="225"/>
      <c r="J1200" s="226">
        <f>ROUND(I1200*H1200,2)</f>
        <v>0</v>
      </c>
      <c r="K1200" s="227"/>
      <c r="L1200" s="45"/>
      <c r="M1200" s="228" t="s">
        <v>1</v>
      </c>
      <c r="N1200" s="229" t="s">
        <v>45</v>
      </c>
      <c r="O1200" s="92"/>
      <c r="P1200" s="230">
        <f>O1200*H1200</f>
        <v>0</v>
      </c>
      <c r="Q1200" s="230">
        <v>0</v>
      </c>
      <c r="R1200" s="230">
        <f>Q1200*H1200</f>
        <v>0</v>
      </c>
      <c r="S1200" s="230">
        <v>0</v>
      </c>
      <c r="T1200" s="231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32" t="s">
        <v>144</v>
      </c>
      <c r="AT1200" s="232" t="s">
        <v>140</v>
      </c>
      <c r="AU1200" s="232" t="s">
        <v>90</v>
      </c>
      <c r="AY1200" s="18" t="s">
        <v>138</v>
      </c>
      <c r="BE1200" s="233">
        <f>IF(N1200="základní",J1200,0)</f>
        <v>0</v>
      </c>
      <c r="BF1200" s="233">
        <f>IF(N1200="snížená",J1200,0)</f>
        <v>0</v>
      </c>
      <c r="BG1200" s="233">
        <f>IF(N1200="zákl. přenesená",J1200,0)</f>
        <v>0</v>
      </c>
      <c r="BH1200" s="233">
        <f>IF(N1200="sníž. přenesená",J1200,0)</f>
        <v>0</v>
      </c>
      <c r="BI1200" s="233">
        <f>IF(N1200="nulová",J1200,0)</f>
        <v>0</v>
      </c>
      <c r="BJ1200" s="18" t="s">
        <v>88</v>
      </c>
      <c r="BK1200" s="233">
        <f>ROUND(I1200*H1200,2)</f>
        <v>0</v>
      </c>
      <c r="BL1200" s="18" t="s">
        <v>144</v>
      </c>
      <c r="BM1200" s="232" t="s">
        <v>1285</v>
      </c>
    </row>
    <row r="1201" s="2" customFormat="1">
      <c r="A1201" s="39"/>
      <c r="B1201" s="40"/>
      <c r="C1201" s="41"/>
      <c r="D1201" s="234" t="s">
        <v>146</v>
      </c>
      <c r="E1201" s="41"/>
      <c r="F1201" s="235" t="s">
        <v>1286</v>
      </c>
      <c r="G1201" s="41"/>
      <c r="H1201" s="41"/>
      <c r="I1201" s="236"/>
      <c r="J1201" s="41"/>
      <c r="K1201" s="41"/>
      <c r="L1201" s="45"/>
      <c r="M1201" s="237"/>
      <c r="N1201" s="238"/>
      <c r="O1201" s="92"/>
      <c r="P1201" s="92"/>
      <c r="Q1201" s="92"/>
      <c r="R1201" s="92"/>
      <c r="S1201" s="92"/>
      <c r="T1201" s="93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T1201" s="18" t="s">
        <v>146</v>
      </c>
      <c r="AU1201" s="18" t="s">
        <v>90</v>
      </c>
    </row>
    <row r="1202" s="2" customFormat="1">
      <c r="A1202" s="39"/>
      <c r="B1202" s="40"/>
      <c r="C1202" s="41"/>
      <c r="D1202" s="234" t="s">
        <v>159</v>
      </c>
      <c r="E1202" s="41"/>
      <c r="F1202" s="271" t="s">
        <v>1287</v>
      </c>
      <c r="G1202" s="41"/>
      <c r="H1202" s="41"/>
      <c r="I1202" s="236"/>
      <c r="J1202" s="41"/>
      <c r="K1202" s="41"/>
      <c r="L1202" s="45"/>
      <c r="M1202" s="237"/>
      <c r="N1202" s="238"/>
      <c r="O1202" s="92"/>
      <c r="P1202" s="92"/>
      <c r="Q1202" s="92"/>
      <c r="R1202" s="92"/>
      <c r="S1202" s="92"/>
      <c r="T1202" s="93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T1202" s="18" t="s">
        <v>159</v>
      </c>
      <c r="AU1202" s="18" t="s">
        <v>90</v>
      </c>
    </row>
    <row r="1203" s="13" customFormat="1">
      <c r="A1203" s="13"/>
      <c r="B1203" s="239"/>
      <c r="C1203" s="240"/>
      <c r="D1203" s="234" t="s">
        <v>148</v>
      </c>
      <c r="E1203" s="241" t="s">
        <v>1</v>
      </c>
      <c r="F1203" s="242" t="s">
        <v>1288</v>
      </c>
      <c r="G1203" s="240"/>
      <c r="H1203" s="241" t="s">
        <v>1</v>
      </c>
      <c r="I1203" s="243"/>
      <c r="J1203" s="240"/>
      <c r="K1203" s="240"/>
      <c r="L1203" s="244"/>
      <c r="M1203" s="245"/>
      <c r="N1203" s="246"/>
      <c r="O1203" s="246"/>
      <c r="P1203" s="246"/>
      <c r="Q1203" s="246"/>
      <c r="R1203" s="246"/>
      <c r="S1203" s="246"/>
      <c r="T1203" s="247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8" t="s">
        <v>148</v>
      </c>
      <c r="AU1203" s="248" t="s">
        <v>90</v>
      </c>
      <c r="AV1203" s="13" t="s">
        <v>88</v>
      </c>
      <c r="AW1203" s="13" t="s">
        <v>36</v>
      </c>
      <c r="AX1203" s="13" t="s">
        <v>80</v>
      </c>
      <c r="AY1203" s="248" t="s">
        <v>138</v>
      </c>
    </row>
    <row r="1204" s="13" customFormat="1">
      <c r="A1204" s="13"/>
      <c r="B1204" s="239"/>
      <c r="C1204" s="240"/>
      <c r="D1204" s="234" t="s">
        <v>148</v>
      </c>
      <c r="E1204" s="241" t="s">
        <v>1</v>
      </c>
      <c r="F1204" s="242" t="s">
        <v>1289</v>
      </c>
      <c r="G1204" s="240"/>
      <c r="H1204" s="241" t="s">
        <v>1</v>
      </c>
      <c r="I1204" s="243"/>
      <c r="J1204" s="240"/>
      <c r="K1204" s="240"/>
      <c r="L1204" s="244"/>
      <c r="M1204" s="245"/>
      <c r="N1204" s="246"/>
      <c r="O1204" s="246"/>
      <c r="P1204" s="246"/>
      <c r="Q1204" s="246"/>
      <c r="R1204" s="246"/>
      <c r="S1204" s="246"/>
      <c r="T1204" s="247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8" t="s">
        <v>148</v>
      </c>
      <c r="AU1204" s="248" t="s">
        <v>90</v>
      </c>
      <c r="AV1204" s="13" t="s">
        <v>88</v>
      </c>
      <c r="AW1204" s="13" t="s">
        <v>36</v>
      </c>
      <c r="AX1204" s="13" t="s">
        <v>80</v>
      </c>
      <c r="AY1204" s="248" t="s">
        <v>138</v>
      </c>
    </row>
    <row r="1205" s="14" customFormat="1">
      <c r="A1205" s="14"/>
      <c r="B1205" s="249"/>
      <c r="C1205" s="250"/>
      <c r="D1205" s="234" t="s">
        <v>148</v>
      </c>
      <c r="E1205" s="251" t="s">
        <v>1</v>
      </c>
      <c r="F1205" s="252" t="s">
        <v>1290</v>
      </c>
      <c r="G1205" s="250"/>
      <c r="H1205" s="253">
        <v>38.002000000000002</v>
      </c>
      <c r="I1205" s="254"/>
      <c r="J1205" s="250"/>
      <c r="K1205" s="250"/>
      <c r="L1205" s="255"/>
      <c r="M1205" s="256"/>
      <c r="N1205" s="257"/>
      <c r="O1205" s="257"/>
      <c r="P1205" s="257"/>
      <c r="Q1205" s="257"/>
      <c r="R1205" s="257"/>
      <c r="S1205" s="257"/>
      <c r="T1205" s="258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9" t="s">
        <v>148</v>
      </c>
      <c r="AU1205" s="259" t="s">
        <v>90</v>
      </c>
      <c r="AV1205" s="14" t="s">
        <v>90</v>
      </c>
      <c r="AW1205" s="14" t="s">
        <v>36</v>
      </c>
      <c r="AX1205" s="14" t="s">
        <v>88</v>
      </c>
      <c r="AY1205" s="259" t="s">
        <v>138</v>
      </c>
    </row>
    <row r="1206" s="2" customFormat="1" ht="21.75" customHeight="1">
      <c r="A1206" s="39"/>
      <c r="B1206" s="40"/>
      <c r="C1206" s="272" t="s">
        <v>1291</v>
      </c>
      <c r="D1206" s="272" t="s">
        <v>453</v>
      </c>
      <c r="E1206" s="273" t="s">
        <v>1292</v>
      </c>
      <c r="F1206" s="274" t="s">
        <v>1293</v>
      </c>
      <c r="G1206" s="275" t="s">
        <v>184</v>
      </c>
      <c r="H1206" s="276">
        <v>38.002000000000002</v>
      </c>
      <c r="I1206" s="277"/>
      <c r="J1206" s="278">
        <f>ROUND(I1206*H1206,2)</f>
        <v>0</v>
      </c>
      <c r="K1206" s="279"/>
      <c r="L1206" s="280"/>
      <c r="M1206" s="281" t="s">
        <v>1</v>
      </c>
      <c r="N1206" s="282" t="s">
        <v>45</v>
      </c>
      <c r="O1206" s="92"/>
      <c r="P1206" s="230">
        <f>O1206*H1206</f>
        <v>0</v>
      </c>
      <c r="Q1206" s="230">
        <v>0.00068000000000000005</v>
      </c>
      <c r="R1206" s="230">
        <f>Q1206*H1206</f>
        <v>0.025841360000000004</v>
      </c>
      <c r="S1206" s="230">
        <v>0</v>
      </c>
      <c r="T1206" s="231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2" t="s">
        <v>188</v>
      </c>
      <c r="AT1206" s="232" t="s">
        <v>453</v>
      </c>
      <c r="AU1206" s="232" t="s">
        <v>90</v>
      </c>
      <c r="AY1206" s="18" t="s">
        <v>138</v>
      </c>
      <c r="BE1206" s="233">
        <f>IF(N1206="základní",J1206,0)</f>
        <v>0</v>
      </c>
      <c r="BF1206" s="233">
        <f>IF(N1206="snížená",J1206,0)</f>
        <v>0</v>
      </c>
      <c r="BG1206" s="233">
        <f>IF(N1206="zákl. přenesená",J1206,0)</f>
        <v>0</v>
      </c>
      <c r="BH1206" s="233">
        <f>IF(N1206="sníž. přenesená",J1206,0)</f>
        <v>0</v>
      </c>
      <c r="BI1206" s="233">
        <f>IF(N1206="nulová",J1206,0)</f>
        <v>0</v>
      </c>
      <c r="BJ1206" s="18" t="s">
        <v>88</v>
      </c>
      <c r="BK1206" s="233">
        <f>ROUND(I1206*H1206,2)</f>
        <v>0</v>
      </c>
      <c r="BL1206" s="18" t="s">
        <v>144</v>
      </c>
      <c r="BM1206" s="232" t="s">
        <v>1294</v>
      </c>
    </row>
    <row r="1207" s="2" customFormat="1">
      <c r="A1207" s="39"/>
      <c r="B1207" s="40"/>
      <c r="C1207" s="41"/>
      <c r="D1207" s="234" t="s">
        <v>146</v>
      </c>
      <c r="E1207" s="41"/>
      <c r="F1207" s="235" t="s">
        <v>1293</v>
      </c>
      <c r="G1207" s="41"/>
      <c r="H1207" s="41"/>
      <c r="I1207" s="236"/>
      <c r="J1207" s="41"/>
      <c r="K1207" s="41"/>
      <c r="L1207" s="45"/>
      <c r="M1207" s="237"/>
      <c r="N1207" s="238"/>
      <c r="O1207" s="92"/>
      <c r="P1207" s="92"/>
      <c r="Q1207" s="92"/>
      <c r="R1207" s="92"/>
      <c r="S1207" s="92"/>
      <c r="T1207" s="93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T1207" s="18" t="s">
        <v>146</v>
      </c>
      <c r="AU1207" s="18" t="s">
        <v>90</v>
      </c>
    </row>
    <row r="1208" s="2" customFormat="1" ht="24.15" customHeight="1">
      <c r="A1208" s="39"/>
      <c r="B1208" s="40"/>
      <c r="C1208" s="220" t="s">
        <v>1295</v>
      </c>
      <c r="D1208" s="220" t="s">
        <v>140</v>
      </c>
      <c r="E1208" s="221" t="s">
        <v>1296</v>
      </c>
      <c r="F1208" s="222" t="s">
        <v>1297</v>
      </c>
      <c r="G1208" s="223" t="s">
        <v>184</v>
      </c>
      <c r="H1208" s="224">
        <v>38.002000000000002</v>
      </c>
      <c r="I1208" s="225"/>
      <c r="J1208" s="226">
        <f>ROUND(I1208*H1208,2)</f>
        <v>0</v>
      </c>
      <c r="K1208" s="227"/>
      <c r="L1208" s="45"/>
      <c r="M1208" s="228" t="s">
        <v>1</v>
      </c>
      <c r="N1208" s="229" t="s">
        <v>45</v>
      </c>
      <c r="O1208" s="92"/>
      <c r="P1208" s="230">
        <f>O1208*H1208</f>
        <v>0</v>
      </c>
      <c r="Q1208" s="230">
        <v>0</v>
      </c>
      <c r="R1208" s="230">
        <f>Q1208*H1208</f>
        <v>0</v>
      </c>
      <c r="S1208" s="230">
        <v>0</v>
      </c>
      <c r="T1208" s="231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32" t="s">
        <v>144</v>
      </c>
      <c r="AT1208" s="232" t="s">
        <v>140</v>
      </c>
      <c r="AU1208" s="232" t="s">
        <v>90</v>
      </c>
      <c r="AY1208" s="18" t="s">
        <v>138</v>
      </c>
      <c r="BE1208" s="233">
        <f>IF(N1208="základní",J1208,0)</f>
        <v>0</v>
      </c>
      <c r="BF1208" s="233">
        <f>IF(N1208="snížená",J1208,0)</f>
        <v>0</v>
      </c>
      <c r="BG1208" s="233">
        <f>IF(N1208="zákl. přenesená",J1208,0)</f>
        <v>0</v>
      </c>
      <c r="BH1208" s="233">
        <f>IF(N1208="sníž. přenesená",J1208,0)</f>
        <v>0</v>
      </c>
      <c r="BI1208" s="233">
        <f>IF(N1208="nulová",J1208,0)</f>
        <v>0</v>
      </c>
      <c r="BJ1208" s="18" t="s">
        <v>88</v>
      </c>
      <c r="BK1208" s="233">
        <f>ROUND(I1208*H1208,2)</f>
        <v>0</v>
      </c>
      <c r="BL1208" s="18" t="s">
        <v>144</v>
      </c>
      <c r="BM1208" s="232" t="s">
        <v>1298</v>
      </c>
    </row>
    <row r="1209" s="2" customFormat="1">
      <c r="A1209" s="39"/>
      <c r="B1209" s="40"/>
      <c r="C1209" s="41"/>
      <c r="D1209" s="234" t="s">
        <v>146</v>
      </c>
      <c r="E1209" s="41"/>
      <c r="F1209" s="235" t="s">
        <v>1299</v>
      </c>
      <c r="G1209" s="41"/>
      <c r="H1209" s="41"/>
      <c r="I1209" s="236"/>
      <c r="J1209" s="41"/>
      <c r="K1209" s="41"/>
      <c r="L1209" s="45"/>
      <c r="M1209" s="237"/>
      <c r="N1209" s="238"/>
      <c r="O1209" s="92"/>
      <c r="P1209" s="92"/>
      <c r="Q1209" s="92"/>
      <c r="R1209" s="92"/>
      <c r="S1209" s="92"/>
      <c r="T1209" s="93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T1209" s="18" t="s">
        <v>146</v>
      </c>
      <c r="AU1209" s="18" t="s">
        <v>90</v>
      </c>
    </row>
    <row r="1210" s="2" customFormat="1">
      <c r="A1210" s="39"/>
      <c r="B1210" s="40"/>
      <c r="C1210" s="41"/>
      <c r="D1210" s="234" t="s">
        <v>159</v>
      </c>
      <c r="E1210" s="41"/>
      <c r="F1210" s="271" t="s">
        <v>1300</v>
      </c>
      <c r="G1210" s="41"/>
      <c r="H1210" s="41"/>
      <c r="I1210" s="236"/>
      <c r="J1210" s="41"/>
      <c r="K1210" s="41"/>
      <c r="L1210" s="45"/>
      <c r="M1210" s="237"/>
      <c r="N1210" s="238"/>
      <c r="O1210" s="92"/>
      <c r="P1210" s="92"/>
      <c r="Q1210" s="92"/>
      <c r="R1210" s="92"/>
      <c r="S1210" s="92"/>
      <c r="T1210" s="93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T1210" s="18" t="s">
        <v>159</v>
      </c>
      <c r="AU1210" s="18" t="s">
        <v>90</v>
      </c>
    </row>
    <row r="1211" s="13" customFormat="1">
      <c r="A1211" s="13"/>
      <c r="B1211" s="239"/>
      <c r="C1211" s="240"/>
      <c r="D1211" s="234" t="s">
        <v>148</v>
      </c>
      <c r="E1211" s="241" t="s">
        <v>1</v>
      </c>
      <c r="F1211" s="242" t="s">
        <v>1288</v>
      </c>
      <c r="G1211" s="240"/>
      <c r="H1211" s="241" t="s">
        <v>1</v>
      </c>
      <c r="I1211" s="243"/>
      <c r="J1211" s="240"/>
      <c r="K1211" s="240"/>
      <c r="L1211" s="244"/>
      <c r="M1211" s="245"/>
      <c r="N1211" s="246"/>
      <c r="O1211" s="246"/>
      <c r="P1211" s="246"/>
      <c r="Q1211" s="246"/>
      <c r="R1211" s="246"/>
      <c r="S1211" s="246"/>
      <c r="T1211" s="247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8" t="s">
        <v>148</v>
      </c>
      <c r="AU1211" s="248" t="s">
        <v>90</v>
      </c>
      <c r="AV1211" s="13" t="s">
        <v>88</v>
      </c>
      <c r="AW1211" s="13" t="s">
        <v>36</v>
      </c>
      <c r="AX1211" s="13" t="s">
        <v>80</v>
      </c>
      <c r="AY1211" s="248" t="s">
        <v>138</v>
      </c>
    </row>
    <row r="1212" s="13" customFormat="1">
      <c r="A1212" s="13"/>
      <c r="B1212" s="239"/>
      <c r="C1212" s="240"/>
      <c r="D1212" s="234" t="s">
        <v>148</v>
      </c>
      <c r="E1212" s="241" t="s">
        <v>1</v>
      </c>
      <c r="F1212" s="242" t="s">
        <v>1289</v>
      </c>
      <c r="G1212" s="240"/>
      <c r="H1212" s="241" t="s">
        <v>1</v>
      </c>
      <c r="I1212" s="243"/>
      <c r="J1212" s="240"/>
      <c r="K1212" s="240"/>
      <c r="L1212" s="244"/>
      <c r="M1212" s="245"/>
      <c r="N1212" s="246"/>
      <c r="O1212" s="246"/>
      <c r="P1212" s="246"/>
      <c r="Q1212" s="246"/>
      <c r="R1212" s="246"/>
      <c r="S1212" s="246"/>
      <c r="T1212" s="247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8" t="s">
        <v>148</v>
      </c>
      <c r="AU1212" s="248" t="s">
        <v>90</v>
      </c>
      <c r="AV1212" s="13" t="s">
        <v>88</v>
      </c>
      <c r="AW1212" s="13" t="s">
        <v>36</v>
      </c>
      <c r="AX1212" s="13" t="s">
        <v>80</v>
      </c>
      <c r="AY1212" s="248" t="s">
        <v>138</v>
      </c>
    </row>
    <row r="1213" s="14" customFormat="1">
      <c r="A1213" s="14"/>
      <c r="B1213" s="249"/>
      <c r="C1213" s="250"/>
      <c r="D1213" s="234" t="s">
        <v>148</v>
      </c>
      <c r="E1213" s="251" t="s">
        <v>1</v>
      </c>
      <c r="F1213" s="252" t="s">
        <v>1290</v>
      </c>
      <c r="G1213" s="250"/>
      <c r="H1213" s="253">
        <v>38.002000000000002</v>
      </c>
      <c r="I1213" s="254"/>
      <c r="J1213" s="250"/>
      <c r="K1213" s="250"/>
      <c r="L1213" s="255"/>
      <c r="M1213" s="256"/>
      <c r="N1213" s="257"/>
      <c r="O1213" s="257"/>
      <c r="P1213" s="257"/>
      <c r="Q1213" s="257"/>
      <c r="R1213" s="257"/>
      <c r="S1213" s="257"/>
      <c r="T1213" s="258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9" t="s">
        <v>148</v>
      </c>
      <c r="AU1213" s="259" t="s">
        <v>90</v>
      </c>
      <c r="AV1213" s="14" t="s">
        <v>90</v>
      </c>
      <c r="AW1213" s="14" t="s">
        <v>36</v>
      </c>
      <c r="AX1213" s="14" t="s">
        <v>88</v>
      </c>
      <c r="AY1213" s="259" t="s">
        <v>138</v>
      </c>
    </row>
    <row r="1214" s="2" customFormat="1" ht="33" customHeight="1">
      <c r="A1214" s="39"/>
      <c r="B1214" s="40"/>
      <c r="C1214" s="220" t="s">
        <v>1301</v>
      </c>
      <c r="D1214" s="220" t="s">
        <v>140</v>
      </c>
      <c r="E1214" s="221" t="s">
        <v>1302</v>
      </c>
      <c r="F1214" s="222" t="s">
        <v>1303</v>
      </c>
      <c r="G1214" s="223" t="s">
        <v>184</v>
      </c>
      <c r="H1214" s="224">
        <v>41.5</v>
      </c>
      <c r="I1214" s="225"/>
      <c r="J1214" s="226">
        <f>ROUND(I1214*H1214,2)</f>
        <v>0</v>
      </c>
      <c r="K1214" s="227"/>
      <c r="L1214" s="45"/>
      <c r="M1214" s="228" t="s">
        <v>1</v>
      </c>
      <c r="N1214" s="229" t="s">
        <v>45</v>
      </c>
      <c r="O1214" s="92"/>
      <c r="P1214" s="230">
        <f>O1214*H1214</f>
        <v>0</v>
      </c>
      <c r="Q1214" s="230">
        <v>0.00175</v>
      </c>
      <c r="R1214" s="230">
        <f>Q1214*H1214</f>
        <v>0.072624999999999995</v>
      </c>
      <c r="S1214" s="230">
        <v>0.002</v>
      </c>
      <c r="T1214" s="231">
        <f>S1214*H1214</f>
        <v>0.083000000000000004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2" t="s">
        <v>144</v>
      </c>
      <c r="AT1214" s="232" t="s">
        <v>140</v>
      </c>
      <c r="AU1214" s="232" t="s">
        <v>90</v>
      </c>
      <c r="AY1214" s="18" t="s">
        <v>138</v>
      </c>
      <c r="BE1214" s="233">
        <f>IF(N1214="základní",J1214,0)</f>
        <v>0</v>
      </c>
      <c r="BF1214" s="233">
        <f>IF(N1214="snížená",J1214,0)</f>
        <v>0</v>
      </c>
      <c r="BG1214" s="233">
        <f>IF(N1214="zákl. přenesená",J1214,0)</f>
        <v>0</v>
      </c>
      <c r="BH1214" s="233">
        <f>IF(N1214="sníž. přenesená",J1214,0)</f>
        <v>0</v>
      </c>
      <c r="BI1214" s="233">
        <f>IF(N1214="nulová",J1214,0)</f>
        <v>0</v>
      </c>
      <c r="BJ1214" s="18" t="s">
        <v>88</v>
      </c>
      <c r="BK1214" s="233">
        <f>ROUND(I1214*H1214,2)</f>
        <v>0</v>
      </c>
      <c r="BL1214" s="18" t="s">
        <v>144</v>
      </c>
      <c r="BM1214" s="232" t="s">
        <v>1304</v>
      </c>
    </row>
    <row r="1215" s="2" customFormat="1">
      <c r="A1215" s="39"/>
      <c r="B1215" s="40"/>
      <c r="C1215" s="41"/>
      <c r="D1215" s="234" t="s">
        <v>146</v>
      </c>
      <c r="E1215" s="41"/>
      <c r="F1215" s="235" t="s">
        <v>1303</v>
      </c>
      <c r="G1215" s="41"/>
      <c r="H1215" s="41"/>
      <c r="I1215" s="236"/>
      <c r="J1215" s="41"/>
      <c r="K1215" s="41"/>
      <c r="L1215" s="45"/>
      <c r="M1215" s="237"/>
      <c r="N1215" s="238"/>
      <c r="O1215" s="92"/>
      <c r="P1215" s="92"/>
      <c r="Q1215" s="92"/>
      <c r="R1215" s="92"/>
      <c r="S1215" s="92"/>
      <c r="T1215" s="93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T1215" s="18" t="s">
        <v>146</v>
      </c>
      <c r="AU1215" s="18" t="s">
        <v>90</v>
      </c>
    </row>
    <row r="1216" s="13" customFormat="1">
      <c r="A1216" s="13"/>
      <c r="B1216" s="239"/>
      <c r="C1216" s="240"/>
      <c r="D1216" s="234" t="s">
        <v>148</v>
      </c>
      <c r="E1216" s="241" t="s">
        <v>1</v>
      </c>
      <c r="F1216" s="242" t="s">
        <v>1305</v>
      </c>
      <c r="G1216" s="240"/>
      <c r="H1216" s="241" t="s">
        <v>1</v>
      </c>
      <c r="I1216" s="243"/>
      <c r="J1216" s="240"/>
      <c r="K1216" s="240"/>
      <c r="L1216" s="244"/>
      <c r="M1216" s="245"/>
      <c r="N1216" s="246"/>
      <c r="O1216" s="246"/>
      <c r="P1216" s="246"/>
      <c r="Q1216" s="246"/>
      <c r="R1216" s="246"/>
      <c r="S1216" s="246"/>
      <c r="T1216" s="247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8" t="s">
        <v>148</v>
      </c>
      <c r="AU1216" s="248" t="s">
        <v>90</v>
      </c>
      <c r="AV1216" s="13" t="s">
        <v>88</v>
      </c>
      <c r="AW1216" s="13" t="s">
        <v>36</v>
      </c>
      <c r="AX1216" s="13" t="s">
        <v>80</v>
      </c>
      <c r="AY1216" s="248" t="s">
        <v>138</v>
      </c>
    </row>
    <row r="1217" s="14" customFormat="1">
      <c r="A1217" s="14"/>
      <c r="B1217" s="249"/>
      <c r="C1217" s="250"/>
      <c r="D1217" s="234" t="s">
        <v>148</v>
      </c>
      <c r="E1217" s="251" t="s">
        <v>1</v>
      </c>
      <c r="F1217" s="252" t="s">
        <v>1306</v>
      </c>
      <c r="G1217" s="250"/>
      <c r="H1217" s="253">
        <v>41.5</v>
      </c>
      <c r="I1217" s="254"/>
      <c r="J1217" s="250"/>
      <c r="K1217" s="250"/>
      <c r="L1217" s="255"/>
      <c r="M1217" s="256"/>
      <c r="N1217" s="257"/>
      <c r="O1217" s="257"/>
      <c r="P1217" s="257"/>
      <c r="Q1217" s="257"/>
      <c r="R1217" s="257"/>
      <c r="S1217" s="257"/>
      <c r="T1217" s="25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9" t="s">
        <v>148</v>
      </c>
      <c r="AU1217" s="259" t="s">
        <v>90</v>
      </c>
      <c r="AV1217" s="14" t="s">
        <v>90</v>
      </c>
      <c r="AW1217" s="14" t="s">
        <v>36</v>
      </c>
      <c r="AX1217" s="14" t="s">
        <v>88</v>
      </c>
      <c r="AY1217" s="259" t="s">
        <v>138</v>
      </c>
    </row>
    <row r="1218" s="2" customFormat="1" ht="33" customHeight="1">
      <c r="A1218" s="39"/>
      <c r="B1218" s="40"/>
      <c r="C1218" s="220" t="s">
        <v>1307</v>
      </c>
      <c r="D1218" s="220" t="s">
        <v>140</v>
      </c>
      <c r="E1218" s="221" t="s">
        <v>1308</v>
      </c>
      <c r="F1218" s="222" t="s">
        <v>1309</v>
      </c>
      <c r="G1218" s="223" t="s">
        <v>184</v>
      </c>
      <c r="H1218" s="224">
        <v>41.5</v>
      </c>
      <c r="I1218" s="225"/>
      <c r="J1218" s="226">
        <f>ROUND(I1218*H1218,2)</f>
        <v>0</v>
      </c>
      <c r="K1218" s="227"/>
      <c r="L1218" s="45"/>
      <c r="M1218" s="228" t="s">
        <v>1</v>
      </c>
      <c r="N1218" s="229" t="s">
        <v>45</v>
      </c>
      <c r="O1218" s="92"/>
      <c r="P1218" s="230">
        <f>O1218*H1218</f>
        <v>0</v>
      </c>
      <c r="Q1218" s="230">
        <v>0</v>
      </c>
      <c r="R1218" s="230">
        <f>Q1218*H1218</f>
        <v>0</v>
      </c>
      <c r="S1218" s="230">
        <v>0</v>
      </c>
      <c r="T1218" s="231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2" t="s">
        <v>144</v>
      </c>
      <c r="AT1218" s="232" t="s">
        <v>140</v>
      </c>
      <c r="AU1218" s="232" t="s">
        <v>90</v>
      </c>
      <c r="AY1218" s="18" t="s">
        <v>138</v>
      </c>
      <c r="BE1218" s="233">
        <f>IF(N1218="základní",J1218,0)</f>
        <v>0</v>
      </c>
      <c r="BF1218" s="233">
        <f>IF(N1218="snížená",J1218,0)</f>
        <v>0</v>
      </c>
      <c r="BG1218" s="233">
        <f>IF(N1218="zákl. přenesená",J1218,0)</f>
        <v>0</v>
      </c>
      <c r="BH1218" s="233">
        <f>IF(N1218="sníž. přenesená",J1218,0)</f>
        <v>0</v>
      </c>
      <c r="BI1218" s="233">
        <f>IF(N1218="nulová",J1218,0)</f>
        <v>0</v>
      </c>
      <c r="BJ1218" s="18" t="s">
        <v>88</v>
      </c>
      <c r="BK1218" s="233">
        <f>ROUND(I1218*H1218,2)</f>
        <v>0</v>
      </c>
      <c r="BL1218" s="18" t="s">
        <v>144</v>
      </c>
      <c r="BM1218" s="232" t="s">
        <v>1310</v>
      </c>
    </row>
    <row r="1219" s="2" customFormat="1">
      <c r="A1219" s="39"/>
      <c r="B1219" s="40"/>
      <c r="C1219" s="41"/>
      <c r="D1219" s="234" t="s">
        <v>146</v>
      </c>
      <c r="E1219" s="41"/>
      <c r="F1219" s="235" t="s">
        <v>1309</v>
      </c>
      <c r="G1219" s="41"/>
      <c r="H1219" s="41"/>
      <c r="I1219" s="236"/>
      <c r="J1219" s="41"/>
      <c r="K1219" s="41"/>
      <c r="L1219" s="45"/>
      <c r="M1219" s="237"/>
      <c r="N1219" s="238"/>
      <c r="O1219" s="92"/>
      <c r="P1219" s="92"/>
      <c r="Q1219" s="92"/>
      <c r="R1219" s="92"/>
      <c r="S1219" s="92"/>
      <c r="T1219" s="9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146</v>
      </c>
      <c r="AU1219" s="18" t="s">
        <v>90</v>
      </c>
    </row>
    <row r="1220" s="2" customFormat="1">
      <c r="A1220" s="39"/>
      <c r="B1220" s="40"/>
      <c r="C1220" s="41"/>
      <c r="D1220" s="234" t="s">
        <v>159</v>
      </c>
      <c r="E1220" s="41"/>
      <c r="F1220" s="271" t="s">
        <v>1311</v>
      </c>
      <c r="G1220" s="41"/>
      <c r="H1220" s="41"/>
      <c r="I1220" s="236"/>
      <c r="J1220" s="41"/>
      <c r="K1220" s="41"/>
      <c r="L1220" s="45"/>
      <c r="M1220" s="237"/>
      <c r="N1220" s="238"/>
      <c r="O1220" s="92"/>
      <c r="P1220" s="92"/>
      <c r="Q1220" s="92"/>
      <c r="R1220" s="92"/>
      <c r="S1220" s="92"/>
      <c r="T1220" s="93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T1220" s="18" t="s">
        <v>159</v>
      </c>
      <c r="AU1220" s="18" t="s">
        <v>90</v>
      </c>
    </row>
    <row r="1221" s="13" customFormat="1">
      <c r="A1221" s="13"/>
      <c r="B1221" s="239"/>
      <c r="C1221" s="240"/>
      <c r="D1221" s="234" t="s">
        <v>148</v>
      </c>
      <c r="E1221" s="241" t="s">
        <v>1</v>
      </c>
      <c r="F1221" s="242" t="s">
        <v>1305</v>
      </c>
      <c r="G1221" s="240"/>
      <c r="H1221" s="241" t="s">
        <v>1</v>
      </c>
      <c r="I1221" s="243"/>
      <c r="J1221" s="240"/>
      <c r="K1221" s="240"/>
      <c r="L1221" s="244"/>
      <c r="M1221" s="245"/>
      <c r="N1221" s="246"/>
      <c r="O1221" s="246"/>
      <c r="P1221" s="246"/>
      <c r="Q1221" s="246"/>
      <c r="R1221" s="246"/>
      <c r="S1221" s="246"/>
      <c r="T1221" s="247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8" t="s">
        <v>148</v>
      </c>
      <c r="AU1221" s="248" t="s">
        <v>90</v>
      </c>
      <c r="AV1221" s="13" t="s">
        <v>88</v>
      </c>
      <c r="AW1221" s="13" t="s">
        <v>36</v>
      </c>
      <c r="AX1221" s="13" t="s">
        <v>80</v>
      </c>
      <c r="AY1221" s="248" t="s">
        <v>138</v>
      </c>
    </row>
    <row r="1222" s="14" customFormat="1">
      <c r="A1222" s="14"/>
      <c r="B1222" s="249"/>
      <c r="C1222" s="250"/>
      <c r="D1222" s="234" t="s">
        <v>148</v>
      </c>
      <c r="E1222" s="251" t="s">
        <v>1</v>
      </c>
      <c r="F1222" s="252" t="s">
        <v>1306</v>
      </c>
      <c r="G1222" s="250"/>
      <c r="H1222" s="253">
        <v>41.5</v>
      </c>
      <c r="I1222" s="254"/>
      <c r="J1222" s="250"/>
      <c r="K1222" s="250"/>
      <c r="L1222" s="255"/>
      <c r="M1222" s="256"/>
      <c r="N1222" s="257"/>
      <c r="O1222" s="257"/>
      <c r="P1222" s="257"/>
      <c r="Q1222" s="257"/>
      <c r="R1222" s="257"/>
      <c r="S1222" s="257"/>
      <c r="T1222" s="258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9" t="s">
        <v>148</v>
      </c>
      <c r="AU1222" s="259" t="s">
        <v>90</v>
      </c>
      <c r="AV1222" s="14" t="s">
        <v>90</v>
      </c>
      <c r="AW1222" s="14" t="s">
        <v>36</v>
      </c>
      <c r="AX1222" s="14" t="s">
        <v>88</v>
      </c>
      <c r="AY1222" s="259" t="s">
        <v>138</v>
      </c>
    </row>
    <row r="1223" s="2" customFormat="1" ht="16.5" customHeight="1">
      <c r="A1223" s="39"/>
      <c r="B1223" s="40"/>
      <c r="C1223" s="220" t="s">
        <v>1312</v>
      </c>
      <c r="D1223" s="220" t="s">
        <v>140</v>
      </c>
      <c r="E1223" s="221" t="s">
        <v>1313</v>
      </c>
      <c r="F1223" s="222" t="s">
        <v>1314</v>
      </c>
      <c r="G1223" s="223" t="s">
        <v>570</v>
      </c>
      <c r="H1223" s="224">
        <v>1</v>
      </c>
      <c r="I1223" s="225"/>
      <c r="J1223" s="226">
        <f>ROUND(I1223*H1223,2)</f>
        <v>0</v>
      </c>
      <c r="K1223" s="227"/>
      <c r="L1223" s="45"/>
      <c r="M1223" s="228" t="s">
        <v>1</v>
      </c>
      <c r="N1223" s="229" t="s">
        <v>45</v>
      </c>
      <c r="O1223" s="92"/>
      <c r="P1223" s="230">
        <f>O1223*H1223</f>
        <v>0</v>
      </c>
      <c r="Q1223" s="230">
        <v>0</v>
      </c>
      <c r="R1223" s="230">
        <f>Q1223*H1223</f>
        <v>0</v>
      </c>
      <c r="S1223" s="230">
        <v>0</v>
      </c>
      <c r="T1223" s="231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32" t="s">
        <v>144</v>
      </c>
      <c r="AT1223" s="232" t="s">
        <v>140</v>
      </c>
      <c r="AU1223" s="232" t="s">
        <v>90</v>
      </c>
      <c r="AY1223" s="18" t="s">
        <v>138</v>
      </c>
      <c r="BE1223" s="233">
        <f>IF(N1223="základní",J1223,0)</f>
        <v>0</v>
      </c>
      <c r="BF1223" s="233">
        <f>IF(N1223="snížená",J1223,0)</f>
        <v>0</v>
      </c>
      <c r="BG1223" s="233">
        <f>IF(N1223="zákl. přenesená",J1223,0)</f>
        <v>0</v>
      </c>
      <c r="BH1223" s="233">
        <f>IF(N1223="sníž. přenesená",J1223,0)</f>
        <v>0</v>
      </c>
      <c r="BI1223" s="233">
        <f>IF(N1223="nulová",J1223,0)</f>
        <v>0</v>
      </c>
      <c r="BJ1223" s="18" t="s">
        <v>88</v>
      </c>
      <c r="BK1223" s="233">
        <f>ROUND(I1223*H1223,2)</f>
        <v>0</v>
      </c>
      <c r="BL1223" s="18" t="s">
        <v>144</v>
      </c>
      <c r="BM1223" s="232" t="s">
        <v>1315</v>
      </c>
    </row>
    <row r="1224" s="2" customFormat="1">
      <c r="A1224" s="39"/>
      <c r="B1224" s="40"/>
      <c r="C1224" s="41"/>
      <c r="D1224" s="234" t="s">
        <v>146</v>
      </c>
      <c r="E1224" s="41"/>
      <c r="F1224" s="235" t="s">
        <v>1314</v>
      </c>
      <c r="G1224" s="41"/>
      <c r="H1224" s="41"/>
      <c r="I1224" s="236"/>
      <c r="J1224" s="41"/>
      <c r="K1224" s="41"/>
      <c r="L1224" s="45"/>
      <c r="M1224" s="237"/>
      <c r="N1224" s="238"/>
      <c r="O1224" s="92"/>
      <c r="P1224" s="92"/>
      <c r="Q1224" s="92"/>
      <c r="R1224" s="92"/>
      <c r="S1224" s="92"/>
      <c r="T1224" s="93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146</v>
      </c>
      <c r="AU1224" s="18" t="s">
        <v>90</v>
      </c>
    </row>
    <row r="1225" s="2" customFormat="1">
      <c r="A1225" s="39"/>
      <c r="B1225" s="40"/>
      <c r="C1225" s="41"/>
      <c r="D1225" s="234" t="s">
        <v>159</v>
      </c>
      <c r="E1225" s="41"/>
      <c r="F1225" s="271" t="s">
        <v>1316</v>
      </c>
      <c r="G1225" s="41"/>
      <c r="H1225" s="41"/>
      <c r="I1225" s="236"/>
      <c r="J1225" s="41"/>
      <c r="K1225" s="41"/>
      <c r="L1225" s="45"/>
      <c r="M1225" s="237"/>
      <c r="N1225" s="238"/>
      <c r="O1225" s="92"/>
      <c r="P1225" s="92"/>
      <c r="Q1225" s="92"/>
      <c r="R1225" s="92"/>
      <c r="S1225" s="92"/>
      <c r="T1225" s="93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T1225" s="18" t="s">
        <v>159</v>
      </c>
      <c r="AU1225" s="18" t="s">
        <v>90</v>
      </c>
    </row>
    <row r="1226" s="2" customFormat="1" ht="24.15" customHeight="1">
      <c r="A1226" s="39"/>
      <c r="B1226" s="40"/>
      <c r="C1226" s="220" t="s">
        <v>1317</v>
      </c>
      <c r="D1226" s="220" t="s">
        <v>140</v>
      </c>
      <c r="E1226" s="221" t="s">
        <v>1318</v>
      </c>
      <c r="F1226" s="222" t="s">
        <v>1319</v>
      </c>
      <c r="G1226" s="223" t="s">
        <v>1320</v>
      </c>
      <c r="H1226" s="224">
        <v>1</v>
      </c>
      <c r="I1226" s="225"/>
      <c r="J1226" s="226">
        <f>ROUND(I1226*H1226,2)</f>
        <v>0</v>
      </c>
      <c r="K1226" s="227"/>
      <c r="L1226" s="45"/>
      <c r="M1226" s="228" t="s">
        <v>1</v>
      </c>
      <c r="N1226" s="229" t="s">
        <v>45</v>
      </c>
      <c r="O1226" s="92"/>
      <c r="P1226" s="230">
        <f>O1226*H1226</f>
        <v>0</v>
      </c>
      <c r="Q1226" s="230">
        <v>0</v>
      </c>
      <c r="R1226" s="230">
        <f>Q1226*H1226</f>
        <v>0</v>
      </c>
      <c r="S1226" s="230">
        <v>0</v>
      </c>
      <c r="T1226" s="231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32" t="s">
        <v>144</v>
      </c>
      <c r="AT1226" s="232" t="s">
        <v>140</v>
      </c>
      <c r="AU1226" s="232" t="s">
        <v>90</v>
      </c>
      <c r="AY1226" s="18" t="s">
        <v>138</v>
      </c>
      <c r="BE1226" s="233">
        <f>IF(N1226="základní",J1226,0)</f>
        <v>0</v>
      </c>
      <c r="BF1226" s="233">
        <f>IF(N1226="snížená",J1226,0)</f>
        <v>0</v>
      </c>
      <c r="BG1226" s="233">
        <f>IF(N1226="zákl. přenesená",J1226,0)</f>
        <v>0</v>
      </c>
      <c r="BH1226" s="233">
        <f>IF(N1226="sníž. přenesená",J1226,0)</f>
        <v>0</v>
      </c>
      <c r="BI1226" s="233">
        <f>IF(N1226="nulová",J1226,0)</f>
        <v>0</v>
      </c>
      <c r="BJ1226" s="18" t="s">
        <v>88</v>
      </c>
      <c r="BK1226" s="233">
        <f>ROUND(I1226*H1226,2)</f>
        <v>0</v>
      </c>
      <c r="BL1226" s="18" t="s">
        <v>144</v>
      </c>
      <c r="BM1226" s="232" t="s">
        <v>1321</v>
      </c>
    </row>
    <row r="1227" s="2" customFormat="1">
      <c r="A1227" s="39"/>
      <c r="B1227" s="40"/>
      <c r="C1227" s="41"/>
      <c r="D1227" s="234" t="s">
        <v>146</v>
      </c>
      <c r="E1227" s="41"/>
      <c r="F1227" s="235" t="s">
        <v>1319</v>
      </c>
      <c r="G1227" s="41"/>
      <c r="H1227" s="41"/>
      <c r="I1227" s="236"/>
      <c r="J1227" s="41"/>
      <c r="K1227" s="41"/>
      <c r="L1227" s="45"/>
      <c r="M1227" s="237"/>
      <c r="N1227" s="238"/>
      <c r="O1227" s="92"/>
      <c r="P1227" s="92"/>
      <c r="Q1227" s="92"/>
      <c r="R1227" s="92"/>
      <c r="S1227" s="92"/>
      <c r="T1227" s="93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T1227" s="18" t="s">
        <v>146</v>
      </c>
      <c r="AU1227" s="18" t="s">
        <v>90</v>
      </c>
    </row>
    <row r="1228" s="2" customFormat="1">
      <c r="A1228" s="39"/>
      <c r="B1228" s="40"/>
      <c r="C1228" s="41"/>
      <c r="D1228" s="234" t="s">
        <v>159</v>
      </c>
      <c r="E1228" s="41"/>
      <c r="F1228" s="271" t="s">
        <v>1322</v>
      </c>
      <c r="G1228" s="41"/>
      <c r="H1228" s="41"/>
      <c r="I1228" s="236"/>
      <c r="J1228" s="41"/>
      <c r="K1228" s="41"/>
      <c r="L1228" s="45"/>
      <c r="M1228" s="237"/>
      <c r="N1228" s="238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159</v>
      </c>
      <c r="AU1228" s="18" t="s">
        <v>90</v>
      </c>
    </row>
    <row r="1229" s="2" customFormat="1" ht="16.5" customHeight="1">
      <c r="A1229" s="39"/>
      <c r="B1229" s="40"/>
      <c r="C1229" s="220" t="s">
        <v>1323</v>
      </c>
      <c r="D1229" s="220" t="s">
        <v>140</v>
      </c>
      <c r="E1229" s="221" t="s">
        <v>1324</v>
      </c>
      <c r="F1229" s="222" t="s">
        <v>1325</v>
      </c>
      <c r="G1229" s="223" t="s">
        <v>570</v>
      </c>
      <c r="H1229" s="224">
        <v>2</v>
      </c>
      <c r="I1229" s="225"/>
      <c r="J1229" s="226">
        <f>ROUND(I1229*H1229,2)</f>
        <v>0</v>
      </c>
      <c r="K1229" s="227"/>
      <c r="L1229" s="45"/>
      <c r="M1229" s="228" t="s">
        <v>1</v>
      </c>
      <c r="N1229" s="229" t="s">
        <v>45</v>
      </c>
      <c r="O1229" s="92"/>
      <c r="P1229" s="230">
        <f>O1229*H1229</f>
        <v>0</v>
      </c>
      <c r="Q1229" s="230">
        <v>0</v>
      </c>
      <c r="R1229" s="230">
        <f>Q1229*H1229</f>
        <v>0</v>
      </c>
      <c r="S1229" s="230">
        <v>0</v>
      </c>
      <c r="T1229" s="231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32" t="s">
        <v>144</v>
      </c>
      <c r="AT1229" s="232" t="s">
        <v>140</v>
      </c>
      <c r="AU1229" s="232" t="s">
        <v>90</v>
      </c>
      <c r="AY1229" s="18" t="s">
        <v>138</v>
      </c>
      <c r="BE1229" s="233">
        <f>IF(N1229="základní",J1229,0)</f>
        <v>0</v>
      </c>
      <c r="BF1229" s="233">
        <f>IF(N1229="snížená",J1229,0)</f>
        <v>0</v>
      </c>
      <c r="BG1229" s="233">
        <f>IF(N1229="zákl. přenesená",J1229,0)</f>
        <v>0</v>
      </c>
      <c r="BH1229" s="233">
        <f>IF(N1229="sníž. přenesená",J1229,0)</f>
        <v>0</v>
      </c>
      <c r="BI1229" s="233">
        <f>IF(N1229="nulová",J1229,0)</f>
        <v>0</v>
      </c>
      <c r="BJ1229" s="18" t="s">
        <v>88</v>
      </c>
      <c r="BK1229" s="233">
        <f>ROUND(I1229*H1229,2)</f>
        <v>0</v>
      </c>
      <c r="BL1229" s="18" t="s">
        <v>144</v>
      </c>
      <c r="BM1229" s="232" t="s">
        <v>1326</v>
      </c>
    </row>
    <row r="1230" s="2" customFormat="1">
      <c r="A1230" s="39"/>
      <c r="B1230" s="40"/>
      <c r="C1230" s="41"/>
      <c r="D1230" s="234" t="s">
        <v>146</v>
      </c>
      <c r="E1230" s="41"/>
      <c r="F1230" s="235" t="s">
        <v>1325</v>
      </c>
      <c r="G1230" s="41"/>
      <c r="H1230" s="41"/>
      <c r="I1230" s="236"/>
      <c r="J1230" s="41"/>
      <c r="K1230" s="41"/>
      <c r="L1230" s="45"/>
      <c r="M1230" s="237"/>
      <c r="N1230" s="238"/>
      <c r="O1230" s="92"/>
      <c r="P1230" s="92"/>
      <c r="Q1230" s="92"/>
      <c r="R1230" s="92"/>
      <c r="S1230" s="92"/>
      <c r="T1230" s="93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T1230" s="18" t="s">
        <v>146</v>
      </c>
      <c r="AU1230" s="18" t="s">
        <v>90</v>
      </c>
    </row>
    <row r="1231" s="2" customFormat="1">
      <c r="A1231" s="39"/>
      <c r="B1231" s="40"/>
      <c r="C1231" s="41"/>
      <c r="D1231" s="234" t="s">
        <v>159</v>
      </c>
      <c r="E1231" s="41"/>
      <c r="F1231" s="271" t="s">
        <v>1327</v>
      </c>
      <c r="G1231" s="41"/>
      <c r="H1231" s="41"/>
      <c r="I1231" s="236"/>
      <c r="J1231" s="41"/>
      <c r="K1231" s="41"/>
      <c r="L1231" s="45"/>
      <c r="M1231" s="237"/>
      <c r="N1231" s="238"/>
      <c r="O1231" s="92"/>
      <c r="P1231" s="92"/>
      <c r="Q1231" s="92"/>
      <c r="R1231" s="92"/>
      <c r="S1231" s="92"/>
      <c r="T1231" s="93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T1231" s="18" t="s">
        <v>159</v>
      </c>
      <c r="AU1231" s="18" t="s">
        <v>90</v>
      </c>
    </row>
    <row r="1232" s="2" customFormat="1" ht="16.5" customHeight="1">
      <c r="A1232" s="39"/>
      <c r="B1232" s="40"/>
      <c r="C1232" s="220" t="s">
        <v>1328</v>
      </c>
      <c r="D1232" s="220" t="s">
        <v>140</v>
      </c>
      <c r="E1232" s="221" t="s">
        <v>1329</v>
      </c>
      <c r="F1232" s="222" t="s">
        <v>1330</v>
      </c>
      <c r="G1232" s="223" t="s">
        <v>212</v>
      </c>
      <c r="H1232" s="224">
        <v>4</v>
      </c>
      <c r="I1232" s="225"/>
      <c r="J1232" s="226">
        <f>ROUND(I1232*H1232,2)</f>
        <v>0</v>
      </c>
      <c r="K1232" s="227"/>
      <c r="L1232" s="45"/>
      <c r="M1232" s="228" t="s">
        <v>1</v>
      </c>
      <c r="N1232" s="229" t="s">
        <v>45</v>
      </c>
      <c r="O1232" s="92"/>
      <c r="P1232" s="230">
        <f>O1232*H1232</f>
        <v>0</v>
      </c>
      <c r="Q1232" s="230">
        <v>0</v>
      </c>
      <c r="R1232" s="230">
        <f>Q1232*H1232</f>
        <v>0</v>
      </c>
      <c r="S1232" s="230">
        <v>0</v>
      </c>
      <c r="T1232" s="231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32" t="s">
        <v>144</v>
      </c>
      <c r="AT1232" s="232" t="s">
        <v>140</v>
      </c>
      <c r="AU1232" s="232" t="s">
        <v>90</v>
      </c>
      <c r="AY1232" s="18" t="s">
        <v>138</v>
      </c>
      <c r="BE1232" s="233">
        <f>IF(N1232="základní",J1232,0)</f>
        <v>0</v>
      </c>
      <c r="BF1232" s="233">
        <f>IF(N1232="snížená",J1232,0)</f>
        <v>0</v>
      </c>
      <c r="BG1232" s="233">
        <f>IF(N1232="zákl. přenesená",J1232,0)</f>
        <v>0</v>
      </c>
      <c r="BH1232" s="233">
        <f>IF(N1232="sníž. přenesená",J1232,0)</f>
        <v>0</v>
      </c>
      <c r="BI1232" s="233">
        <f>IF(N1232="nulová",J1232,0)</f>
        <v>0</v>
      </c>
      <c r="BJ1232" s="18" t="s">
        <v>88</v>
      </c>
      <c r="BK1232" s="233">
        <f>ROUND(I1232*H1232,2)</f>
        <v>0</v>
      </c>
      <c r="BL1232" s="18" t="s">
        <v>144</v>
      </c>
      <c r="BM1232" s="232" t="s">
        <v>1331</v>
      </c>
    </row>
    <row r="1233" s="2" customFormat="1">
      <c r="A1233" s="39"/>
      <c r="B1233" s="40"/>
      <c r="C1233" s="41"/>
      <c r="D1233" s="234" t="s">
        <v>146</v>
      </c>
      <c r="E1233" s="41"/>
      <c r="F1233" s="235" t="s">
        <v>1330</v>
      </c>
      <c r="G1233" s="41"/>
      <c r="H1233" s="41"/>
      <c r="I1233" s="236"/>
      <c r="J1233" s="41"/>
      <c r="K1233" s="41"/>
      <c r="L1233" s="45"/>
      <c r="M1233" s="237"/>
      <c r="N1233" s="238"/>
      <c r="O1233" s="92"/>
      <c r="P1233" s="92"/>
      <c r="Q1233" s="92"/>
      <c r="R1233" s="92"/>
      <c r="S1233" s="92"/>
      <c r="T1233" s="93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146</v>
      </c>
      <c r="AU1233" s="18" t="s">
        <v>90</v>
      </c>
    </row>
    <row r="1234" s="2" customFormat="1">
      <c r="A1234" s="39"/>
      <c r="B1234" s="40"/>
      <c r="C1234" s="41"/>
      <c r="D1234" s="234" t="s">
        <v>159</v>
      </c>
      <c r="E1234" s="41"/>
      <c r="F1234" s="271" t="s">
        <v>1332</v>
      </c>
      <c r="G1234" s="41"/>
      <c r="H1234" s="41"/>
      <c r="I1234" s="236"/>
      <c r="J1234" s="41"/>
      <c r="K1234" s="41"/>
      <c r="L1234" s="45"/>
      <c r="M1234" s="237"/>
      <c r="N1234" s="238"/>
      <c r="O1234" s="92"/>
      <c r="P1234" s="92"/>
      <c r="Q1234" s="92"/>
      <c r="R1234" s="92"/>
      <c r="S1234" s="92"/>
      <c r="T1234" s="93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T1234" s="18" t="s">
        <v>159</v>
      </c>
      <c r="AU1234" s="18" t="s">
        <v>90</v>
      </c>
    </row>
    <row r="1235" s="2" customFormat="1" ht="33" customHeight="1">
      <c r="A1235" s="39"/>
      <c r="B1235" s="40"/>
      <c r="C1235" s="220" t="s">
        <v>1333</v>
      </c>
      <c r="D1235" s="220" t="s">
        <v>140</v>
      </c>
      <c r="E1235" s="221" t="s">
        <v>1334</v>
      </c>
      <c r="F1235" s="222" t="s">
        <v>1335</v>
      </c>
      <c r="G1235" s="223" t="s">
        <v>570</v>
      </c>
      <c r="H1235" s="224">
        <v>1</v>
      </c>
      <c r="I1235" s="225"/>
      <c r="J1235" s="226">
        <f>ROUND(I1235*H1235,2)</f>
        <v>0</v>
      </c>
      <c r="K1235" s="227"/>
      <c r="L1235" s="45"/>
      <c r="M1235" s="228" t="s">
        <v>1</v>
      </c>
      <c r="N1235" s="229" t="s">
        <v>45</v>
      </c>
      <c r="O1235" s="92"/>
      <c r="P1235" s="230">
        <f>O1235*H1235</f>
        <v>0</v>
      </c>
      <c r="Q1235" s="230">
        <v>0</v>
      </c>
      <c r="R1235" s="230">
        <f>Q1235*H1235</f>
        <v>0</v>
      </c>
      <c r="S1235" s="230">
        <v>0</v>
      </c>
      <c r="T1235" s="231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2" t="s">
        <v>144</v>
      </c>
      <c r="AT1235" s="232" t="s">
        <v>140</v>
      </c>
      <c r="AU1235" s="232" t="s">
        <v>90</v>
      </c>
      <c r="AY1235" s="18" t="s">
        <v>138</v>
      </c>
      <c r="BE1235" s="233">
        <f>IF(N1235="základní",J1235,0)</f>
        <v>0</v>
      </c>
      <c r="BF1235" s="233">
        <f>IF(N1235="snížená",J1235,0)</f>
        <v>0</v>
      </c>
      <c r="BG1235" s="233">
        <f>IF(N1235="zákl. přenesená",J1235,0)</f>
        <v>0</v>
      </c>
      <c r="BH1235" s="233">
        <f>IF(N1235="sníž. přenesená",J1235,0)</f>
        <v>0</v>
      </c>
      <c r="BI1235" s="233">
        <f>IF(N1235="nulová",J1235,0)</f>
        <v>0</v>
      </c>
      <c r="BJ1235" s="18" t="s">
        <v>88</v>
      </c>
      <c r="BK1235" s="233">
        <f>ROUND(I1235*H1235,2)</f>
        <v>0</v>
      </c>
      <c r="BL1235" s="18" t="s">
        <v>144</v>
      </c>
      <c r="BM1235" s="232" t="s">
        <v>1336</v>
      </c>
    </row>
    <row r="1236" s="2" customFormat="1">
      <c r="A1236" s="39"/>
      <c r="B1236" s="40"/>
      <c r="C1236" s="41"/>
      <c r="D1236" s="234" t="s">
        <v>146</v>
      </c>
      <c r="E1236" s="41"/>
      <c r="F1236" s="235" t="s">
        <v>1335</v>
      </c>
      <c r="G1236" s="41"/>
      <c r="H1236" s="41"/>
      <c r="I1236" s="236"/>
      <c r="J1236" s="41"/>
      <c r="K1236" s="41"/>
      <c r="L1236" s="45"/>
      <c r="M1236" s="237"/>
      <c r="N1236" s="238"/>
      <c r="O1236" s="92"/>
      <c r="P1236" s="92"/>
      <c r="Q1236" s="92"/>
      <c r="R1236" s="92"/>
      <c r="S1236" s="92"/>
      <c r="T1236" s="93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T1236" s="18" t="s">
        <v>146</v>
      </c>
      <c r="AU1236" s="18" t="s">
        <v>90</v>
      </c>
    </row>
    <row r="1237" s="2" customFormat="1">
      <c r="A1237" s="39"/>
      <c r="B1237" s="40"/>
      <c r="C1237" s="41"/>
      <c r="D1237" s="234" t="s">
        <v>159</v>
      </c>
      <c r="E1237" s="41"/>
      <c r="F1237" s="271" t="s">
        <v>1337</v>
      </c>
      <c r="G1237" s="41"/>
      <c r="H1237" s="41"/>
      <c r="I1237" s="236"/>
      <c r="J1237" s="41"/>
      <c r="K1237" s="41"/>
      <c r="L1237" s="45"/>
      <c r="M1237" s="237"/>
      <c r="N1237" s="238"/>
      <c r="O1237" s="92"/>
      <c r="P1237" s="92"/>
      <c r="Q1237" s="92"/>
      <c r="R1237" s="92"/>
      <c r="S1237" s="92"/>
      <c r="T1237" s="93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T1237" s="18" t="s">
        <v>159</v>
      </c>
      <c r="AU1237" s="18" t="s">
        <v>90</v>
      </c>
    </row>
    <row r="1238" s="12" customFormat="1" ht="22.8" customHeight="1">
      <c r="A1238" s="12"/>
      <c r="B1238" s="204"/>
      <c r="C1238" s="205"/>
      <c r="D1238" s="206" t="s">
        <v>79</v>
      </c>
      <c r="E1238" s="218" t="s">
        <v>1338</v>
      </c>
      <c r="F1238" s="218" t="s">
        <v>1339</v>
      </c>
      <c r="G1238" s="205"/>
      <c r="H1238" s="205"/>
      <c r="I1238" s="208"/>
      <c r="J1238" s="219">
        <f>BK1238</f>
        <v>0</v>
      </c>
      <c r="K1238" s="205"/>
      <c r="L1238" s="210"/>
      <c r="M1238" s="211"/>
      <c r="N1238" s="212"/>
      <c r="O1238" s="212"/>
      <c r="P1238" s="213">
        <f>SUM(P1239:P1267)</f>
        <v>0</v>
      </c>
      <c r="Q1238" s="212"/>
      <c r="R1238" s="213">
        <f>SUM(R1239:R1267)</f>
        <v>0</v>
      </c>
      <c r="S1238" s="212"/>
      <c r="T1238" s="214">
        <f>SUM(T1239:T1267)</f>
        <v>0</v>
      </c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R1238" s="215" t="s">
        <v>88</v>
      </c>
      <c r="AT1238" s="216" t="s">
        <v>79</v>
      </c>
      <c r="AU1238" s="216" t="s">
        <v>88</v>
      </c>
      <c r="AY1238" s="215" t="s">
        <v>138</v>
      </c>
      <c r="BK1238" s="217">
        <f>SUM(BK1239:BK1267)</f>
        <v>0</v>
      </c>
    </row>
    <row r="1239" s="2" customFormat="1" ht="33" customHeight="1">
      <c r="A1239" s="39"/>
      <c r="B1239" s="40"/>
      <c r="C1239" s="220" t="s">
        <v>1340</v>
      </c>
      <c r="D1239" s="220" t="s">
        <v>140</v>
      </c>
      <c r="E1239" s="221" t="s">
        <v>1341</v>
      </c>
      <c r="F1239" s="222" t="s">
        <v>1342</v>
      </c>
      <c r="G1239" s="223" t="s">
        <v>456</v>
      </c>
      <c r="H1239" s="224">
        <v>1931.6759999999999</v>
      </c>
      <c r="I1239" s="225"/>
      <c r="J1239" s="226">
        <f>ROUND(I1239*H1239,2)</f>
        <v>0</v>
      </c>
      <c r="K1239" s="227"/>
      <c r="L1239" s="45"/>
      <c r="M1239" s="228" t="s">
        <v>1</v>
      </c>
      <c r="N1239" s="229" t="s">
        <v>45</v>
      </c>
      <c r="O1239" s="92"/>
      <c r="P1239" s="230">
        <f>O1239*H1239</f>
        <v>0</v>
      </c>
      <c r="Q1239" s="230">
        <v>0</v>
      </c>
      <c r="R1239" s="230">
        <f>Q1239*H1239</f>
        <v>0</v>
      </c>
      <c r="S1239" s="230">
        <v>0</v>
      </c>
      <c r="T1239" s="231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32" t="s">
        <v>144</v>
      </c>
      <c r="AT1239" s="232" t="s">
        <v>140</v>
      </c>
      <c r="AU1239" s="232" t="s">
        <v>90</v>
      </c>
      <c r="AY1239" s="18" t="s">
        <v>138</v>
      </c>
      <c r="BE1239" s="233">
        <f>IF(N1239="základní",J1239,0)</f>
        <v>0</v>
      </c>
      <c r="BF1239" s="233">
        <f>IF(N1239="snížená",J1239,0)</f>
        <v>0</v>
      </c>
      <c r="BG1239" s="233">
        <f>IF(N1239="zákl. přenesená",J1239,0)</f>
        <v>0</v>
      </c>
      <c r="BH1239" s="233">
        <f>IF(N1239="sníž. přenesená",J1239,0)</f>
        <v>0</v>
      </c>
      <c r="BI1239" s="233">
        <f>IF(N1239="nulová",J1239,0)</f>
        <v>0</v>
      </c>
      <c r="BJ1239" s="18" t="s">
        <v>88</v>
      </c>
      <c r="BK1239" s="233">
        <f>ROUND(I1239*H1239,2)</f>
        <v>0</v>
      </c>
      <c r="BL1239" s="18" t="s">
        <v>144</v>
      </c>
      <c r="BM1239" s="232" t="s">
        <v>1343</v>
      </c>
    </row>
    <row r="1240" s="2" customFormat="1">
      <c r="A1240" s="39"/>
      <c r="B1240" s="40"/>
      <c r="C1240" s="41"/>
      <c r="D1240" s="234" t="s">
        <v>146</v>
      </c>
      <c r="E1240" s="41"/>
      <c r="F1240" s="235" t="s">
        <v>1344</v>
      </c>
      <c r="G1240" s="41"/>
      <c r="H1240" s="41"/>
      <c r="I1240" s="236"/>
      <c r="J1240" s="41"/>
      <c r="K1240" s="41"/>
      <c r="L1240" s="45"/>
      <c r="M1240" s="237"/>
      <c r="N1240" s="238"/>
      <c r="O1240" s="92"/>
      <c r="P1240" s="92"/>
      <c r="Q1240" s="92"/>
      <c r="R1240" s="92"/>
      <c r="S1240" s="92"/>
      <c r="T1240" s="93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T1240" s="18" t="s">
        <v>146</v>
      </c>
      <c r="AU1240" s="18" t="s">
        <v>90</v>
      </c>
    </row>
    <row r="1241" s="13" customFormat="1">
      <c r="A1241" s="13"/>
      <c r="B1241" s="239"/>
      <c r="C1241" s="240"/>
      <c r="D1241" s="234" t="s">
        <v>148</v>
      </c>
      <c r="E1241" s="241" t="s">
        <v>1</v>
      </c>
      <c r="F1241" s="242" t="s">
        <v>1345</v>
      </c>
      <c r="G1241" s="240"/>
      <c r="H1241" s="241" t="s">
        <v>1</v>
      </c>
      <c r="I1241" s="243"/>
      <c r="J1241" s="240"/>
      <c r="K1241" s="240"/>
      <c r="L1241" s="244"/>
      <c r="M1241" s="245"/>
      <c r="N1241" s="246"/>
      <c r="O1241" s="246"/>
      <c r="P1241" s="246"/>
      <c r="Q1241" s="246"/>
      <c r="R1241" s="246"/>
      <c r="S1241" s="246"/>
      <c r="T1241" s="247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8" t="s">
        <v>148</v>
      </c>
      <c r="AU1241" s="248" t="s">
        <v>90</v>
      </c>
      <c r="AV1241" s="13" t="s">
        <v>88</v>
      </c>
      <c r="AW1241" s="13" t="s">
        <v>36</v>
      </c>
      <c r="AX1241" s="13" t="s">
        <v>80</v>
      </c>
      <c r="AY1241" s="248" t="s">
        <v>138</v>
      </c>
    </row>
    <row r="1242" s="14" customFormat="1">
      <c r="A1242" s="14"/>
      <c r="B1242" s="249"/>
      <c r="C1242" s="250"/>
      <c r="D1242" s="234" t="s">
        <v>148</v>
      </c>
      <c r="E1242" s="251" t="s">
        <v>1</v>
      </c>
      <c r="F1242" s="252" t="s">
        <v>1346</v>
      </c>
      <c r="G1242" s="250"/>
      <c r="H1242" s="253">
        <v>1889.076</v>
      </c>
      <c r="I1242" s="254"/>
      <c r="J1242" s="250"/>
      <c r="K1242" s="250"/>
      <c r="L1242" s="255"/>
      <c r="M1242" s="256"/>
      <c r="N1242" s="257"/>
      <c r="O1242" s="257"/>
      <c r="P1242" s="257"/>
      <c r="Q1242" s="257"/>
      <c r="R1242" s="257"/>
      <c r="S1242" s="257"/>
      <c r="T1242" s="25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9" t="s">
        <v>148</v>
      </c>
      <c r="AU1242" s="259" t="s">
        <v>90</v>
      </c>
      <c r="AV1242" s="14" t="s">
        <v>90</v>
      </c>
      <c r="AW1242" s="14" t="s">
        <v>36</v>
      </c>
      <c r="AX1242" s="14" t="s">
        <v>80</v>
      </c>
      <c r="AY1242" s="259" t="s">
        <v>138</v>
      </c>
    </row>
    <row r="1243" s="13" customFormat="1">
      <c r="A1243" s="13"/>
      <c r="B1243" s="239"/>
      <c r="C1243" s="240"/>
      <c r="D1243" s="234" t="s">
        <v>148</v>
      </c>
      <c r="E1243" s="241" t="s">
        <v>1</v>
      </c>
      <c r="F1243" s="242" t="s">
        <v>1347</v>
      </c>
      <c r="G1243" s="240"/>
      <c r="H1243" s="241" t="s">
        <v>1</v>
      </c>
      <c r="I1243" s="243"/>
      <c r="J1243" s="240"/>
      <c r="K1243" s="240"/>
      <c r="L1243" s="244"/>
      <c r="M1243" s="245"/>
      <c r="N1243" s="246"/>
      <c r="O1243" s="246"/>
      <c r="P1243" s="246"/>
      <c r="Q1243" s="246"/>
      <c r="R1243" s="246"/>
      <c r="S1243" s="246"/>
      <c r="T1243" s="247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8" t="s">
        <v>148</v>
      </c>
      <c r="AU1243" s="248" t="s">
        <v>90</v>
      </c>
      <c r="AV1243" s="13" t="s">
        <v>88</v>
      </c>
      <c r="AW1243" s="13" t="s">
        <v>36</v>
      </c>
      <c r="AX1243" s="13" t="s">
        <v>80</v>
      </c>
      <c r="AY1243" s="248" t="s">
        <v>138</v>
      </c>
    </row>
    <row r="1244" s="14" customFormat="1">
      <c r="A1244" s="14"/>
      <c r="B1244" s="249"/>
      <c r="C1244" s="250"/>
      <c r="D1244" s="234" t="s">
        <v>148</v>
      </c>
      <c r="E1244" s="251" t="s">
        <v>1</v>
      </c>
      <c r="F1244" s="252" t="s">
        <v>1348</v>
      </c>
      <c r="G1244" s="250"/>
      <c r="H1244" s="253">
        <v>42.600000000000001</v>
      </c>
      <c r="I1244" s="254"/>
      <c r="J1244" s="250"/>
      <c r="K1244" s="250"/>
      <c r="L1244" s="255"/>
      <c r="M1244" s="256"/>
      <c r="N1244" s="257"/>
      <c r="O1244" s="257"/>
      <c r="P1244" s="257"/>
      <c r="Q1244" s="257"/>
      <c r="R1244" s="257"/>
      <c r="S1244" s="257"/>
      <c r="T1244" s="25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9" t="s">
        <v>148</v>
      </c>
      <c r="AU1244" s="259" t="s">
        <v>90</v>
      </c>
      <c r="AV1244" s="14" t="s">
        <v>90</v>
      </c>
      <c r="AW1244" s="14" t="s">
        <v>36</v>
      </c>
      <c r="AX1244" s="14" t="s">
        <v>80</v>
      </c>
      <c r="AY1244" s="259" t="s">
        <v>138</v>
      </c>
    </row>
    <row r="1245" s="15" customFormat="1">
      <c r="A1245" s="15"/>
      <c r="B1245" s="260"/>
      <c r="C1245" s="261"/>
      <c r="D1245" s="234" t="s">
        <v>148</v>
      </c>
      <c r="E1245" s="262" t="s">
        <v>1</v>
      </c>
      <c r="F1245" s="263" t="s">
        <v>154</v>
      </c>
      <c r="G1245" s="261"/>
      <c r="H1245" s="264">
        <v>1931.6759999999999</v>
      </c>
      <c r="I1245" s="265"/>
      <c r="J1245" s="261"/>
      <c r="K1245" s="261"/>
      <c r="L1245" s="266"/>
      <c r="M1245" s="267"/>
      <c r="N1245" s="268"/>
      <c r="O1245" s="268"/>
      <c r="P1245" s="268"/>
      <c r="Q1245" s="268"/>
      <c r="R1245" s="268"/>
      <c r="S1245" s="268"/>
      <c r="T1245" s="269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70" t="s">
        <v>148</v>
      </c>
      <c r="AU1245" s="270" t="s">
        <v>90</v>
      </c>
      <c r="AV1245" s="15" t="s">
        <v>144</v>
      </c>
      <c r="AW1245" s="15" t="s">
        <v>36</v>
      </c>
      <c r="AX1245" s="15" t="s">
        <v>88</v>
      </c>
      <c r="AY1245" s="270" t="s">
        <v>138</v>
      </c>
    </row>
    <row r="1246" s="2" customFormat="1" ht="21.75" customHeight="1">
      <c r="A1246" s="39"/>
      <c r="B1246" s="40"/>
      <c r="C1246" s="220" t="s">
        <v>1349</v>
      </c>
      <c r="D1246" s="220" t="s">
        <v>140</v>
      </c>
      <c r="E1246" s="221" t="s">
        <v>1350</v>
      </c>
      <c r="F1246" s="222" t="s">
        <v>1351</v>
      </c>
      <c r="G1246" s="223" t="s">
        <v>456</v>
      </c>
      <c r="H1246" s="224">
        <v>32838.491999999998</v>
      </c>
      <c r="I1246" s="225"/>
      <c r="J1246" s="226">
        <f>ROUND(I1246*H1246,2)</f>
        <v>0</v>
      </c>
      <c r="K1246" s="227"/>
      <c r="L1246" s="45"/>
      <c r="M1246" s="228" t="s">
        <v>1</v>
      </c>
      <c r="N1246" s="229" t="s">
        <v>45</v>
      </c>
      <c r="O1246" s="92"/>
      <c r="P1246" s="230">
        <f>O1246*H1246</f>
        <v>0</v>
      </c>
      <c r="Q1246" s="230">
        <v>0</v>
      </c>
      <c r="R1246" s="230">
        <f>Q1246*H1246</f>
        <v>0</v>
      </c>
      <c r="S1246" s="230">
        <v>0</v>
      </c>
      <c r="T1246" s="231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2" t="s">
        <v>144</v>
      </c>
      <c r="AT1246" s="232" t="s">
        <v>140</v>
      </c>
      <c r="AU1246" s="232" t="s">
        <v>90</v>
      </c>
      <c r="AY1246" s="18" t="s">
        <v>138</v>
      </c>
      <c r="BE1246" s="233">
        <f>IF(N1246="základní",J1246,0)</f>
        <v>0</v>
      </c>
      <c r="BF1246" s="233">
        <f>IF(N1246="snížená",J1246,0)</f>
        <v>0</v>
      </c>
      <c r="BG1246" s="233">
        <f>IF(N1246="zákl. přenesená",J1246,0)</f>
        <v>0</v>
      </c>
      <c r="BH1246" s="233">
        <f>IF(N1246="sníž. přenesená",J1246,0)</f>
        <v>0</v>
      </c>
      <c r="BI1246" s="233">
        <f>IF(N1246="nulová",J1246,0)</f>
        <v>0</v>
      </c>
      <c r="BJ1246" s="18" t="s">
        <v>88</v>
      </c>
      <c r="BK1246" s="233">
        <f>ROUND(I1246*H1246,2)</f>
        <v>0</v>
      </c>
      <c r="BL1246" s="18" t="s">
        <v>144</v>
      </c>
      <c r="BM1246" s="232" t="s">
        <v>1352</v>
      </c>
    </row>
    <row r="1247" s="2" customFormat="1">
      <c r="A1247" s="39"/>
      <c r="B1247" s="40"/>
      <c r="C1247" s="41"/>
      <c r="D1247" s="234" t="s">
        <v>146</v>
      </c>
      <c r="E1247" s="41"/>
      <c r="F1247" s="235" t="s">
        <v>1353</v>
      </c>
      <c r="G1247" s="41"/>
      <c r="H1247" s="41"/>
      <c r="I1247" s="236"/>
      <c r="J1247" s="41"/>
      <c r="K1247" s="41"/>
      <c r="L1247" s="45"/>
      <c r="M1247" s="237"/>
      <c r="N1247" s="238"/>
      <c r="O1247" s="92"/>
      <c r="P1247" s="92"/>
      <c r="Q1247" s="92"/>
      <c r="R1247" s="92"/>
      <c r="S1247" s="92"/>
      <c r="T1247" s="93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T1247" s="18" t="s">
        <v>146</v>
      </c>
      <c r="AU1247" s="18" t="s">
        <v>90</v>
      </c>
    </row>
    <row r="1248" s="2" customFormat="1">
      <c r="A1248" s="39"/>
      <c r="B1248" s="40"/>
      <c r="C1248" s="41"/>
      <c r="D1248" s="234" t="s">
        <v>159</v>
      </c>
      <c r="E1248" s="41"/>
      <c r="F1248" s="271" t="s">
        <v>1354</v>
      </c>
      <c r="G1248" s="41"/>
      <c r="H1248" s="41"/>
      <c r="I1248" s="236"/>
      <c r="J1248" s="41"/>
      <c r="K1248" s="41"/>
      <c r="L1248" s="45"/>
      <c r="M1248" s="237"/>
      <c r="N1248" s="238"/>
      <c r="O1248" s="92"/>
      <c r="P1248" s="92"/>
      <c r="Q1248" s="92"/>
      <c r="R1248" s="92"/>
      <c r="S1248" s="92"/>
      <c r="T1248" s="93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T1248" s="18" t="s">
        <v>159</v>
      </c>
      <c r="AU1248" s="18" t="s">
        <v>90</v>
      </c>
    </row>
    <row r="1249" s="14" customFormat="1">
      <c r="A1249" s="14"/>
      <c r="B1249" s="249"/>
      <c r="C1249" s="250"/>
      <c r="D1249" s="234" t="s">
        <v>148</v>
      </c>
      <c r="E1249" s="250"/>
      <c r="F1249" s="252" t="s">
        <v>1355</v>
      </c>
      <c r="G1249" s="250"/>
      <c r="H1249" s="253">
        <v>32838.491999999998</v>
      </c>
      <c r="I1249" s="254"/>
      <c r="J1249" s="250"/>
      <c r="K1249" s="250"/>
      <c r="L1249" s="255"/>
      <c r="M1249" s="256"/>
      <c r="N1249" s="257"/>
      <c r="O1249" s="257"/>
      <c r="P1249" s="257"/>
      <c r="Q1249" s="257"/>
      <c r="R1249" s="257"/>
      <c r="S1249" s="257"/>
      <c r="T1249" s="258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9" t="s">
        <v>148</v>
      </c>
      <c r="AU1249" s="259" t="s">
        <v>90</v>
      </c>
      <c r="AV1249" s="14" t="s">
        <v>90</v>
      </c>
      <c r="AW1249" s="14" t="s">
        <v>4</v>
      </c>
      <c r="AX1249" s="14" t="s">
        <v>88</v>
      </c>
      <c r="AY1249" s="259" t="s">
        <v>138</v>
      </c>
    </row>
    <row r="1250" s="2" customFormat="1" ht="37.8" customHeight="1">
      <c r="A1250" s="39"/>
      <c r="B1250" s="40"/>
      <c r="C1250" s="220" t="s">
        <v>1356</v>
      </c>
      <c r="D1250" s="220" t="s">
        <v>140</v>
      </c>
      <c r="E1250" s="221" t="s">
        <v>1357</v>
      </c>
      <c r="F1250" s="222" t="s">
        <v>1358</v>
      </c>
      <c r="G1250" s="223" t="s">
        <v>456</v>
      </c>
      <c r="H1250" s="224">
        <v>1889.076</v>
      </c>
      <c r="I1250" s="225"/>
      <c r="J1250" s="226">
        <f>ROUND(I1250*H1250,2)</f>
        <v>0</v>
      </c>
      <c r="K1250" s="227"/>
      <c r="L1250" s="45"/>
      <c r="M1250" s="228" t="s">
        <v>1</v>
      </c>
      <c r="N1250" s="229" t="s">
        <v>45</v>
      </c>
      <c r="O1250" s="92"/>
      <c r="P1250" s="230">
        <f>O1250*H1250</f>
        <v>0</v>
      </c>
      <c r="Q1250" s="230">
        <v>0</v>
      </c>
      <c r="R1250" s="230">
        <f>Q1250*H1250</f>
        <v>0</v>
      </c>
      <c r="S1250" s="230">
        <v>0</v>
      </c>
      <c r="T1250" s="231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32" t="s">
        <v>144</v>
      </c>
      <c r="AT1250" s="232" t="s">
        <v>140</v>
      </c>
      <c r="AU1250" s="232" t="s">
        <v>90</v>
      </c>
      <c r="AY1250" s="18" t="s">
        <v>138</v>
      </c>
      <c r="BE1250" s="233">
        <f>IF(N1250="základní",J1250,0)</f>
        <v>0</v>
      </c>
      <c r="BF1250" s="233">
        <f>IF(N1250="snížená",J1250,0)</f>
        <v>0</v>
      </c>
      <c r="BG1250" s="233">
        <f>IF(N1250="zákl. přenesená",J1250,0)</f>
        <v>0</v>
      </c>
      <c r="BH1250" s="233">
        <f>IF(N1250="sníž. přenesená",J1250,0)</f>
        <v>0</v>
      </c>
      <c r="BI1250" s="233">
        <f>IF(N1250="nulová",J1250,0)</f>
        <v>0</v>
      </c>
      <c r="BJ1250" s="18" t="s">
        <v>88</v>
      </c>
      <c r="BK1250" s="233">
        <f>ROUND(I1250*H1250,2)</f>
        <v>0</v>
      </c>
      <c r="BL1250" s="18" t="s">
        <v>144</v>
      </c>
      <c r="BM1250" s="232" t="s">
        <v>1359</v>
      </c>
    </row>
    <row r="1251" s="2" customFormat="1">
      <c r="A1251" s="39"/>
      <c r="B1251" s="40"/>
      <c r="C1251" s="41"/>
      <c r="D1251" s="234" t="s">
        <v>146</v>
      </c>
      <c r="E1251" s="41"/>
      <c r="F1251" s="235" t="s">
        <v>1360</v>
      </c>
      <c r="G1251" s="41"/>
      <c r="H1251" s="41"/>
      <c r="I1251" s="236"/>
      <c r="J1251" s="41"/>
      <c r="K1251" s="41"/>
      <c r="L1251" s="45"/>
      <c r="M1251" s="237"/>
      <c r="N1251" s="238"/>
      <c r="O1251" s="92"/>
      <c r="P1251" s="92"/>
      <c r="Q1251" s="92"/>
      <c r="R1251" s="92"/>
      <c r="S1251" s="92"/>
      <c r="T1251" s="93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146</v>
      </c>
      <c r="AU1251" s="18" t="s">
        <v>90</v>
      </c>
    </row>
    <row r="1252" s="13" customFormat="1">
      <c r="A1252" s="13"/>
      <c r="B1252" s="239"/>
      <c r="C1252" s="240"/>
      <c r="D1252" s="234" t="s">
        <v>148</v>
      </c>
      <c r="E1252" s="241" t="s">
        <v>1</v>
      </c>
      <c r="F1252" s="242" t="s">
        <v>1361</v>
      </c>
      <c r="G1252" s="240"/>
      <c r="H1252" s="241" t="s">
        <v>1</v>
      </c>
      <c r="I1252" s="243"/>
      <c r="J1252" s="240"/>
      <c r="K1252" s="240"/>
      <c r="L1252" s="244"/>
      <c r="M1252" s="245"/>
      <c r="N1252" s="246"/>
      <c r="O1252" s="246"/>
      <c r="P1252" s="246"/>
      <c r="Q1252" s="246"/>
      <c r="R1252" s="246"/>
      <c r="S1252" s="246"/>
      <c r="T1252" s="247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8" t="s">
        <v>148</v>
      </c>
      <c r="AU1252" s="248" t="s">
        <v>90</v>
      </c>
      <c r="AV1252" s="13" t="s">
        <v>88</v>
      </c>
      <c r="AW1252" s="13" t="s">
        <v>36</v>
      </c>
      <c r="AX1252" s="13" t="s">
        <v>80</v>
      </c>
      <c r="AY1252" s="248" t="s">
        <v>138</v>
      </c>
    </row>
    <row r="1253" s="14" customFormat="1">
      <c r="A1253" s="14"/>
      <c r="B1253" s="249"/>
      <c r="C1253" s="250"/>
      <c r="D1253" s="234" t="s">
        <v>148</v>
      </c>
      <c r="E1253" s="251" t="s">
        <v>1</v>
      </c>
      <c r="F1253" s="252" t="s">
        <v>1346</v>
      </c>
      <c r="G1253" s="250"/>
      <c r="H1253" s="253">
        <v>1889.076</v>
      </c>
      <c r="I1253" s="254"/>
      <c r="J1253" s="250"/>
      <c r="K1253" s="250"/>
      <c r="L1253" s="255"/>
      <c r="M1253" s="256"/>
      <c r="N1253" s="257"/>
      <c r="O1253" s="257"/>
      <c r="P1253" s="257"/>
      <c r="Q1253" s="257"/>
      <c r="R1253" s="257"/>
      <c r="S1253" s="257"/>
      <c r="T1253" s="25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9" t="s">
        <v>148</v>
      </c>
      <c r="AU1253" s="259" t="s">
        <v>90</v>
      </c>
      <c r="AV1253" s="14" t="s">
        <v>90</v>
      </c>
      <c r="AW1253" s="14" t="s">
        <v>36</v>
      </c>
      <c r="AX1253" s="14" t="s">
        <v>88</v>
      </c>
      <c r="AY1253" s="259" t="s">
        <v>138</v>
      </c>
    </row>
    <row r="1254" s="2" customFormat="1" ht="44.25" customHeight="1">
      <c r="A1254" s="39"/>
      <c r="B1254" s="40"/>
      <c r="C1254" s="220" t="s">
        <v>1362</v>
      </c>
      <c r="D1254" s="220" t="s">
        <v>140</v>
      </c>
      <c r="E1254" s="221" t="s">
        <v>1363</v>
      </c>
      <c r="F1254" s="222" t="s">
        <v>1364</v>
      </c>
      <c r="G1254" s="223" t="s">
        <v>456</v>
      </c>
      <c r="H1254" s="224">
        <v>42.600000000000001</v>
      </c>
      <c r="I1254" s="225"/>
      <c r="J1254" s="226">
        <f>ROUND(I1254*H1254,2)</f>
        <v>0</v>
      </c>
      <c r="K1254" s="227"/>
      <c r="L1254" s="45"/>
      <c r="M1254" s="228" t="s">
        <v>1</v>
      </c>
      <c r="N1254" s="229" t="s">
        <v>45</v>
      </c>
      <c r="O1254" s="92"/>
      <c r="P1254" s="230">
        <f>O1254*H1254</f>
        <v>0</v>
      </c>
      <c r="Q1254" s="230">
        <v>0</v>
      </c>
      <c r="R1254" s="230">
        <f>Q1254*H1254</f>
        <v>0</v>
      </c>
      <c r="S1254" s="230">
        <v>0</v>
      </c>
      <c r="T1254" s="231">
        <f>S1254*H1254</f>
        <v>0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232" t="s">
        <v>144</v>
      </c>
      <c r="AT1254" s="232" t="s">
        <v>140</v>
      </c>
      <c r="AU1254" s="232" t="s">
        <v>90</v>
      </c>
      <c r="AY1254" s="18" t="s">
        <v>138</v>
      </c>
      <c r="BE1254" s="233">
        <f>IF(N1254="základní",J1254,0)</f>
        <v>0</v>
      </c>
      <c r="BF1254" s="233">
        <f>IF(N1254="snížená",J1254,0)</f>
        <v>0</v>
      </c>
      <c r="BG1254" s="233">
        <f>IF(N1254="zákl. přenesená",J1254,0)</f>
        <v>0</v>
      </c>
      <c r="BH1254" s="233">
        <f>IF(N1254="sníž. přenesená",J1254,0)</f>
        <v>0</v>
      </c>
      <c r="BI1254" s="233">
        <f>IF(N1254="nulová",J1254,0)</f>
        <v>0</v>
      </c>
      <c r="BJ1254" s="18" t="s">
        <v>88</v>
      </c>
      <c r="BK1254" s="233">
        <f>ROUND(I1254*H1254,2)</f>
        <v>0</v>
      </c>
      <c r="BL1254" s="18" t="s">
        <v>144</v>
      </c>
      <c r="BM1254" s="232" t="s">
        <v>1365</v>
      </c>
    </row>
    <row r="1255" s="2" customFormat="1">
      <c r="A1255" s="39"/>
      <c r="B1255" s="40"/>
      <c r="C1255" s="41"/>
      <c r="D1255" s="234" t="s">
        <v>146</v>
      </c>
      <c r="E1255" s="41"/>
      <c r="F1255" s="235" t="s">
        <v>1364</v>
      </c>
      <c r="G1255" s="41"/>
      <c r="H1255" s="41"/>
      <c r="I1255" s="236"/>
      <c r="J1255" s="41"/>
      <c r="K1255" s="41"/>
      <c r="L1255" s="45"/>
      <c r="M1255" s="237"/>
      <c r="N1255" s="238"/>
      <c r="O1255" s="92"/>
      <c r="P1255" s="92"/>
      <c r="Q1255" s="92"/>
      <c r="R1255" s="92"/>
      <c r="S1255" s="92"/>
      <c r="T1255" s="93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T1255" s="18" t="s">
        <v>146</v>
      </c>
      <c r="AU1255" s="18" t="s">
        <v>90</v>
      </c>
    </row>
    <row r="1256" s="13" customFormat="1">
      <c r="A1256" s="13"/>
      <c r="B1256" s="239"/>
      <c r="C1256" s="240"/>
      <c r="D1256" s="234" t="s">
        <v>148</v>
      </c>
      <c r="E1256" s="241" t="s">
        <v>1</v>
      </c>
      <c r="F1256" s="242" t="s">
        <v>1366</v>
      </c>
      <c r="G1256" s="240"/>
      <c r="H1256" s="241" t="s">
        <v>1</v>
      </c>
      <c r="I1256" s="243"/>
      <c r="J1256" s="240"/>
      <c r="K1256" s="240"/>
      <c r="L1256" s="244"/>
      <c r="M1256" s="245"/>
      <c r="N1256" s="246"/>
      <c r="O1256" s="246"/>
      <c r="P1256" s="246"/>
      <c r="Q1256" s="246"/>
      <c r="R1256" s="246"/>
      <c r="S1256" s="246"/>
      <c r="T1256" s="247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8" t="s">
        <v>148</v>
      </c>
      <c r="AU1256" s="248" t="s">
        <v>90</v>
      </c>
      <c r="AV1256" s="13" t="s">
        <v>88</v>
      </c>
      <c r="AW1256" s="13" t="s">
        <v>36</v>
      </c>
      <c r="AX1256" s="13" t="s">
        <v>80</v>
      </c>
      <c r="AY1256" s="248" t="s">
        <v>138</v>
      </c>
    </row>
    <row r="1257" s="13" customFormat="1">
      <c r="A1257" s="13"/>
      <c r="B1257" s="239"/>
      <c r="C1257" s="240"/>
      <c r="D1257" s="234" t="s">
        <v>148</v>
      </c>
      <c r="E1257" s="241" t="s">
        <v>1</v>
      </c>
      <c r="F1257" s="242" t="s">
        <v>172</v>
      </c>
      <c r="G1257" s="240"/>
      <c r="H1257" s="241" t="s">
        <v>1</v>
      </c>
      <c r="I1257" s="243"/>
      <c r="J1257" s="240"/>
      <c r="K1257" s="240"/>
      <c r="L1257" s="244"/>
      <c r="M1257" s="245"/>
      <c r="N1257" s="246"/>
      <c r="O1257" s="246"/>
      <c r="P1257" s="246"/>
      <c r="Q1257" s="246"/>
      <c r="R1257" s="246"/>
      <c r="S1257" s="246"/>
      <c r="T1257" s="247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8" t="s">
        <v>148</v>
      </c>
      <c r="AU1257" s="248" t="s">
        <v>90</v>
      </c>
      <c r="AV1257" s="13" t="s">
        <v>88</v>
      </c>
      <c r="AW1257" s="13" t="s">
        <v>36</v>
      </c>
      <c r="AX1257" s="13" t="s">
        <v>80</v>
      </c>
      <c r="AY1257" s="248" t="s">
        <v>138</v>
      </c>
    </row>
    <row r="1258" s="13" customFormat="1">
      <c r="A1258" s="13"/>
      <c r="B1258" s="239"/>
      <c r="C1258" s="240"/>
      <c r="D1258" s="234" t="s">
        <v>148</v>
      </c>
      <c r="E1258" s="241" t="s">
        <v>1</v>
      </c>
      <c r="F1258" s="242" t="s">
        <v>1367</v>
      </c>
      <c r="G1258" s="240"/>
      <c r="H1258" s="241" t="s">
        <v>1</v>
      </c>
      <c r="I1258" s="243"/>
      <c r="J1258" s="240"/>
      <c r="K1258" s="240"/>
      <c r="L1258" s="244"/>
      <c r="M1258" s="245"/>
      <c r="N1258" s="246"/>
      <c r="O1258" s="246"/>
      <c r="P1258" s="246"/>
      <c r="Q1258" s="246"/>
      <c r="R1258" s="246"/>
      <c r="S1258" s="246"/>
      <c r="T1258" s="247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8" t="s">
        <v>148</v>
      </c>
      <c r="AU1258" s="248" t="s">
        <v>90</v>
      </c>
      <c r="AV1258" s="13" t="s">
        <v>88</v>
      </c>
      <c r="AW1258" s="13" t="s">
        <v>36</v>
      </c>
      <c r="AX1258" s="13" t="s">
        <v>80</v>
      </c>
      <c r="AY1258" s="248" t="s">
        <v>138</v>
      </c>
    </row>
    <row r="1259" s="14" customFormat="1">
      <c r="A1259" s="14"/>
      <c r="B1259" s="249"/>
      <c r="C1259" s="250"/>
      <c r="D1259" s="234" t="s">
        <v>148</v>
      </c>
      <c r="E1259" s="251" t="s">
        <v>1</v>
      </c>
      <c r="F1259" s="252" t="s">
        <v>1368</v>
      </c>
      <c r="G1259" s="250"/>
      <c r="H1259" s="253">
        <v>10.5</v>
      </c>
      <c r="I1259" s="254"/>
      <c r="J1259" s="250"/>
      <c r="K1259" s="250"/>
      <c r="L1259" s="255"/>
      <c r="M1259" s="256"/>
      <c r="N1259" s="257"/>
      <c r="O1259" s="257"/>
      <c r="P1259" s="257"/>
      <c r="Q1259" s="257"/>
      <c r="R1259" s="257"/>
      <c r="S1259" s="257"/>
      <c r="T1259" s="258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9" t="s">
        <v>148</v>
      </c>
      <c r="AU1259" s="259" t="s">
        <v>90</v>
      </c>
      <c r="AV1259" s="14" t="s">
        <v>90</v>
      </c>
      <c r="AW1259" s="14" t="s">
        <v>36</v>
      </c>
      <c r="AX1259" s="14" t="s">
        <v>80</v>
      </c>
      <c r="AY1259" s="259" t="s">
        <v>138</v>
      </c>
    </row>
    <row r="1260" s="13" customFormat="1">
      <c r="A1260" s="13"/>
      <c r="B1260" s="239"/>
      <c r="C1260" s="240"/>
      <c r="D1260" s="234" t="s">
        <v>148</v>
      </c>
      <c r="E1260" s="241" t="s">
        <v>1</v>
      </c>
      <c r="F1260" s="242" t="s">
        <v>1369</v>
      </c>
      <c r="G1260" s="240"/>
      <c r="H1260" s="241" t="s">
        <v>1</v>
      </c>
      <c r="I1260" s="243"/>
      <c r="J1260" s="240"/>
      <c r="K1260" s="240"/>
      <c r="L1260" s="244"/>
      <c r="M1260" s="245"/>
      <c r="N1260" s="246"/>
      <c r="O1260" s="246"/>
      <c r="P1260" s="246"/>
      <c r="Q1260" s="246"/>
      <c r="R1260" s="246"/>
      <c r="S1260" s="246"/>
      <c r="T1260" s="247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8" t="s">
        <v>148</v>
      </c>
      <c r="AU1260" s="248" t="s">
        <v>90</v>
      </c>
      <c r="AV1260" s="13" t="s">
        <v>88</v>
      </c>
      <c r="AW1260" s="13" t="s">
        <v>36</v>
      </c>
      <c r="AX1260" s="13" t="s">
        <v>80</v>
      </c>
      <c r="AY1260" s="248" t="s">
        <v>138</v>
      </c>
    </row>
    <row r="1261" s="14" customFormat="1">
      <c r="A1261" s="14"/>
      <c r="B1261" s="249"/>
      <c r="C1261" s="250"/>
      <c r="D1261" s="234" t="s">
        <v>148</v>
      </c>
      <c r="E1261" s="251" t="s">
        <v>1</v>
      </c>
      <c r="F1261" s="252" t="s">
        <v>1368</v>
      </c>
      <c r="G1261" s="250"/>
      <c r="H1261" s="253">
        <v>10.5</v>
      </c>
      <c r="I1261" s="254"/>
      <c r="J1261" s="250"/>
      <c r="K1261" s="250"/>
      <c r="L1261" s="255"/>
      <c r="M1261" s="256"/>
      <c r="N1261" s="257"/>
      <c r="O1261" s="257"/>
      <c r="P1261" s="257"/>
      <c r="Q1261" s="257"/>
      <c r="R1261" s="257"/>
      <c r="S1261" s="257"/>
      <c r="T1261" s="258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9" t="s">
        <v>148</v>
      </c>
      <c r="AU1261" s="259" t="s">
        <v>90</v>
      </c>
      <c r="AV1261" s="14" t="s">
        <v>90</v>
      </c>
      <c r="AW1261" s="14" t="s">
        <v>36</v>
      </c>
      <c r="AX1261" s="14" t="s">
        <v>80</v>
      </c>
      <c r="AY1261" s="259" t="s">
        <v>138</v>
      </c>
    </row>
    <row r="1262" s="13" customFormat="1">
      <c r="A1262" s="13"/>
      <c r="B1262" s="239"/>
      <c r="C1262" s="240"/>
      <c r="D1262" s="234" t="s">
        <v>148</v>
      </c>
      <c r="E1262" s="241" t="s">
        <v>1</v>
      </c>
      <c r="F1262" s="242" t="s">
        <v>174</v>
      </c>
      <c r="G1262" s="240"/>
      <c r="H1262" s="241" t="s">
        <v>1</v>
      </c>
      <c r="I1262" s="243"/>
      <c r="J1262" s="240"/>
      <c r="K1262" s="240"/>
      <c r="L1262" s="244"/>
      <c r="M1262" s="245"/>
      <c r="N1262" s="246"/>
      <c r="O1262" s="246"/>
      <c r="P1262" s="246"/>
      <c r="Q1262" s="246"/>
      <c r="R1262" s="246"/>
      <c r="S1262" s="246"/>
      <c r="T1262" s="247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8" t="s">
        <v>148</v>
      </c>
      <c r="AU1262" s="248" t="s">
        <v>90</v>
      </c>
      <c r="AV1262" s="13" t="s">
        <v>88</v>
      </c>
      <c r="AW1262" s="13" t="s">
        <v>36</v>
      </c>
      <c r="AX1262" s="13" t="s">
        <v>80</v>
      </c>
      <c r="AY1262" s="248" t="s">
        <v>138</v>
      </c>
    </row>
    <row r="1263" s="13" customFormat="1">
      <c r="A1263" s="13"/>
      <c r="B1263" s="239"/>
      <c r="C1263" s="240"/>
      <c r="D1263" s="234" t="s">
        <v>148</v>
      </c>
      <c r="E1263" s="241" t="s">
        <v>1</v>
      </c>
      <c r="F1263" s="242" t="s">
        <v>1367</v>
      </c>
      <c r="G1263" s="240"/>
      <c r="H1263" s="241" t="s">
        <v>1</v>
      </c>
      <c r="I1263" s="243"/>
      <c r="J1263" s="240"/>
      <c r="K1263" s="240"/>
      <c r="L1263" s="244"/>
      <c r="M1263" s="245"/>
      <c r="N1263" s="246"/>
      <c r="O1263" s="246"/>
      <c r="P1263" s="246"/>
      <c r="Q1263" s="246"/>
      <c r="R1263" s="246"/>
      <c r="S1263" s="246"/>
      <c r="T1263" s="247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8" t="s">
        <v>148</v>
      </c>
      <c r="AU1263" s="248" t="s">
        <v>90</v>
      </c>
      <c r="AV1263" s="13" t="s">
        <v>88</v>
      </c>
      <c r="AW1263" s="13" t="s">
        <v>36</v>
      </c>
      <c r="AX1263" s="13" t="s">
        <v>80</v>
      </c>
      <c r="AY1263" s="248" t="s">
        <v>138</v>
      </c>
    </row>
    <row r="1264" s="14" customFormat="1">
      <c r="A1264" s="14"/>
      <c r="B1264" s="249"/>
      <c r="C1264" s="250"/>
      <c r="D1264" s="234" t="s">
        <v>148</v>
      </c>
      <c r="E1264" s="251" t="s">
        <v>1</v>
      </c>
      <c r="F1264" s="252" t="s">
        <v>1370</v>
      </c>
      <c r="G1264" s="250"/>
      <c r="H1264" s="253">
        <v>11.1</v>
      </c>
      <c r="I1264" s="254"/>
      <c r="J1264" s="250"/>
      <c r="K1264" s="250"/>
      <c r="L1264" s="255"/>
      <c r="M1264" s="256"/>
      <c r="N1264" s="257"/>
      <c r="O1264" s="257"/>
      <c r="P1264" s="257"/>
      <c r="Q1264" s="257"/>
      <c r="R1264" s="257"/>
      <c r="S1264" s="257"/>
      <c r="T1264" s="25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9" t="s">
        <v>148</v>
      </c>
      <c r="AU1264" s="259" t="s">
        <v>90</v>
      </c>
      <c r="AV1264" s="14" t="s">
        <v>90</v>
      </c>
      <c r="AW1264" s="14" t="s">
        <v>36</v>
      </c>
      <c r="AX1264" s="14" t="s">
        <v>80</v>
      </c>
      <c r="AY1264" s="259" t="s">
        <v>138</v>
      </c>
    </row>
    <row r="1265" s="13" customFormat="1">
      <c r="A1265" s="13"/>
      <c r="B1265" s="239"/>
      <c r="C1265" s="240"/>
      <c r="D1265" s="234" t="s">
        <v>148</v>
      </c>
      <c r="E1265" s="241" t="s">
        <v>1</v>
      </c>
      <c r="F1265" s="242" t="s">
        <v>1369</v>
      </c>
      <c r="G1265" s="240"/>
      <c r="H1265" s="241" t="s">
        <v>1</v>
      </c>
      <c r="I1265" s="243"/>
      <c r="J1265" s="240"/>
      <c r="K1265" s="240"/>
      <c r="L1265" s="244"/>
      <c r="M1265" s="245"/>
      <c r="N1265" s="246"/>
      <c r="O1265" s="246"/>
      <c r="P1265" s="246"/>
      <c r="Q1265" s="246"/>
      <c r="R1265" s="246"/>
      <c r="S1265" s="246"/>
      <c r="T1265" s="247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8" t="s">
        <v>148</v>
      </c>
      <c r="AU1265" s="248" t="s">
        <v>90</v>
      </c>
      <c r="AV1265" s="13" t="s">
        <v>88</v>
      </c>
      <c r="AW1265" s="13" t="s">
        <v>36</v>
      </c>
      <c r="AX1265" s="13" t="s">
        <v>80</v>
      </c>
      <c r="AY1265" s="248" t="s">
        <v>138</v>
      </c>
    </row>
    <row r="1266" s="14" customFormat="1">
      <c r="A1266" s="14"/>
      <c r="B1266" s="249"/>
      <c r="C1266" s="250"/>
      <c r="D1266" s="234" t="s">
        <v>148</v>
      </c>
      <c r="E1266" s="251" t="s">
        <v>1</v>
      </c>
      <c r="F1266" s="252" t="s">
        <v>1368</v>
      </c>
      <c r="G1266" s="250"/>
      <c r="H1266" s="253">
        <v>10.5</v>
      </c>
      <c r="I1266" s="254"/>
      <c r="J1266" s="250"/>
      <c r="K1266" s="250"/>
      <c r="L1266" s="255"/>
      <c r="M1266" s="256"/>
      <c r="N1266" s="257"/>
      <c r="O1266" s="257"/>
      <c r="P1266" s="257"/>
      <c r="Q1266" s="257"/>
      <c r="R1266" s="257"/>
      <c r="S1266" s="257"/>
      <c r="T1266" s="25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9" t="s">
        <v>148</v>
      </c>
      <c r="AU1266" s="259" t="s">
        <v>90</v>
      </c>
      <c r="AV1266" s="14" t="s">
        <v>90</v>
      </c>
      <c r="AW1266" s="14" t="s">
        <v>36</v>
      </c>
      <c r="AX1266" s="14" t="s">
        <v>80</v>
      </c>
      <c r="AY1266" s="259" t="s">
        <v>138</v>
      </c>
    </row>
    <row r="1267" s="15" customFormat="1">
      <c r="A1267" s="15"/>
      <c r="B1267" s="260"/>
      <c r="C1267" s="261"/>
      <c r="D1267" s="234" t="s">
        <v>148</v>
      </c>
      <c r="E1267" s="262" t="s">
        <v>1</v>
      </c>
      <c r="F1267" s="263" t="s">
        <v>154</v>
      </c>
      <c r="G1267" s="261"/>
      <c r="H1267" s="264">
        <v>42.600000000000001</v>
      </c>
      <c r="I1267" s="265"/>
      <c r="J1267" s="261"/>
      <c r="K1267" s="261"/>
      <c r="L1267" s="266"/>
      <c r="M1267" s="267"/>
      <c r="N1267" s="268"/>
      <c r="O1267" s="268"/>
      <c r="P1267" s="268"/>
      <c r="Q1267" s="268"/>
      <c r="R1267" s="268"/>
      <c r="S1267" s="268"/>
      <c r="T1267" s="269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0" t="s">
        <v>148</v>
      </c>
      <c r="AU1267" s="270" t="s">
        <v>90</v>
      </c>
      <c r="AV1267" s="15" t="s">
        <v>144</v>
      </c>
      <c r="AW1267" s="15" t="s">
        <v>36</v>
      </c>
      <c r="AX1267" s="15" t="s">
        <v>88</v>
      </c>
      <c r="AY1267" s="270" t="s">
        <v>138</v>
      </c>
    </row>
    <row r="1268" s="12" customFormat="1" ht="22.8" customHeight="1">
      <c r="A1268" s="12"/>
      <c r="B1268" s="204"/>
      <c r="C1268" s="205"/>
      <c r="D1268" s="206" t="s">
        <v>79</v>
      </c>
      <c r="E1268" s="218" t="s">
        <v>1371</v>
      </c>
      <c r="F1268" s="218" t="s">
        <v>1372</v>
      </c>
      <c r="G1268" s="205"/>
      <c r="H1268" s="205"/>
      <c r="I1268" s="208"/>
      <c r="J1268" s="219">
        <f>BK1268</f>
        <v>0</v>
      </c>
      <c r="K1268" s="205"/>
      <c r="L1268" s="210"/>
      <c r="M1268" s="211"/>
      <c r="N1268" s="212"/>
      <c r="O1268" s="212"/>
      <c r="P1268" s="213">
        <f>SUM(P1269:P1270)</f>
        <v>0</v>
      </c>
      <c r="Q1268" s="212"/>
      <c r="R1268" s="213">
        <f>SUM(R1269:R1270)</f>
        <v>0</v>
      </c>
      <c r="S1268" s="212"/>
      <c r="T1268" s="214">
        <f>SUM(T1269:T1270)</f>
        <v>0</v>
      </c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R1268" s="215" t="s">
        <v>88</v>
      </c>
      <c r="AT1268" s="216" t="s">
        <v>79</v>
      </c>
      <c r="AU1268" s="216" t="s">
        <v>88</v>
      </c>
      <c r="AY1268" s="215" t="s">
        <v>138</v>
      </c>
      <c r="BK1268" s="217">
        <f>SUM(BK1269:BK1270)</f>
        <v>0</v>
      </c>
    </row>
    <row r="1269" s="2" customFormat="1" ht="16.5" customHeight="1">
      <c r="A1269" s="39"/>
      <c r="B1269" s="40"/>
      <c r="C1269" s="220" t="s">
        <v>1373</v>
      </c>
      <c r="D1269" s="220" t="s">
        <v>140</v>
      </c>
      <c r="E1269" s="221" t="s">
        <v>1374</v>
      </c>
      <c r="F1269" s="222" t="s">
        <v>1375</v>
      </c>
      <c r="G1269" s="223" t="s">
        <v>456</v>
      </c>
      <c r="H1269" s="224">
        <v>8284.2250000000004</v>
      </c>
      <c r="I1269" s="225"/>
      <c r="J1269" s="226">
        <f>ROUND(I1269*H1269,2)</f>
        <v>0</v>
      </c>
      <c r="K1269" s="227"/>
      <c r="L1269" s="45"/>
      <c r="M1269" s="228" t="s">
        <v>1</v>
      </c>
      <c r="N1269" s="229" t="s">
        <v>45</v>
      </c>
      <c r="O1269" s="92"/>
      <c r="P1269" s="230">
        <f>O1269*H1269</f>
        <v>0</v>
      </c>
      <c r="Q1269" s="230">
        <v>0</v>
      </c>
      <c r="R1269" s="230">
        <f>Q1269*H1269</f>
        <v>0</v>
      </c>
      <c r="S1269" s="230">
        <v>0</v>
      </c>
      <c r="T1269" s="231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2" t="s">
        <v>144</v>
      </c>
      <c r="AT1269" s="232" t="s">
        <v>140</v>
      </c>
      <c r="AU1269" s="232" t="s">
        <v>90</v>
      </c>
      <c r="AY1269" s="18" t="s">
        <v>138</v>
      </c>
      <c r="BE1269" s="233">
        <f>IF(N1269="základní",J1269,0)</f>
        <v>0</v>
      </c>
      <c r="BF1269" s="233">
        <f>IF(N1269="snížená",J1269,0)</f>
        <v>0</v>
      </c>
      <c r="BG1269" s="233">
        <f>IF(N1269="zákl. přenesená",J1269,0)</f>
        <v>0</v>
      </c>
      <c r="BH1269" s="233">
        <f>IF(N1269="sníž. přenesená",J1269,0)</f>
        <v>0</v>
      </c>
      <c r="BI1269" s="233">
        <f>IF(N1269="nulová",J1269,0)</f>
        <v>0</v>
      </c>
      <c r="BJ1269" s="18" t="s">
        <v>88</v>
      </c>
      <c r="BK1269" s="233">
        <f>ROUND(I1269*H1269,2)</f>
        <v>0</v>
      </c>
      <c r="BL1269" s="18" t="s">
        <v>144</v>
      </c>
      <c r="BM1269" s="232" t="s">
        <v>1376</v>
      </c>
    </row>
    <row r="1270" s="2" customFormat="1">
      <c r="A1270" s="39"/>
      <c r="B1270" s="40"/>
      <c r="C1270" s="41"/>
      <c r="D1270" s="234" t="s">
        <v>146</v>
      </c>
      <c r="E1270" s="41"/>
      <c r="F1270" s="235" t="s">
        <v>1377</v>
      </c>
      <c r="G1270" s="41"/>
      <c r="H1270" s="41"/>
      <c r="I1270" s="236"/>
      <c r="J1270" s="41"/>
      <c r="K1270" s="41"/>
      <c r="L1270" s="45"/>
      <c r="M1270" s="237"/>
      <c r="N1270" s="238"/>
      <c r="O1270" s="92"/>
      <c r="P1270" s="92"/>
      <c r="Q1270" s="92"/>
      <c r="R1270" s="92"/>
      <c r="S1270" s="92"/>
      <c r="T1270" s="93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T1270" s="18" t="s">
        <v>146</v>
      </c>
      <c r="AU1270" s="18" t="s">
        <v>90</v>
      </c>
    </row>
    <row r="1271" s="12" customFormat="1" ht="25.92" customHeight="1">
      <c r="A1271" s="12"/>
      <c r="B1271" s="204"/>
      <c r="C1271" s="205"/>
      <c r="D1271" s="206" t="s">
        <v>79</v>
      </c>
      <c r="E1271" s="207" t="s">
        <v>1378</v>
      </c>
      <c r="F1271" s="207" t="s">
        <v>1379</v>
      </c>
      <c r="G1271" s="205"/>
      <c r="H1271" s="205"/>
      <c r="I1271" s="208"/>
      <c r="J1271" s="209">
        <f>BK1271</f>
        <v>0</v>
      </c>
      <c r="K1271" s="205"/>
      <c r="L1271" s="210"/>
      <c r="M1271" s="211"/>
      <c r="N1271" s="212"/>
      <c r="O1271" s="212"/>
      <c r="P1271" s="213">
        <f>P1272</f>
        <v>0</v>
      </c>
      <c r="Q1271" s="212"/>
      <c r="R1271" s="213">
        <f>R1272</f>
        <v>0.017913000000000002</v>
      </c>
      <c r="S1271" s="212"/>
      <c r="T1271" s="214">
        <f>T1272</f>
        <v>0</v>
      </c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R1271" s="215" t="s">
        <v>90</v>
      </c>
      <c r="AT1271" s="216" t="s">
        <v>79</v>
      </c>
      <c r="AU1271" s="216" t="s">
        <v>80</v>
      </c>
      <c r="AY1271" s="215" t="s">
        <v>138</v>
      </c>
      <c r="BK1271" s="217">
        <f>BK1272</f>
        <v>0</v>
      </c>
    </row>
    <row r="1272" s="12" customFormat="1" ht="22.8" customHeight="1">
      <c r="A1272" s="12"/>
      <c r="B1272" s="204"/>
      <c r="C1272" s="205"/>
      <c r="D1272" s="206" t="s">
        <v>79</v>
      </c>
      <c r="E1272" s="218" t="s">
        <v>1380</v>
      </c>
      <c r="F1272" s="218" t="s">
        <v>1381</v>
      </c>
      <c r="G1272" s="205"/>
      <c r="H1272" s="205"/>
      <c r="I1272" s="208"/>
      <c r="J1272" s="219">
        <f>BK1272</f>
        <v>0</v>
      </c>
      <c r="K1272" s="205"/>
      <c r="L1272" s="210"/>
      <c r="M1272" s="211"/>
      <c r="N1272" s="212"/>
      <c r="O1272" s="212"/>
      <c r="P1272" s="213">
        <f>SUM(P1273:P1280)</f>
        <v>0</v>
      </c>
      <c r="Q1272" s="212"/>
      <c r="R1272" s="213">
        <f>SUM(R1273:R1280)</f>
        <v>0.017913000000000002</v>
      </c>
      <c r="S1272" s="212"/>
      <c r="T1272" s="214">
        <f>SUM(T1273:T1280)</f>
        <v>0</v>
      </c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R1272" s="215" t="s">
        <v>90</v>
      </c>
      <c r="AT1272" s="216" t="s">
        <v>79</v>
      </c>
      <c r="AU1272" s="216" t="s">
        <v>88</v>
      </c>
      <c r="AY1272" s="215" t="s">
        <v>138</v>
      </c>
      <c r="BK1272" s="217">
        <f>SUM(BK1273:BK1280)</f>
        <v>0</v>
      </c>
    </row>
    <row r="1273" s="2" customFormat="1" ht="24.15" customHeight="1">
      <c r="A1273" s="39"/>
      <c r="B1273" s="40"/>
      <c r="C1273" s="220" t="s">
        <v>1382</v>
      </c>
      <c r="D1273" s="220" t="s">
        <v>140</v>
      </c>
      <c r="E1273" s="221" t="s">
        <v>1383</v>
      </c>
      <c r="F1273" s="222" t="s">
        <v>1384</v>
      </c>
      <c r="G1273" s="223" t="s">
        <v>683</v>
      </c>
      <c r="H1273" s="224">
        <v>358.25999999999999</v>
      </c>
      <c r="I1273" s="225"/>
      <c r="J1273" s="226">
        <f>ROUND(I1273*H1273,2)</f>
        <v>0</v>
      </c>
      <c r="K1273" s="227"/>
      <c r="L1273" s="45"/>
      <c r="M1273" s="228" t="s">
        <v>1</v>
      </c>
      <c r="N1273" s="229" t="s">
        <v>45</v>
      </c>
      <c r="O1273" s="92"/>
      <c r="P1273" s="230">
        <f>O1273*H1273</f>
        <v>0</v>
      </c>
      <c r="Q1273" s="230">
        <v>5.0000000000000002E-05</v>
      </c>
      <c r="R1273" s="230">
        <f>Q1273*H1273</f>
        <v>0.017913000000000002</v>
      </c>
      <c r="S1273" s="230">
        <v>0</v>
      </c>
      <c r="T1273" s="231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32" t="s">
        <v>253</v>
      </c>
      <c r="AT1273" s="232" t="s">
        <v>140</v>
      </c>
      <c r="AU1273" s="232" t="s">
        <v>90</v>
      </c>
      <c r="AY1273" s="18" t="s">
        <v>138</v>
      </c>
      <c r="BE1273" s="233">
        <f>IF(N1273="základní",J1273,0)</f>
        <v>0</v>
      </c>
      <c r="BF1273" s="233">
        <f>IF(N1273="snížená",J1273,0)</f>
        <v>0</v>
      </c>
      <c r="BG1273" s="233">
        <f>IF(N1273="zákl. přenesená",J1273,0)</f>
        <v>0</v>
      </c>
      <c r="BH1273" s="233">
        <f>IF(N1273="sníž. přenesená",J1273,0)</f>
        <v>0</v>
      </c>
      <c r="BI1273" s="233">
        <f>IF(N1273="nulová",J1273,0)</f>
        <v>0</v>
      </c>
      <c r="BJ1273" s="18" t="s">
        <v>88</v>
      </c>
      <c r="BK1273" s="233">
        <f>ROUND(I1273*H1273,2)</f>
        <v>0</v>
      </c>
      <c r="BL1273" s="18" t="s">
        <v>253</v>
      </c>
      <c r="BM1273" s="232" t="s">
        <v>1385</v>
      </c>
    </row>
    <row r="1274" s="2" customFormat="1">
      <c r="A1274" s="39"/>
      <c r="B1274" s="40"/>
      <c r="C1274" s="41"/>
      <c r="D1274" s="234" t="s">
        <v>146</v>
      </c>
      <c r="E1274" s="41"/>
      <c r="F1274" s="235" t="s">
        <v>1386</v>
      </c>
      <c r="G1274" s="41"/>
      <c r="H1274" s="41"/>
      <c r="I1274" s="236"/>
      <c r="J1274" s="41"/>
      <c r="K1274" s="41"/>
      <c r="L1274" s="45"/>
      <c r="M1274" s="237"/>
      <c r="N1274" s="238"/>
      <c r="O1274" s="92"/>
      <c r="P1274" s="92"/>
      <c r="Q1274" s="92"/>
      <c r="R1274" s="92"/>
      <c r="S1274" s="92"/>
      <c r="T1274" s="93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T1274" s="18" t="s">
        <v>146</v>
      </c>
      <c r="AU1274" s="18" t="s">
        <v>90</v>
      </c>
    </row>
    <row r="1275" s="2" customFormat="1">
      <c r="A1275" s="39"/>
      <c r="B1275" s="40"/>
      <c r="C1275" s="41"/>
      <c r="D1275" s="234" t="s">
        <v>159</v>
      </c>
      <c r="E1275" s="41"/>
      <c r="F1275" s="271" t="s">
        <v>1387</v>
      </c>
      <c r="G1275" s="41"/>
      <c r="H1275" s="41"/>
      <c r="I1275" s="236"/>
      <c r="J1275" s="41"/>
      <c r="K1275" s="41"/>
      <c r="L1275" s="45"/>
      <c r="M1275" s="237"/>
      <c r="N1275" s="238"/>
      <c r="O1275" s="92"/>
      <c r="P1275" s="92"/>
      <c r="Q1275" s="92"/>
      <c r="R1275" s="92"/>
      <c r="S1275" s="92"/>
      <c r="T1275" s="93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T1275" s="18" t="s">
        <v>159</v>
      </c>
      <c r="AU1275" s="18" t="s">
        <v>90</v>
      </c>
    </row>
    <row r="1276" s="13" customFormat="1">
      <c r="A1276" s="13"/>
      <c r="B1276" s="239"/>
      <c r="C1276" s="240"/>
      <c r="D1276" s="234" t="s">
        <v>148</v>
      </c>
      <c r="E1276" s="241" t="s">
        <v>1</v>
      </c>
      <c r="F1276" s="242" t="s">
        <v>1388</v>
      </c>
      <c r="G1276" s="240"/>
      <c r="H1276" s="241" t="s">
        <v>1</v>
      </c>
      <c r="I1276" s="243"/>
      <c r="J1276" s="240"/>
      <c r="K1276" s="240"/>
      <c r="L1276" s="244"/>
      <c r="M1276" s="245"/>
      <c r="N1276" s="246"/>
      <c r="O1276" s="246"/>
      <c r="P1276" s="246"/>
      <c r="Q1276" s="246"/>
      <c r="R1276" s="246"/>
      <c r="S1276" s="246"/>
      <c r="T1276" s="247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8" t="s">
        <v>148</v>
      </c>
      <c r="AU1276" s="248" t="s">
        <v>90</v>
      </c>
      <c r="AV1276" s="13" t="s">
        <v>88</v>
      </c>
      <c r="AW1276" s="13" t="s">
        <v>36</v>
      </c>
      <c r="AX1276" s="13" t="s">
        <v>80</v>
      </c>
      <c r="AY1276" s="248" t="s">
        <v>138</v>
      </c>
    </row>
    <row r="1277" s="14" customFormat="1">
      <c r="A1277" s="14"/>
      <c r="B1277" s="249"/>
      <c r="C1277" s="250"/>
      <c r="D1277" s="234" t="s">
        <v>148</v>
      </c>
      <c r="E1277" s="251" t="s">
        <v>1</v>
      </c>
      <c r="F1277" s="252" t="s">
        <v>1389</v>
      </c>
      <c r="G1277" s="250"/>
      <c r="H1277" s="253">
        <v>358.25999999999999</v>
      </c>
      <c r="I1277" s="254"/>
      <c r="J1277" s="250"/>
      <c r="K1277" s="250"/>
      <c r="L1277" s="255"/>
      <c r="M1277" s="256"/>
      <c r="N1277" s="257"/>
      <c r="O1277" s="257"/>
      <c r="P1277" s="257"/>
      <c r="Q1277" s="257"/>
      <c r="R1277" s="257"/>
      <c r="S1277" s="257"/>
      <c r="T1277" s="258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9" t="s">
        <v>148</v>
      </c>
      <c r="AU1277" s="259" t="s">
        <v>90</v>
      </c>
      <c r="AV1277" s="14" t="s">
        <v>90</v>
      </c>
      <c r="AW1277" s="14" t="s">
        <v>36</v>
      </c>
      <c r="AX1277" s="14" t="s">
        <v>88</v>
      </c>
      <c r="AY1277" s="259" t="s">
        <v>138</v>
      </c>
    </row>
    <row r="1278" s="2" customFormat="1" ht="16.5" customHeight="1">
      <c r="A1278" s="39"/>
      <c r="B1278" s="40"/>
      <c r="C1278" s="272" t="s">
        <v>1390</v>
      </c>
      <c r="D1278" s="272" t="s">
        <v>453</v>
      </c>
      <c r="E1278" s="273" t="s">
        <v>1391</v>
      </c>
      <c r="F1278" s="274" t="s">
        <v>1392</v>
      </c>
      <c r="G1278" s="275" t="s">
        <v>683</v>
      </c>
      <c r="H1278" s="276">
        <v>358.25999999999999</v>
      </c>
      <c r="I1278" s="277"/>
      <c r="J1278" s="278">
        <f>ROUND(I1278*H1278,2)</f>
        <v>0</v>
      </c>
      <c r="K1278" s="279"/>
      <c r="L1278" s="280"/>
      <c r="M1278" s="281" t="s">
        <v>1</v>
      </c>
      <c r="N1278" s="282" t="s">
        <v>45</v>
      </c>
      <c r="O1278" s="92"/>
      <c r="P1278" s="230">
        <f>O1278*H1278</f>
        <v>0</v>
      </c>
      <c r="Q1278" s="230">
        <v>0</v>
      </c>
      <c r="R1278" s="230">
        <f>Q1278*H1278</f>
        <v>0</v>
      </c>
      <c r="S1278" s="230">
        <v>0</v>
      </c>
      <c r="T1278" s="231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32" t="s">
        <v>344</v>
      </c>
      <c r="AT1278" s="232" t="s">
        <v>453</v>
      </c>
      <c r="AU1278" s="232" t="s">
        <v>90</v>
      </c>
      <c r="AY1278" s="18" t="s">
        <v>138</v>
      </c>
      <c r="BE1278" s="233">
        <f>IF(N1278="základní",J1278,0)</f>
        <v>0</v>
      </c>
      <c r="BF1278" s="233">
        <f>IF(N1278="snížená",J1278,0)</f>
        <v>0</v>
      </c>
      <c r="BG1278" s="233">
        <f>IF(N1278="zákl. přenesená",J1278,0)</f>
        <v>0</v>
      </c>
      <c r="BH1278" s="233">
        <f>IF(N1278="sníž. přenesená",J1278,0)</f>
        <v>0</v>
      </c>
      <c r="BI1278" s="233">
        <f>IF(N1278="nulová",J1278,0)</f>
        <v>0</v>
      </c>
      <c r="BJ1278" s="18" t="s">
        <v>88</v>
      </c>
      <c r="BK1278" s="233">
        <f>ROUND(I1278*H1278,2)</f>
        <v>0</v>
      </c>
      <c r="BL1278" s="18" t="s">
        <v>253</v>
      </c>
      <c r="BM1278" s="232" t="s">
        <v>1393</v>
      </c>
    </row>
    <row r="1279" s="2" customFormat="1">
      <c r="A1279" s="39"/>
      <c r="B1279" s="40"/>
      <c r="C1279" s="41"/>
      <c r="D1279" s="234" t="s">
        <v>146</v>
      </c>
      <c r="E1279" s="41"/>
      <c r="F1279" s="235" t="s">
        <v>1392</v>
      </c>
      <c r="G1279" s="41"/>
      <c r="H1279" s="41"/>
      <c r="I1279" s="236"/>
      <c r="J1279" s="41"/>
      <c r="K1279" s="41"/>
      <c r="L1279" s="45"/>
      <c r="M1279" s="237"/>
      <c r="N1279" s="238"/>
      <c r="O1279" s="92"/>
      <c r="P1279" s="92"/>
      <c r="Q1279" s="92"/>
      <c r="R1279" s="92"/>
      <c r="S1279" s="92"/>
      <c r="T1279" s="93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T1279" s="18" t="s">
        <v>146</v>
      </c>
      <c r="AU1279" s="18" t="s">
        <v>90</v>
      </c>
    </row>
    <row r="1280" s="2" customFormat="1">
      <c r="A1280" s="39"/>
      <c r="B1280" s="40"/>
      <c r="C1280" s="41"/>
      <c r="D1280" s="234" t="s">
        <v>159</v>
      </c>
      <c r="E1280" s="41"/>
      <c r="F1280" s="271" t="s">
        <v>1394</v>
      </c>
      <c r="G1280" s="41"/>
      <c r="H1280" s="41"/>
      <c r="I1280" s="236"/>
      <c r="J1280" s="41"/>
      <c r="K1280" s="41"/>
      <c r="L1280" s="45"/>
      <c r="M1280" s="294"/>
      <c r="N1280" s="295"/>
      <c r="O1280" s="296"/>
      <c r="P1280" s="296"/>
      <c r="Q1280" s="296"/>
      <c r="R1280" s="296"/>
      <c r="S1280" s="296"/>
      <c r="T1280" s="297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T1280" s="18" t="s">
        <v>159</v>
      </c>
      <c r="AU1280" s="18" t="s">
        <v>90</v>
      </c>
    </row>
    <row r="1281" s="2" customFormat="1" ht="6.96" customHeight="1">
      <c r="A1281" s="39"/>
      <c r="B1281" s="67"/>
      <c r="C1281" s="68"/>
      <c r="D1281" s="68"/>
      <c r="E1281" s="68"/>
      <c r="F1281" s="68"/>
      <c r="G1281" s="68"/>
      <c r="H1281" s="68"/>
      <c r="I1281" s="68"/>
      <c r="J1281" s="68"/>
      <c r="K1281" s="68"/>
      <c r="L1281" s="45"/>
      <c r="M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</sheetData>
  <sheetProtection sheet="1" autoFilter="0" formatColumns="0" formatRows="0" objects="1" scenarios="1" spinCount="100000" saltValue="nMgbtmxQpIYnjWQa5tdFgGbdEk0p9x8hkYht6kiUezM2sXWRpTqPTinq6PWqvfkrtTcLq3es1F4KlXpR8cYIeg==" hashValue="bSiddb17fY4mrFa9wEO2gN5o+4jCB4OfuMn3oocUCIAr+zg5cYMF4y/aWGk1eL1q9eHYo09/m2IpuOp7zuPMeg==" algorithmName="SHA-512" password="CC35"/>
  <autoFilter ref="C127:K128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90</v>
      </c>
    </row>
    <row r="4" s="1" customFormat="1" ht="24.96" customHeight="1">
      <c r="B4" s="21"/>
      <c r="D4" s="139" t="s">
        <v>103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Jez Ráj na Olši km 25.640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ROUND((SUM(BE128:BE585)),  2)</f>
        <v>0</v>
      </c>
      <c r="G33" s="39"/>
      <c r="H33" s="39"/>
      <c r="I33" s="156">
        <v>0.20999999999999999</v>
      </c>
      <c r="J33" s="155">
        <f>ROUND(((SUM(BE128:BE585))*I33),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ROUND((SUM(BF128:BF585)),  2)</f>
        <v>0</v>
      </c>
      <c r="G34" s="39"/>
      <c r="H34" s="39"/>
      <c r="I34" s="156">
        <v>0.14999999999999999</v>
      </c>
      <c r="J34" s="155">
        <f>ROUND(((SUM(BF128:BF585))*I34),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ROUND((SUM(BG128:BG585)),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ROUND((SUM(BH128:BH585)),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ROUND((SUM(BI128:BI585)),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Jez Ráj na Olši km 25.640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Rybochod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26. 4. 2023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Odry, státní podnik</v>
      </c>
      <c r="G91" s="41"/>
      <c r="H91" s="41"/>
      <c r="I91" s="33" t="s">
        <v>32</v>
      </c>
      <c r="J91" s="37" t="str">
        <f>E21</f>
        <v>Lineplan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Ing. Marek Boháč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109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113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114</v>
      </c>
      <c r="E99" s="189"/>
      <c r="F99" s="189"/>
      <c r="G99" s="189"/>
      <c r="H99" s="189"/>
      <c r="I99" s="189"/>
      <c r="J99" s="190">
        <f>J141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115</v>
      </c>
      <c r="E100" s="189"/>
      <c r="F100" s="189"/>
      <c r="G100" s="189"/>
      <c r="H100" s="189"/>
      <c r="I100" s="189"/>
      <c r="J100" s="190">
        <f>J316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117</v>
      </c>
      <c r="E101" s="189"/>
      <c r="F101" s="189"/>
      <c r="G101" s="189"/>
      <c r="H101" s="189"/>
      <c r="I101" s="189"/>
      <c r="J101" s="190">
        <f>J338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118</v>
      </c>
      <c r="E102" s="189"/>
      <c r="F102" s="189"/>
      <c r="G102" s="189"/>
      <c r="H102" s="189"/>
      <c r="I102" s="189"/>
      <c r="J102" s="190">
        <f>J358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120</v>
      </c>
      <c r="E103" s="189"/>
      <c r="F103" s="189"/>
      <c r="G103" s="189"/>
      <c r="H103" s="189"/>
      <c r="I103" s="189"/>
      <c r="J103" s="190">
        <f>J411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121</v>
      </c>
      <c r="E104" s="183"/>
      <c r="F104" s="183"/>
      <c r="G104" s="183"/>
      <c r="H104" s="183"/>
      <c r="I104" s="183"/>
      <c r="J104" s="184">
        <f>J414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1396</v>
      </c>
      <c r="E105" s="189"/>
      <c r="F105" s="189"/>
      <c r="G105" s="189"/>
      <c r="H105" s="189"/>
      <c r="I105" s="189"/>
      <c r="J105" s="190">
        <f>J415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122</v>
      </c>
      <c r="E106" s="189"/>
      <c r="F106" s="189"/>
      <c r="G106" s="189"/>
      <c r="H106" s="189"/>
      <c r="I106" s="189"/>
      <c r="J106" s="190">
        <f>J446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1397</v>
      </c>
      <c r="E107" s="183"/>
      <c r="F107" s="183"/>
      <c r="G107" s="183"/>
      <c r="H107" s="183"/>
      <c r="I107" s="183"/>
      <c r="J107" s="184">
        <f>J555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1398</v>
      </c>
      <c r="E108" s="189"/>
      <c r="F108" s="189"/>
      <c r="G108" s="189"/>
      <c r="H108" s="189"/>
      <c r="I108" s="189"/>
      <c r="J108" s="190">
        <f>J556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Jez Ráj na Olši km 25.640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02 - Rybochod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Karviná</v>
      </c>
      <c r="G122" s="41"/>
      <c r="H122" s="41"/>
      <c r="I122" s="33" t="s">
        <v>22</v>
      </c>
      <c r="J122" s="80" t="str">
        <f>IF(J12="","",J12)</f>
        <v>26. 4. 2023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Povodí Odry, státní podnik</v>
      </c>
      <c r="G124" s="41"/>
      <c r="H124" s="41"/>
      <c r="I124" s="33" t="s">
        <v>32</v>
      </c>
      <c r="J124" s="37" t="str">
        <f>E21</f>
        <v>Lineplan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IF(E18="","",E18)</f>
        <v>Vyplň údaj</v>
      </c>
      <c r="G125" s="41"/>
      <c r="H125" s="41"/>
      <c r="I125" s="33" t="s">
        <v>37</v>
      </c>
      <c r="J125" s="37" t="str">
        <f>E24</f>
        <v>Ing. Marek Boháč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124</v>
      </c>
      <c r="D127" s="195" t="s">
        <v>65</v>
      </c>
      <c r="E127" s="195" t="s">
        <v>61</v>
      </c>
      <c r="F127" s="195" t="s">
        <v>62</v>
      </c>
      <c r="G127" s="195" t="s">
        <v>125</v>
      </c>
      <c r="H127" s="195" t="s">
        <v>126</v>
      </c>
      <c r="I127" s="195" t="s">
        <v>127</v>
      </c>
      <c r="J127" s="196" t="s">
        <v>108</v>
      </c>
      <c r="K127" s="197" t="s">
        <v>128</v>
      </c>
      <c r="L127" s="198"/>
      <c r="M127" s="101" t="s">
        <v>1</v>
      </c>
      <c r="N127" s="102" t="s">
        <v>44</v>
      </c>
      <c r="O127" s="102" t="s">
        <v>129</v>
      </c>
      <c r="P127" s="102" t="s">
        <v>130</v>
      </c>
      <c r="Q127" s="102" t="s">
        <v>131</v>
      </c>
      <c r="R127" s="102" t="s">
        <v>132</v>
      </c>
      <c r="S127" s="102" t="s">
        <v>133</v>
      </c>
      <c r="T127" s="103" t="s">
        <v>134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135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P129+P414+P555</f>
        <v>0</v>
      </c>
      <c r="Q128" s="105"/>
      <c r="R128" s="201">
        <f>R129+R414+R555</f>
        <v>41.86174758986099</v>
      </c>
      <c r="S128" s="105"/>
      <c r="T128" s="202">
        <f>T129+T414+T555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110</v>
      </c>
      <c r="BK128" s="203">
        <f>BK129+BK414+BK555</f>
        <v>0</v>
      </c>
    </row>
    <row r="129" s="12" customFormat="1" ht="25.92" customHeight="1">
      <c r="A129" s="12"/>
      <c r="B129" s="204"/>
      <c r="C129" s="205"/>
      <c r="D129" s="206" t="s">
        <v>79</v>
      </c>
      <c r="E129" s="207" t="s">
        <v>136</v>
      </c>
      <c r="F129" s="207" t="s">
        <v>137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P130+P141+P316+P338+P358+P411</f>
        <v>0</v>
      </c>
      <c r="Q129" s="212"/>
      <c r="R129" s="213">
        <f>R130+R141+R316+R338+R358+R411</f>
        <v>40.124586589860989</v>
      </c>
      <c r="S129" s="212"/>
      <c r="T129" s="214">
        <f>T130+T141+T316+T338+T358+T411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88</v>
      </c>
      <c r="AT129" s="216" t="s">
        <v>79</v>
      </c>
      <c r="AU129" s="216" t="s">
        <v>80</v>
      </c>
      <c r="AY129" s="215" t="s">
        <v>138</v>
      </c>
      <c r="BK129" s="217">
        <f>BK130+BK141+BK316+BK338+BK358+BK411</f>
        <v>0</v>
      </c>
    </row>
    <row r="130" s="12" customFormat="1" ht="22.8" customHeight="1">
      <c r="A130" s="12"/>
      <c r="B130" s="204"/>
      <c r="C130" s="205"/>
      <c r="D130" s="206" t="s">
        <v>79</v>
      </c>
      <c r="E130" s="218" t="s">
        <v>90</v>
      </c>
      <c r="F130" s="218" t="s">
        <v>753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SUM(P131:P140)</f>
        <v>0</v>
      </c>
      <c r="Q130" s="212"/>
      <c r="R130" s="213">
        <f>SUM(R131:R140)</f>
        <v>0</v>
      </c>
      <c r="S130" s="212"/>
      <c r="T130" s="214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88</v>
      </c>
      <c r="AT130" s="216" t="s">
        <v>79</v>
      </c>
      <c r="AU130" s="216" t="s">
        <v>88</v>
      </c>
      <c r="AY130" s="215" t="s">
        <v>138</v>
      </c>
      <c r="BK130" s="217">
        <f>SUM(BK131:BK140)</f>
        <v>0</v>
      </c>
    </row>
    <row r="131" s="2" customFormat="1" ht="16.5" customHeight="1">
      <c r="A131" s="39"/>
      <c r="B131" s="40"/>
      <c r="C131" s="220" t="s">
        <v>88</v>
      </c>
      <c r="D131" s="220" t="s">
        <v>140</v>
      </c>
      <c r="E131" s="221" t="s">
        <v>785</v>
      </c>
      <c r="F131" s="222" t="s">
        <v>786</v>
      </c>
      <c r="G131" s="223" t="s">
        <v>281</v>
      </c>
      <c r="H131" s="224">
        <v>15.494999999999999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45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144</v>
      </c>
      <c r="AT131" s="232" t="s">
        <v>140</v>
      </c>
      <c r="AU131" s="232" t="s">
        <v>90</v>
      </c>
      <c r="AY131" s="18" t="s">
        <v>138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0</v>
      </c>
      <c r="BL131" s="18" t="s">
        <v>144</v>
      </c>
      <c r="BM131" s="232" t="s">
        <v>1399</v>
      </c>
    </row>
    <row r="132" s="2" customFormat="1">
      <c r="A132" s="39"/>
      <c r="B132" s="40"/>
      <c r="C132" s="41"/>
      <c r="D132" s="234" t="s">
        <v>146</v>
      </c>
      <c r="E132" s="41"/>
      <c r="F132" s="235" t="s">
        <v>788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146</v>
      </c>
      <c r="AU132" s="18" t="s">
        <v>90</v>
      </c>
    </row>
    <row r="133" s="13" customFormat="1">
      <c r="A133" s="13"/>
      <c r="B133" s="239"/>
      <c r="C133" s="240"/>
      <c r="D133" s="234" t="s">
        <v>148</v>
      </c>
      <c r="E133" s="241" t="s">
        <v>1</v>
      </c>
      <c r="F133" s="242" t="s">
        <v>435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148</v>
      </c>
      <c r="AU133" s="248" t="s">
        <v>90</v>
      </c>
      <c r="AV133" s="13" t="s">
        <v>88</v>
      </c>
      <c r="AW133" s="13" t="s">
        <v>36</v>
      </c>
      <c r="AX133" s="13" t="s">
        <v>80</v>
      </c>
      <c r="AY133" s="248" t="s">
        <v>138</v>
      </c>
    </row>
    <row r="134" s="13" customFormat="1">
      <c r="A134" s="13"/>
      <c r="B134" s="239"/>
      <c r="C134" s="240"/>
      <c r="D134" s="234" t="s">
        <v>148</v>
      </c>
      <c r="E134" s="241" t="s">
        <v>1</v>
      </c>
      <c r="F134" s="242" t="s">
        <v>1400</v>
      </c>
      <c r="G134" s="240"/>
      <c r="H134" s="241" t="s">
        <v>1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148</v>
      </c>
      <c r="AU134" s="248" t="s">
        <v>90</v>
      </c>
      <c r="AV134" s="13" t="s">
        <v>88</v>
      </c>
      <c r="AW134" s="13" t="s">
        <v>36</v>
      </c>
      <c r="AX134" s="13" t="s">
        <v>80</v>
      </c>
      <c r="AY134" s="248" t="s">
        <v>138</v>
      </c>
    </row>
    <row r="135" s="14" customFormat="1">
      <c r="A135" s="14"/>
      <c r="B135" s="249"/>
      <c r="C135" s="250"/>
      <c r="D135" s="234" t="s">
        <v>148</v>
      </c>
      <c r="E135" s="251" t="s">
        <v>1</v>
      </c>
      <c r="F135" s="252" t="s">
        <v>1401</v>
      </c>
      <c r="G135" s="250"/>
      <c r="H135" s="253">
        <v>14.108000000000001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148</v>
      </c>
      <c r="AU135" s="259" t="s">
        <v>90</v>
      </c>
      <c r="AV135" s="14" t="s">
        <v>90</v>
      </c>
      <c r="AW135" s="14" t="s">
        <v>36</v>
      </c>
      <c r="AX135" s="14" t="s">
        <v>80</v>
      </c>
      <c r="AY135" s="259" t="s">
        <v>138</v>
      </c>
    </row>
    <row r="136" s="13" customFormat="1">
      <c r="A136" s="13"/>
      <c r="B136" s="239"/>
      <c r="C136" s="240"/>
      <c r="D136" s="234" t="s">
        <v>148</v>
      </c>
      <c r="E136" s="241" t="s">
        <v>1</v>
      </c>
      <c r="F136" s="242" t="s">
        <v>1402</v>
      </c>
      <c r="G136" s="240"/>
      <c r="H136" s="241" t="s">
        <v>1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148</v>
      </c>
      <c r="AU136" s="248" t="s">
        <v>90</v>
      </c>
      <c r="AV136" s="13" t="s">
        <v>88</v>
      </c>
      <c r="AW136" s="13" t="s">
        <v>36</v>
      </c>
      <c r="AX136" s="13" t="s">
        <v>80</v>
      </c>
      <c r="AY136" s="248" t="s">
        <v>138</v>
      </c>
    </row>
    <row r="137" s="14" customFormat="1">
      <c r="A137" s="14"/>
      <c r="B137" s="249"/>
      <c r="C137" s="250"/>
      <c r="D137" s="234" t="s">
        <v>148</v>
      </c>
      <c r="E137" s="251" t="s">
        <v>1</v>
      </c>
      <c r="F137" s="252" t="s">
        <v>1403</v>
      </c>
      <c r="G137" s="250"/>
      <c r="H137" s="253">
        <v>0.79600000000000004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148</v>
      </c>
      <c r="AU137" s="259" t="s">
        <v>90</v>
      </c>
      <c r="AV137" s="14" t="s">
        <v>90</v>
      </c>
      <c r="AW137" s="14" t="s">
        <v>36</v>
      </c>
      <c r="AX137" s="14" t="s">
        <v>80</v>
      </c>
      <c r="AY137" s="259" t="s">
        <v>138</v>
      </c>
    </row>
    <row r="138" s="13" customFormat="1">
      <c r="A138" s="13"/>
      <c r="B138" s="239"/>
      <c r="C138" s="240"/>
      <c r="D138" s="234" t="s">
        <v>148</v>
      </c>
      <c r="E138" s="241" t="s">
        <v>1</v>
      </c>
      <c r="F138" s="242" t="s">
        <v>1404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148</v>
      </c>
      <c r="AU138" s="248" t="s">
        <v>90</v>
      </c>
      <c r="AV138" s="13" t="s">
        <v>88</v>
      </c>
      <c r="AW138" s="13" t="s">
        <v>36</v>
      </c>
      <c r="AX138" s="13" t="s">
        <v>80</v>
      </c>
      <c r="AY138" s="248" t="s">
        <v>138</v>
      </c>
    </row>
    <row r="139" s="14" customFormat="1">
      <c r="A139" s="14"/>
      <c r="B139" s="249"/>
      <c r="C139" s="250"/>
      <c r="D139" s="234" t="s">
        <v>148</v>
      </c>
      <c r="E139" s="251" t="s">
        <v>1</v>
      </c>
      <c r="F139" s="252" t="s">
        <v>1405</v>
      </c>
      <c r="G139" s="250"/>
      <c r="H139" s="253">
        <v>0.59099999999999997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148</v>
      </c>
      <c r="AU139" s="259" t="s">
        <v>90</v>
      </c>
      <c r="AV139" s="14" t="s">
        <v>90</v>
      </c>
      <c r="AW139" s="14" t="s">
        <v>36</v>
      </c>
      <c r="AX139" s="14" t="s">
        <v>80</v>
      </c>
      <c r="AY139" s="259" t="s">
        <v>138</v>
      </c>
    </row>
    <row r="140" s="15" customFormat="1">
      <c r="A140" s="15"/>
      <c r="B140" s="260"/>
      <c r="C140" s="261"/>
      <c r="D140" s="234" t="s">
        <v>148</v>
      </c>
      <c r="E140" s="262" t="s">
        <v>1</v>
      </c>
      <c r="F140" s="263" t="s">
        <v>154</v>
      </c>
      <c r="G140" s="261"/>
      <c r="H140" s="264">
        <v>15.494999999999999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0" t="s">
        <v>148</v>
      </c>
      <c r="AU140" s="270" t="s">
        <v>90</v>
      </c>
      <c r="AV140" s="15" t="s">
        <v>144</v>
      </c>
      <c r="AW140" s="15" t="s">
        <v>36</v>
      </c>
      <c r="AX140" s="15" t="s">
        <v>88</v>
      </c>
      <c r="AY140" s="270" t="s">
        <v>138</v>
      </c>
    </row>
    <row r="141" s="12" customFormat="1" ht="22.8" customHeight="1">
      <c r="A141" s="12"/>
      <c r="B141" s="204"/>
      <c r="C141" s="205"/>
      <c r="D141" s="206" t="s">
        <v>79</v>
      </c>
      <c r="E141" s="218" t="s">
        <v>166</v>
      </c>
      <c r="F141" s="218" t="s">
        <v>802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SUM(P142:P315)</f>
        <v>0</v>
      </c>
      <c r="Q141" s="212"/>
      <c r="R141" s="213">
        <f>SUM(R142:R315)</f>
        <v>32.993784461870995</v>
      </c>
      <c r="S141" s="212"/>
      <c r="T141" s="214">
        <f>SUM(T142:T315)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88</v>
      </c>
      <c r="AT141" s="216" t="s">
        <v>79</v>
      </c>
      <c r="AU141" s="216" t="s">
        <v>88</v>
      </c>
      <c r="AY141" s="215" t="s">
        <v>138</v>
      </c>
      <c r="BK141" s="217">
        <f>SUM(BK142:BK315)</f>
        <v>0</v>
      </c>
    </row>
    <row r="142" s="2" customFormat="1" ht="24.15" customHeight="1">
      <c r="A142" s="39"/>
      <c r="B142" s="40"/>
      <c r="C142" s="220" t="s">
        <v>90</v>
      </c>
      <c r="D142" s="220" t="s">
        <v>140</v>
      </c>
      <c r="E142" s="221" t="s">
        <v>1406</v>
      </c>
      <c r="F142" s="222" t="s">
        <v>1407</v>
      </c>
      <c r="G142" s="223" t="s">
        <v>281</v>
      </c>
      <c r="H142" s="224">
        <v>114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45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144</v>
      </c>
      <c r="AT142" s="232" t="s">
        <v>140</v>
      </c>
      <c r="AU142" s="232" t="s">
        <v>90</v>
      </c>
      <c r="AY142" s="18" t="s">
        <v>138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0</v>
      </c>
      <c r="BL142" s="18" t="s">
        <v>144</v>
      </c>
      <c r="BM142" s="232" t="s">
        <v>1408</v>
      </c>
    </row>
    <row r="143" s="2" customFormat="1">
      <c r="A143" s="39"/>
      <c r="B143" s="40"/>
      <c r="C143" s="41"/>
      <c r="D143" s="234" t="s">
        <v>146</v>
      </c>
      <c r="E143" s="41"/>
      <c r="F143" s="235" t="s">
        <v>1409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146</v>
      </c>
      <c r="AU143" s="18" t="s">
        <v>90</v>
      </c>
    </row>
    <row r="144" s="13" customFormat="1">
      <c r="A144" s="13"/>
      <c r="B144" s="239"/>
      <c r="C144" s="240"/>
      <c r="D144" s="234" t="s">
        <v>148</v>
      </c>
      <c r="E144" s="241" t="s">
        <v>1</v>
      </c>
      <c r="F144" s="242" t="s">
        <v>1410</v>
      </c>
      <c r="G144" s="240"/>
      <c r="H144" s="241" t="s">
        <v>1</v>
      </c>
      <c r="I144" s="243"/>
      <c r="J144" s="240"/>
      <c r="K144" s="240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148</v>
      </c>
      <c r="AU144" s="248" t="s">
        <v>90</v>
      </c>
      <c r="AV144" s="13" t="s">
        <v>88</v>
      </c>
      <c r="AW144" s="13" t="s">
        <v>36</v>
      </c>
      <c r="AX144" s="13" t="s">
        <v>80</v>
      </c>
      <c r="AY144" s="248" t="s">
        <v>138</v>
      </c>
    </row>
    <row r="145" s="13" customFormat="1">
      <c r="A145" s="13"/>
      <c r="B145" s="239"/>
      <c r="C145" s="240"/>
      <c r="D145" s="234" t="s">
        <v>148</v>
      </c>
      <c r="E145" s="241" t="s">
        <v>1</v>
      </c>
      <c r="F145" s="242" t="s">
        <v>1411</v>
      </c>
      <c r="G145" s="240"/>
      <c r="H145" s="241" t="s">
        <v>1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148</v>
      </c>
      <c r="AU145" s="248" t="s">
        <v>90</v>
      </c>
      <c r="AV145" s="13" t="s">
        <v>88</v>
      </c>
      <c r="AW145" s="13" t="s">
        <v>36</v>
      </c>
      <c r="AX145" s="13" t="s">
        <v>80</v>
      </c>
      <c r="AY145" s="248" t="s">
        <v>138</v>
      </c>
    </row>
    <row r="146" s="14" customFormat="1">
      <c r="A146" s="14"/>
      <c r="B146" s="249"/>
      <c r="C146" s="250"/>
      <c r="D146" s="234" t="s">
        <v>148</v>
      </c>
      <c r="E146" s="251" t="s">
        <v>1</v>
      </c>
      <c r="F146" s="252" t="s">
        <v>1412</v>
      </c>
      <c r="G146" s="250"/>
      <c r="H146" s="253">
        <v>12.130000000000001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148</v>
      </c>
      <c r="AU146" s="259" t="s">
        <v>90</v>
      </c>
      <c r="AV146" s="14" t="s">
        <v>90</v>
      </c>
      <c r="AW146" s="14" t="s">
        <v>36</v>
      </c>
      <c r="AX146" s="14" t="s">
        <v>80</v>
      </c>
      <c r="AY146" s="259" t="s">
        <v>138</v>
      </c>
    </row>
    <row r="147" s="13" customFormat="1">
      <c r="A147" s="13"/>
      <c r="B147" s="239"/>
      <c r="C147" s="240"/>
      <c r="D147" s="234" t="s">
        <v>148</v>
      </c>
      <c r="E147" s="241" t="s">
        <v>1</v>
      </c>
      <c r="F147" s="242" t="s">
        <v>1413</v>
      </c>
      <c r="G147" s="240"/>
      <c r="H147" s="241" t="s">
        <v>1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148</v>
      </c>
      <c r="AU147" s="248" t="s">
        <v>90</v>
      </c>
      <c r="AV147" s="13" t="s">
        <v>88</v>
      </c>
      <c r="AW147" s="13" t="s">
        <v>36</v>
      </c>
      <c r="AX147" s="13" t="s">
        <v>80</v>
      </c>
      <c r="AY147" s="248" t="s">
        <v>138</v>
      </c>
    </row>
    <row r="148" s="14" customFormat="1">
      <c r="A148" s="14"/>
      <c r="B148" s="249"/>
      <c r="C148" s="250"/>
      <c r="D148" s="234" t="s">
        <v>148</v>
      </c>
      <c r="E148" s="251" t="s">
        <v>1</v>
      </c>
      <c r="F148" s="252" t="s">
        <v>1414</v>
      </c>
      <c r="G148" s="250"/>
      <c r="H148" s="253">
        <v>50.329000000000001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148</v>
      </c>
      <c r="AU148" s="259" t="s">
        <v>90</v>
      </c>
      <c r="AV148" s="14" t="s">
        <v>90</v>
      </c>
      <c r="AW148" s="14" t="s">
        <v>36</v>
      </c>
      <c r="AX148" s="14" t="s">
        <v>80</v>
      </c>
      <c r="AY148" s="259" t="s">
        <v>138</v>
      </c>
    </row>
    <row r="149" s="13" customFormat="1">
      <c r="A149" s="13"/>
      <c r="B149" s="239"/>
      <c r="C149" s="240"/>
      <c r="D149" s="234" t="s">
        <v>148</v>
      </c>
      <c r="E149" s="241" t="s">
        <v>1</v>
      </c>
      <c r="F149" s="242" t="s">
        <v>1415</v>
      </c>
      <c r="G149" s="240"/>
      <c r="H149" s="241" t="s">
        <v>1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148</v>
      </c>
      <c r="AU149" s="248" t="s">
        <v>90</v>
      </c>
      <c r="AV149" s="13" t="s">
        <v>88</v>
      </c>
      <c r="AW149" s="13" t="s">
        <v>36</v>
      </c>
      <c r="AX149" s="13" t="s">
        <v>80</v>
      </c>
      <c r="AY149" s="248" t="s">
        <v>138</v>
      </c>
    </row>
    <row r="150" s="14" customFormat="1">
      <c r="A150" s="14"/>
      <c r="B150" s="249"/>
      <c r="C150" s="250"/>
      <c r="D150" s="234" t="s">
        <v>148</v>
      </c>
      <c r="E150" s="251" t="s">
        <v>1</v>
      </c>
      <c r="F150" s="252" t="s">
        <v>1416</v>
      </c>
      <c r="G150" s="250"/>
      <c r="H150" s="253">
        <v>1.5540000000000001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148</v>
      </c>
      <c r="AU150" s="259" t="s">
        <v>90</v>
      </c>
      <c r="AV150" s="14" t="s">
        <v>90</v>
      </c>
      <c r="AW150" s="14" t="s">
        <v>36</v>
      </c>
      <c r="AX150" s="14" t="s">
        <v>80</v>
      </c>
      <c r="AY150" s="259" t="s">
        <v>138</v>
      </c>
    </row>
    <row r="151" s="13" customFormat="1">
      <c r="A151" s="13"/>
      <c r="B151" s="239"/>
      <c r="C151" s="240"/>
      <c r="D151" s="234" t="s">
        <v>148</v>
      </c>
      <c r="E151" s="241" t="s">
        <v>1</v>
      </c>
      <c r="F151" s="242" t="s">
        <v>1417</v>
      </c>
      <c r="G151" s="240"/>
      <c r="H151" s="241" t="s">
        <v>1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148</v>
      </c>
      <c r="AU151" s="248" t="s">
        <v>90</v>
      </c>
      <c r="AV151" s="13" t="s">
        <v>88</v>
      </c>
      <c r="AW151" s="13" t="s">
        <v>36</v>
      </c>
      <c r="AX151" s="13" t="s">
        <v>80</v>
      </c>
      <c r="AY151" s="248" t="s">
        <v>138</v>
      </c>
    </row>
    <row r="152" s="14" customFormat="1">
      <c r="A152" s="14"/>
      <c r="B152" s="249"/>
      <c r="C152" s="250"/>
      <c r="D152" s="234" t="s">
        <v>148</v>
      </c>
      <c r="E152" s="251" t="s">
        <v>1</v>
      </c>
      <c r="F152" s="252" t="s">
        <v>1418</v>
      </c>
      <c r="G152" s="250"/>
      <c r="H152" s="253">
        <v>8.3109999999999999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148</v>
      </c>
      <c r="AU152" s="259" t="s">
        <v>90</v>
      </c>
      <c r="AV152" s="14" t="s">
        <v>90</v>
      </c>
      <c r="AW152" s="14" t="s">
        <v>36</v>
      </c>
      <c r="AX152" s="14" t="s">
        <v>80</v>
      </c>
      <c r="AY152" s="259" t="s">
        <v>138</v>
      </c>
    </row>
    <row r="153" s="13" customFormat="1">
      <c r="A153" s="13"/>
      <c r="B153" s="239"/>
      <c r="C153" s="240"/>
      <c r="D153" s="234" t="s">
        <v>148</v>
      </c>
      <c r="E153" s="241" t="s">
        <v>1</v>
      </c>
      <c r="F153" s="242" t="s">
        <v>1419</v>
      </c>
      <c r="G153" s="240"/>
      <c r="H153" s="241" t="s">
        <v>1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148</v>
      </c>
      <c r="AU153" s="248" t="s">
        <v>90</v>
      </c>
      <c r="AV153" s="13" t="s">
        <v>88</v>
      </c>
      <c r="AW153" s="13" t="s">
        <v>36</v>
      </c>
      <c r="AX153" s="13" t="s">
        <v>80</v>
      </c>
      <c r="AY153" s="248" t="s">
        <v>138</v>
      </c>
    </row>
    <row r="154" s="14" customFormat="1">
      <c r="A154" s="14"/>
      <c r="B154" s="249"/>
      <c r="C154" s="250"/>
      <c r="D154" s="234" t="s">
        <v>148</v>
      </c>
      <c r="E154" s="251" t="s">
        <v>1</v>
      </c>
      <c r="F154" s="252" t="s">
        <v>1420</v>
      </c>
      <c r="G154" s="250"/>
      <c r="H154" s="253">
        <v>0.097000000000000003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148</v>
      </c>
      <c r="AU154" s="259" t="s">
        <v>90</v>
      </c>
      <c r="AV154" s="14" t="s">
        <v>90</v>
      </c>
      <c r="AW154" s="14" t="s">
        <v>36</v>
      </c>
      <c r="AX154" s="14" t="s">
        <v>80</v>
      </c>
      <c r="AY154" s="259" t="s">
        <v>138</v>
      </c>
    </row>
    <row r="155" s="13" customFormat="1">
      <c r="A155" s="13"/>
      <c r="B155" s="239"/>
      <c r="C155" s="240"/>
      <c r="D155" s="234" t="s">
        <v>148</v>
      </c>
      <c r="E155" s="241" t="s">
        <v>1</v>
      </c>
      <c r="F155" s="242" t="s">
        <v>1421</v>
      </c>
      <c r="G155" s="240"/>
      <c r="H155" s="241" t="s">
        <v>1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148</v>
      </c>
      <c r="AU155" s="248" t="s">
        <v>90</v>
      </c>
      <c r="AV155" s="13" t="s">
        <v>88</v>
      </c>
      <c r="AW155" s="13" t="s">
        <v>36</v>
      </c>
      <c r="AX155" s="13" t="s">
        <v>80</v>
      </c>
      <c r="AY155" s="248" t="s">
        <v>138</v>
      </c>
    </row>
    <row r="156" s="14" customFormat="1">
      <c r="A156" s="14"/>
      <c r="B156" s="249"/>
      <c r="C156" s="250"/>
      <c r="D156" s="234" t="s">
        <v>148</v>
      </c>
      <c r="E156" s="251" t="s">
        <v>1</v>
      </c>
      <c r="F156" s="252" t="s">
        <v>1422</v>
      </c>
      <c r="G156" s="250"/>
      <c r="H156" s="253">
        <v>41.579000000000001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148</v>
      </c>
      <c r="AU156" s="259" t="s">
        <v>90</v>
      </c>
      <c r="AV156" s="14" t="s">
        <v>90</v>
      </c>
      <c r="AW156" s="14" t="s">
        <v>36</v>
      </c>
      <c r="AX156" s="14" t="s">
        <v>80</v>
      </c>
      <c r="AY156" s="259" t="s">
        <v>138</v>
      </c>
    </row>
    <row r="157" s="15" customFormat="1">
      <c r="A157" s="15"/>
      <c r="B157" s="260"/>
      <c r="C157" s="261"/>
      <c r="D157" s="234" t="s">
        <v>148</v>
      </c>
      <c r="E157" s="262" t="s">
        <v>1</v>
      </c>
      <c r="F157" s="263" t="s">
        <v>154</v>
      </c>
      <c r="G157" s="261"/>
      <c r="H157" s="264">
        <v>114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0" t="s">
        <v>148</v>
      </c>
      <c r="AU157" s="270" t="s">
        <v>90</v>
      </c>
      <c r="AV157" s="15" t="s">
        <v>144</v>
      </c>
      <c r="AW157" s="15" t="s">
        <v>36</v>
      </c>
      <c r="AX157" s="15" t="s">
        <v>88</v>
      </c>
      <c r="AY157" s="270" t="s">
        <v>138</v>
      </c>
    </row>
    <row r="158" s="2" customFormat="1" ht="24.15" customHeight="1">
      <c r="A158" s="39"/>
      <c r="B158" s="40"/>
      <c r="C158" s="220" t="s">
        <v>166</v>
      </c>
      <c r="D158" s="220" t="s">
        <v>140</v>
      </c>
      <c r="E158" s="221" t="s">
        <v>1423</v>
      </c>
      <c r="F158" s="222" t="s">
        <v>1424</v>
      </c>
      <c r="G158" s="223" t="s">
        <v>281</v>
      </c>
      <c r="H158" s="224">
        <v>9.3710000000000004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45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144</v>
      </c>
      <c r="AT158" s="232" t="s">
        <v>140</v>
      </c>
      <c r="AU158" s="232" t="s">
        <v>90</v>
      </c>
      <c r="AY158" s="18" t="s">
        <v>138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0</v>
      </c>
      <c r="BL158" s="18" t="s">
        <v>144</v>
      </c>
      <c r="BM158" s="232" t="s">
        <v>1425</v>
      </c>
    </row>
    <row r="159" s="2" customFormat="1">
      <c r="A159" s="39"/>
      <c r="B159" s="40"/>
      <c r="C159" s="41"/>
      <c r="D159" s="234" t="s">
        <v>146</v>
      </c>
      <c r="E159" s="41"/>
      <c r="F159" s="235" t="s">
        <v>1426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146</v>
      </c>
      <c r="AU159" s="18" t="s">
        <v>90</v>
      </c>
    </row>
    <row r="160" s="13" customFormat="1">
      <c r="A160" s="13"/>
      <c r="B160" s="239"/>
      <c r="C160" s="240"/>
      <c r="D160" s="234" t="s">
        <v>148</v>
      </c>
      <c r="E160" s="241" t="s">
        <v>1</v>
      </c>
      <c r="F160" s="242" t="s">
        <v>1427</v>
      </c>
      <c r="G160" s="240"/>
      <c r="H160" s="241" t="s">
        <v>1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148</v>
      </c>
      <c r="AU160" s="248" t="s">
        <v>90</v>
      </c>
      <c r="AV160" s="13" t="s">
        <v>88</v>
      </c>
      <c r="AW160" s="13" t="s">
        <v>36</v>
      </c>
      <c r="AX160" s="13" t="s">
        <v>80</v>
      </c>
      <c r="AY160" s="248" t="s">
        <v>138</v>
      </c>
    </row>
    <row r="161" s="14" customFormat="1">
      <c r="A161" s="14"/>
      <c r="B161" s="249"/>
      <c r="C161" s="250"/>
      <c r="D161" s="234" t="s">
        <v>148</v>
      </c>
      <c r="E161" s="251" t="s">
        <v>1</v>
      </c>
      <c r="F161" s="252" t="s">
        <v>1428</v>
      </c>
      <c r="G161" s="250"/>
      <c r="H161" s="253">
        <v>9.3710000000000004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148</v>
      </c>
      <c r="AU161" s="259" t="s">
        <v>90</v>
      </c>
      <c r="AV161" s="14" t="s">
        <v>90</v>
      </c>
      <c r="AW161" s="14" t="s">
        <v>36</v>
      </c>
      <c r="AX161" s="14" t="s">
        <v>88</v>
      </c>
      <c r="AY161" s="259" t="s">
        <v>138</v>
      </c>
    </row>
    <row r="162" s="2" customFormat="1" ht="24.15" customHeight="1">
      <c r="A162" s="39"/>
      <c r="B162" s="40"/>
      <c r="C162" s="220" t="s">
        <v>144</v>
      </c>
      <c r="D162" s="220" t="s">
        <v>140</v>
      </c>
      <c r="E162" s="221" t="s">
        <v>804</v>
      </c>
      <c r="F162" s="222" t="s">
        <v>805</v>
      </c>
      <c r="G162" s="223" t="s">
        <v>281</v>
      </c>
      <c r="H162" s="224">
        <v>397.85899999999998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45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144</v>
      </c>
      <c r="AT162" s="232" t="s">
        <v>140</v>
      </c>
      <c r="AU162" s="232" t="s">
        <v>90</v>
      </c>
      <c r="AY162" s="18" t="s">
        <v>138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0</v>
      </c>
      <c r="BL162" s="18" t="s">
        <v>144</v>
      </c>
      <c r="BM162" s="232" t="s">
        <v>1429</v>
      </c>
    </row>
    <row r="163" s="2" customFormat="1">
      <c r="A163" s="39"/>
      <c r="B163" s="40"/>
      <c r="C163" s="41"/>
      <c r="D163" s="234" t="s">
        <v>146</v>
      </c>
      <c r="E163" s="41"/>
      <c r="F163" s="235" t="s">
        <v>807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146</v>
      </c>
      <c r="AU163" s="18" t="s">
        <v>90</v>
      </c>
    </row>
    <row r="164" s="13" customFormat="1">
      <c r="A164" s="13"/>
      <c r="B164" s="239"/>
      <c r="C164" s="240"/>
      <c r="D164" s="234" t="s">
        <v>148</v>
      </c>
      <c r="E164" s="241" t="s">
        <v>1</v>
      </c>
      <c r="F164" s="242" t="s">
        <v>1430</v>
      </c>
      <c r="G164" s="240"/>
      <c r="H164" s="241" t="s">
        <v>1</v>
      </c>
      <c r="I164" s="243"/>
      <c r="J164" s="240"/>
      <c r="K164" s="240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148</v>
      </c>
      <c r="AU164" s="248" t="s">
        <v>90</v>
      </c>
      <c r="AV164" s="13" t="s">
        <v>88</v>
      </c>
      <c r="AW164" s="13" t="s">
        <v>36</v>
      </c>
      <c r="AX164" s="13" t="s">
        <v>80</v>
      </c>
      <c r="AY164" s="248" t="s">
        <v>138</v>
      </c>
    </row>
    <row r="165" s="13" customFormat="1">
      <c r="A165" s="13"/>
      <c r="B165" s="239"/>
      <c r="C165" s="240"/>
      <c r="D165" s="234" t="s">
        <v>148</v>
      </c>
      <c r="E165" s="241" t="s">
        <v>1</v>
      </c>
      <c r="F165" s="242" t="s">
        <v>1431</v>
      </c>
      <c r="G165" s="240"/>
      <c r="H165" s="241" t="s">
        <v>1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148</v>
      </c>
      <c r="AU165" s="248" t="s">
        <v>90</v>
      </c>
      <c r="AV165" s="13" t="s">
        <v>88</v>
      </c>
      <c r="AW165" s="13" t="s">
        <v>36</v>
      </c>
      <c r="AX165" s="13" t="s">
        <v>80</v>
      </c>
      <c r="AY165" s="248" t="s">
        <v>138</v>
      </c>
    </row>
    <row r="166" s="14" customFormat="1">
      <c r="A166" s="14"/>
      <c r="B166" s="249"/>
      <c r="C166" s="250"/>
      <c r="D166" s="234" t="s">
        <v>148</v>
      </c>
      <c r="E166" s="251" t="s">
        <v>1</v>
      </c>
      <c r="F166" s="252" t="s">
        <v>1432</v>
      </c>
      <c r="G166" s="250"/>
      <c r="H166" s="253">
        <v>126.176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148</v>
      </c>
      <c r="AU166" s="259" t="s">
        <v>90</v>
      </c>
      <c r="AV166" s="14" t="s">
        <v>90</v>
      </c>
      <c r="AW166" s="14" t="s">
        <v>36</v>
      </c>
      <c r="AX166" s="14" t="s">
        <v>80</v>
      </c>
      <c r="AY166" s="259" t="s">
        <v>138</v>
      </c>
    </row>
    <row r="167" s="13" customFormat="1">
      <c r="A167" s="13"/>
      <c r="B167" s="239"/>
      <c r="C167" s="240"/>
      <c r="D167" s="234" t="s">
        <v>148</v>
      </c>
      <c r="E167" s="241" t="s">
        <v>1</v>
      </c>
      <c r="F167" s="242" t="s">
        <v>1433</v>
      </c>
      <c r="G167" s="240"/>
      <c r="H167" s="241" t="s">
        <v>1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148</v>
      </c>
      <c r="AU167" s="248" t="s">
        <v>90</v>
      </c>
      <c r="AV167" s="13" t="s">
        <v>88</v>
      </c>
      <c r="AW167" s="13" t="s">
        <v>36</v>
      </c>
      <c r="AX167" s="13" t="s">
        <v>80</v>
      </c>
      <c r="AY167" s="248" t="s">
        <v>138</v>
      </c>
    </row>
    <row r="168" s="14" customFormat="1">
      <c r="A168" s="14"/>
      <c r="B168" s="249"/>
      <c r="C168" s="250"/>
      <c r="D168" s="234" t="s">
        <v>148</v>
      </c>
      <c r="E168" s="251" t="s">
        <v>1</v>
      </c>
      <c r="F168" s="252" t="s">
        <v>1434</v>
      </c>
      <c r="G168" s="250"/>
      <c r="H168" s="253">
        <v>20.681999999999999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148</v>
      </c>
      <c r="AU168" s="259" t="s">
        <v>90</v>
      </c>
      <c r="AV168" s="14" t="s">
        <v>90</v>
      </c>
      <c r="AW168" s="14" t="s">
        <v>36</v>
      </c>
      <c r="AX168" s="14" t="s">
        <v>80</v>
      </c>
      <c r="AY168" s="259" t="s">
        <v>138</v>
      </c>
    </row>
    <row r="169" s="13" customFormat="1">
      <c r="A169" s="13"/>
      <c r="B169" s="239"/>
      <c r="C169" s="240"/>
      <c r="D169" s="234" t="s">
        <v>148</v>
      </c>
      <c r="E169" s="241" t="s">
        <v>1</v>
      </c>
      <c r="F169" s="242" t="s">
        <v>1435</v>
      </c>
      <c r="G169" s="240"/>
      <c r="H169" s="241" t="s">
        <v>1</v>
      </c>
      <c r="I169" s="243"/>
      <c r="J169" s="240"/>
      <c r="K169" s="240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148</v>
      </c>
      <c r="AU169" s="248" t="s">
        <v>90</v>
      </c>
      <c r="AV169" s="13" t="s">
        <v>88</v>
      </c>
      <c r="AW169" s="13" t="s">
        <v>36</v>
      </c>
      <c r="AX169" s="13" t="s">
        <v>80</v>
      </c>
      <c r="AY169" s="248" t="s">
        <v>138</v>
      </c>
    </row>
    <row r="170" s="14" customFormat="1">
      <c r="A170" s="14"/>
      <c r="B170" s="249"/>
      <c r="C170" s="250"/>
      <c r="D170" s="234" t="s">
        <v>148</v>
      </c>
      <c r="E170" s="251" t="s">
        <v>1</v>
      </c>
      <c r="F170" s="252" t="s">
        <v>1434</v>
      </c>
      <c r="G170" s="250"/>
      <c r="H170" s="253">
        <v>20.681999999999999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148</v>
      </c>
      <c r="AU170" s="259" t="s">
        <v>90</v>
      </c>
      <c r="AV170" s="14" t="s">
        <v>90</v>
      </c>
      <c r="AW170" s="14" t="s">
        <v>36</v>
      </c>
      <c r="AX170" s="14" t="s">
        <v>80</v>
      </c>
      <c r="AY170" s="259" t="s">
        <v>138</v>
      </c>
    </row>
    <row r="171" s="13" customFormat="1">
      <c r="A171" s="13"/>
      <c r="B171" s="239"/>
      <c r="C171" s="240"/>
      <c r="D171" s="234" t="s">
        <v>148</v>
      </c>
      <c r="E171" s="241" t="s">
        <v>1</v>
      </c>
      <c r="F171" s="242" t="s">
        <v>1436</v>
      </c>
      <c r="G171" s="240"/>
      <c r="H171" s="241" t="s">
        <v>1</v>
      </c>
      <c r="I171" s="243"/>
      <c r="J171" s="240"/>
      <c r="K171" s="240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148</v>
      </c>
      <c r="AU171" s="248" t="s">
        <v>90</v>
      </c>
      <c r="AV171" s="13" t="s">
        <v>88</v>
      </c>
      <c r="AW171" s="13" t="s">
        <v>36</v>
      </c>
      <c r="AX171" s="13" t="s">
        <v>80</v>
      </c>
      <c r="AY171" s="248" t="s">
        <v>138</v>
      </c>
    </row>
    <row r="172" s="14" customFormat="1">
      <c r="A172" s="14"/>
      <c r="B172" s="249"/>
      <c r="C172" s="250"/>
      <c r="D172" s="234" t="s">
        <v>148</v>
      </c>
      <c r="E172" s="251" t="s">
        <v>1</v>
      </c>
      <c r="F172" s="252" t="s">
        <v>1437</v>
      </c>
      <c r="G172" s="250"/>
      <c r="H172" s="253">
        <v>31.599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148</v>
      </c>
      <c r="AU172" s="259" t="s">
        <v>90</v>
      </c>
      <c r="AV172" s="14" t="s">
        <v>90</v>
      </c>
      <c r="AW172" s="14" t="s">
        <v>36</v>
      </c>
      <c r="AX172" s="14" t="s">
        <v>80</v>
      </c>
      <c r="AY172" s="259" t="s">
        <v>138</v>
      </c>
    </row>
    <row r="173" s="13" customFormat="1">
      <c r="A173" s="13"/>
      <c r="B173" s="239"/>
      <c r="C173" s="240"/>
      <c r="D173" s="234" t="s">
        <v>148</v>
      </c>
      <c r="E173" s="241" t="s">
        <v>1</v>
      </c>
      <c r="F173" s="242" t="s">
        <v>1438</v>
      </c>
      <c r="G173" s="240"/>
      <c r="H173" s="241" t="s">
        <v>1</v>
      </c>
      <c r="I173" s="243"/>
      <c r="J173" s="240"/>
      <c r="K173" s="240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148</v>
      </c>
      <c r="AU173" s="248" t="s">
        <v>90</v>
      </c>
      <c r="AV173" s="13" t="s">
        <v>88</v>
      </c>
      <c r="AW173" s="13" t="s">
        <v>36</v>
      </c>
      <c r="AX173" s="13" t="s">
        <v>80</v>
      </c>
      <c r="AY173" s="248" t="s">
        <v>138</v>
      </c>
    </row>
    <row r="174" s="14" customFormat="1">
      <c r="A174" s="14"/>
      <c r="B174" s="249"/>
      <c r="C174" s="250"/>
      <c r="D174" s="234" t="s">
        <v>148</v>
      </c>
      <c r="E174" s="251" t="s">
        <v>1</v>
      </c>
      <c r="F174" s="252" t="s">
        <v>1439</v>
      </c>
      <c r="G174" s="250"/>
      <c r="H174" s="253">
        <v>60.993000000000002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148</v>
      </c>
      <c r="AU174" s="259" t="s">
        <v>90</v>
      </c>
      <c r="AV174" s="14" t="s">
        <v>90</v>
      </c>
      <c r="AW174" s="14" t="s">
        <v>36</v>
      </c>
      <c r="AX174" s="14" t="s">
        <v>80</v>
      </c>
      <c r="AY174" s="259" t="s">
        <v>138</v>
      </c>
    </row>
    <row r="175" s="13" customFormat="1">
      <c r="A175" s="13"/>
      <c r="B175" s="239"/>
      <c r="C175" s="240"/>
      <c r="D175" s="234" t="s">
        <v>148</v>
      </c>
      <c r="E175" s="241" t="s">
        <v>1</v>
      </c>
      <c r="F175" s="242" t="s">
        <v>1440</v>
      </c>
      <c r="G175" s="240"/>
      <c r="H175" s="241" t="s">
        <v>1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148</v>
      </c>
      <c r="AU175" s="248" t="s">
        <v>90</v>
      </c>
      <c r="AV175" s="13" t="s">
        <v>88</v>
      </c>
      <c r="AW175" s="13" t="s">
        <v>36</v>
      </c>
      <c r="AX175" s="13" t="s">
        <v>80</v>
      </c>
      <c r="AY175" s="248" t="s">
        <v>138</v>
      </c>
    </row>
    <row r="176" s="14" customFormat="1">
      <c r="A176" s="14"/>
      <c r="B176" s="249"/>
      <c r="C176" s="250"/>
      <c r="D176" s="234" t="s">
        <v>148</v>
      </c>
      <c r="E176" s="251" t="s">
        <v>1</v>
      </c>
      <c r="F176" s="252" t="s">
        <v>1441</v>
      </c>
      <c r="G176" s="250"/>
      <c r="H176" s="253">
        <v>80.052000000000007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148</v>
      </c>
      <c r="AU176" s="259" t="s">
        <v>90</v>
      </c>
      <c r="AV176" s="14" t="s">
        <v>90</v>
      </c>
      <c r="AW176" s="14" t="s">
        <v>36</v>
      </c>
      <c r="AX176" s="14" t="s">
        <v>80</v>
      </c>
      <c r="AY176" s="259" t="s">
        <v>138</v>
      </c>
    </row>
    <row r="177" s="13" customFormat="1">
      <c r="A177" s="13"/>
      <c r="B177" s="239"/>
      <c r="C177" s="240"/>
      <c r="D177" s="234" t="s">
        <v>148</v>
      </c>
      <c r="E177" s="241" t="s">
        <v>1</v>
      </c>
      <c r="F177" s="242" t="s">
        <v>1442</v>
      </c>
      <c r="G177" s="240"/>
      <c r="H177" s="241" t="s">
        <v>1</v>
      </c>
      <c r="I177" s="243"/>
      <c r="J177" s="240"/>
      <c r="K177" s="240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148</v>
      </c>
      <c r="AU177" s="248" t="s">
        <v>90</v>
      </c>
      <c r="AV177" s="13" t="s">
        <v>88</v>
      </c>
      <c r="AW177" s="13" t="s">
        <v>36</v>
      </c>
      <c r="AX177" s="13" t="s">
        <v>80</v>
      </c>
      <c r="AY177" s="248" t="s">
        <v>138</v>
      </c>
    </row>
    <row r="178" s="14" customFormat="1">
      <c r="A178" s="14"/>
      <c r="B178" s="249"/>
      <c r="C178" s="250"/>
      <c r="D178" s="234" t="s">
        <v>148</v>
      </c>
      <c r="E178" s="251" t="s">
        <v>1</v>
      </c>
      <c r="F178" s="252" t="s">
        <v>1443</v>
      </c>
      <c r="G178" s="250"/>
      <c r="H178" s="253">
        <v>10.746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148</v>
      </c>
      <c r="AU178" s="259" t="s">
        <v>90</v>
      </c>
      <c r="AV178" s="14" t="s">
        <v>90</v>
      </c>
      <c r="AW178" s="14" t="s">
        <v>36</v>
      </c>
      <c r="AX178" s="14" t="s">
        <v>80</v>
      </c>
      <c r="AY178" s="259" t="s">
        <v>138</v>
      </c>
    </row>
    <row r="179" s="13" customFormat="1">
      <c r="A179" s="13"/>
      <c r="B179" s="239"/>
      <c r="C179" s="240"/>
      <c r="D179" s="234" t="s">
        <v>148</v>
      </c>
      <c r="E179" s="241" t="s">
        <v>1</v>
      </c>
      <c r="F179" s="242" t="s">
        <v>1444</v>
      </c>
      <c r="G179" s="240"/>
      <c r="H179" s="241" t="s">
        <v>1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148</v>
      </c>
      <c r="AU179" s="248" t="s">
        <v>90</v>
      </c>
      <c r="AV179" s="13" t="s">
        <v>88</v>
      </c>
      <c r="AW179" s="13" t="s">
        <v>36</v>
      </c>
      <c r="AX179" s="13" t="s">
        <v>80</v>
      </c>
      <c r="AY179" s="248" t="s">
        <v>138</v>
      </c>
    </row>
    <row r="180" s="14" customFormat="1">
      <c r="A180" s="14"/>
      <c r="B180" s="249"/>
      <c r="C180" s="250"/>
      <c r="D180" s="234" t="s">
        <v>148</v>
      </c>
      <c r="E180" s="251" t="s">
        <v>1</v>
      </c>
      <c r="F180" s="252" t="s">
        <v>1445</v>
      </c>
      <c r="G180" s="250"/>
      <c r="H180" s="253">
        <v>7.9290000000000003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148</v>
      </c>
      <c r="AU180" s="259" t="s">
        <v>90</v>
      </c>
      <c r="AV180" s="14" t="s">
        <v>90</v>
      </c>
      <c r="AW180" s="14" t="s">
        <v>36</v>
      </c>
      <c r="AX180" s="14" t="s">
        <v>80</v>
      </c>
      <c r="AY180" s="259" t="s">
        <v>138</v>
      </c>
    </row>
    <row r="181" s="13" customFormat="1">
      <c r="A181" s="13"/>
      <c r="B181" s="239"/>
      <c r="C181" s="240"/>
      <c r="D181" s="234" t="s">
        <v>148</v>
      </c>
      <c r="E181" s="241" t="s">
        <v>1</v>
      </c>
      <c r="F181" s="242" t="s">
        <v>1417</v>
      </c>
      <c r="G181" s="240"/>
      <c r="H181" s="241" t="s">
        <v>1</v>
      </c>
      <c r="I181" s="243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148</v>
      </c>
      <c r="AU181" s="248" t="s">
        <v>90</v>
      </c>
      <c r="AV181" s="13" t="s">
        <v>88</v>
      </c>
      <c r="AW181" s="13" t="s">
        <v>36</v>
      </c>
      <c r="AX181" s="13" t="s">
        <v>80</v>
      </c>
      <c r="AY181" s="248" t="s">
        <v>138</v>
      </c>
    </row>
    <row r="182" s="14" customFormat="1">
      <c r="A182" s="14"/>
      <c r="B182" s="249"/>
      <c r="C182" s="250"/>
      <c r="D182" s="234" t="s">
        <v>148</v>
      </c>
      <c r="E182" s="251" t="s">
        <v>1</v>
      </c>
      <c r="F182" s="252" t="s">
        <v>1446</v>
      </c>
      <c r="G182" s="250"/>
      <c r="H182" s="253">
        <v>23.655000000000001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148</v>
      </c>
      <c r="AU182" s="259" t="s">
        <v>90</v>
      </c>
      <c r="AV182" s="14" t="s">
        <v>90</v>
      </c>
      <c r="AW182" s="14" t="s">
        <v>36</v>
      </c>
      <c r="AX182" s="14" t="s">
        <v>80</v>
      </c>
      <c r="AY182" s="259" t="s">
        <v>138</v>
      </c>
    </row>
    <row r="183" s="13" customFormat="1">
      <c r="A183" s="13"/>
      <c r="B183" s="239"/>
      <c r="C183" s="240"/>
      <c r="D183" s="234" t="s">
        <v>148</v>
      </c>
      <c r="E183" s="241" t="s">
        <v>1</v>
      </c>
      <c r="F183" s="242" t="s">
        <v>1447</v>
      </c>
      <c r="G183" s="240"/>
      <c r="H183" s="241" t="s">
        <v>1</v>
      </c>
      <c r="I183" s="243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148</v>
      </c>
      <c r="AU183" s="248" t="s">
        <v>90</v>
      </c>
      <c r="AV183" s="13" t="s">
        <v>88</v>
      </c>
      <c r="AW183" s="13" t="s">
        <v>36</v>
      </c>
      <c r="AX183" s="13" t="s">
        <v>80</v>
      </c>
      <c r="AY183" s="248" t="s">
        <v>138</v>
      </c>
    </row>
    <row r="184" s="14" customFormat="1">
      <c r="A184" s="14"/>
      <c r="B184" s="249"/>
      <c r="C184" s="250"/>
      <c r="D184" s="234" t="s">
        <v>148</v>
      </c>
      <c r="E184" s="251" t="s">
        <v>1</v>
      </c>
      <c r="F184" s="252" t="s">
        <v>1448</v>
      </c>
      <c r="G184" s="250"/>
      <c r="H184" s="253">
        <v>0.34200000000000003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148</v>
      </c>
      <c r="AU184" s="259" t="s">
        <v>90</v>
      </c>
      <c r="AV184" s="14" t="s">
        <v>90</v>
      </c>
      <c r="AW184" s="14" t="s">
        <v>36</v>
      </c>
      <c r="AX184" s="14" t="s">
        <v>80</v>
      </c>
      <c r="AY184" s="259" t="s">
        <v>138</v>
      </c>
    </row>
    <row r="185" s="13" customFormat="1">
      <c r="A185" s="13"/>
      <c r="B185" s="239"/>
      <c r="C185" s="240"/>
      <c r="D185" s="234" t="s">
        <v>148</v>
      </c>
      <c r="E185" s="241" t="s">
        <v>1</v>
      </c>
      <c r="F185" s="242" t="s">
        <v>1449</v>
      </c>
      <c r="G185" s="240"/>
      <c r="H185" s="241" t="s">
        <v>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148</v>
      </c>
      <c r="AU185" s="248" t="s">
        <v>90</v>
      </c>
      <c r="AV185" s="13" t="s">
        <v>88</v>
      </c>
      <c r="AW185" s="13" t="s">
        <v>36</v>
      </c>
      <c r="AX185" s="13" t="s">
        <v>80</v>
      </c>
      <c r="AY185" s="248" t="s">
        <v>138</v>
      </c>
    </row>
    <row r="186" s="14" customFormat="1">
      <c r="A186" s="14"/>
      <c r="B186" s="249"/>
      <c r="C186" s="250"/>
      <c r="D186" s="234" t="s">
        <v>148</v>
      </c>
      <c r="E186" s="251" t="s">
        <v>1</v>
      </c>
      <c r="F186" s="252" t="s">
        <v>1450</v>
      </c>
      <c r="G186" s="250"/>
      <c r="H186" s="253">
        <v>0.28799999999999998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148</v>
      </c>
      <c r="AU186" s="259" t="s">
        <v>90</v>
      </c>
      <c r="AV186" s="14" t="s">
        <v>90</v>
      </c>
      <c r="AW186" s="14" t="s">
        <v>36</v>
      </c>
      <c r="AX186" s="14" t="s">
        <v>80</v>
      </c>
      <c r="AY186" s="259" t="s">
        <v>138</v>
      </c>
    </row>
    <row r="187" s="13" customFormat="1">
      <c r="A187" s="13"/>
      <c r="B187" s="239"/>
      <c r="C187" s="240"/>
      <c r="D187" s="234" t="s">
        <v>148</v>
      </c>
      <c r="E187" s="241" t="s">
        <v>1</v>
      </c>
      <c r="F187" s="242" t="s">
        <v>1451</v>
      </c>
      <c r="G187" s="240"/>
      <c r="H187" s="241" t="s">
        <v>1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148</v>
      </c>
      <c r="AU187" s="248" t="s">
        <v>90</v>
      </c>
      <c r="AV187" s="13" t="s">
        <v>88</v>
      </c>
      <c r="AW187" s="13" t="s">
        <v>36</v>
      </c>
      <c r="AX187" s="13" t="s">
        <v>80</v>
      </c>
      <c r="AY187" s="248" t="s">
        <v>138</v>
      </c>
    </row>
    <row r="188" s="14" customFormat="1">
      <c r="A188" s="14"/>
      <c r="B188" s="249"/>
      <c r="C188" s="250"/>
      <c r="D188" s="234" t="s">
        <v>148</v>
      </c>
      <c r="E188" s="251" t="s">
        <v>1</v>
      </c>
      <c r="F188" s="252" t="s">
        <v>1452</v>
      </c>
      <c r="G188" s="250"/>
      <c r="H188" s="253">
        <v>3.907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9" t="s">
        <v>148</v>
      </c>
      <c r="AU188" s="259" t="s">
        <v>90</v>
      </c>
      <c r="AV188" s="14" t="s">
        <v>90</v>
      </c>
      <c r="AW188" s="14" t="s">
        <v>36</v>
      </c>
      <c r="AX188" s="14" t="s">
        <v>80</v>
      </c>
      <c r="AY188" s="259" t="s">
        <v>138</v>
      </c>
    </row>
    <row r="189" s="13" customFormat="1">
      <c r="A189" s="13"/>
      <c r="B189" s="239"/>
      <c r="C189" s="240"/>
      <c r="D189" s="234" t="s">
        <v>148</v>
      </c>
      <c r="E189" s="241" t="s">
        <v>1</v>
      </c>
      <c r="F189" s="242" t="s">
        <v>1453</v>
      </c>
      <c r="G189" s="240"/>
      <c r="H189" s="241" t="s">
        <v>1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148</v>
      </c>
      <c r="AU189" s="248" t="s">
        <v>90</v>
      </c>
      <c r="AV189" s="13" t="s">
        <v>88</v>
      </c>
      <c r="AW189" s="13" t="s">
        <v>36</v>
      </c>
      <c r="AX189" s="13" t="s">
        <v>80</v>
      </c>
      <c r="AY189" s="248" t="s">
        <v>138</v>
      </c>
    </row>
    <row r="190" s="14" customFormat="1">
      <c r="A190" s="14"/>
      <c r="B190" s="249"/>
      <c r="C190" s="250"/>
      <c r="D190" s="234" t="s">
        <v>148</v>
      </c>
      <c r="E190" s="251" t="s">
        <v>1</v>
      </c>
      <c r="F190" s="252" t="s">
        <v>1454</v>
      </c>
      <c r="G190" s="250"/>
      <c r="H190" s="253">
        <v>7.6609999999999996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148</v>
      </c>
      <c r="AU190" s="259" t="s">
        <v>90</v>
      </c>
      <c r="AV190" s="14" t="s">
        <v>90</v>
      </c>
      <c r="AW190" s="14" t="s">
        <v>36</v>
      </c>
      <c r="AX190" s="14" t="s">
        <v>80</v>
      </c>
      <c r="AY190" s="259" t="s">
        <v>138</v>
      </c>
    </row>
    <row r="191" s="13" customFormat="1">
      <c r="A191" s="13"/>
      <c r="B191" s="239"/>
      <c r="C191" s="240"/>
      <c r="D191" s="234" t="s">
        <v>148</v>
      </c>
      <c r="E191" s="241" t="s">
        <v>1</v>
      </c>
      <c r="F191" s="242" t="s">
        <v>1455</v>
      </c>
      <c r="G191" s="240"/>
      <c r="H191" s="241" t="s">
        <v>1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148</v>
      </c>
      <c r="AU191" s="248" t="s">
        <v>90</v>
      </c>
      <c r="AV191" s="13" t="s">
        <v>88</v>
      </c>
      <c r="AW191" s="13" t="s">
        <v>36</v>
      </c>
      <c r="AX191" s="13" t="s">
        <v>80</v>
      </c>
      <c r="AY191" s="248" t="s">
        <v>138</v>
      </c>
    </row>
    <row r="192" s="14" customFormat="1">
      <c r="A192" s="14"/>
      <c r="B192" s="249"/>
      <c r="C192" s="250"/>
      <c r="D192" s="234" t="s">
        <v>148</v>
      </c>
      <c r="E192" s="251" t="s">
        <v>1</v>
      </c>
      <c r="F192" s="252" t="s">
        <v>1456</v>
      </c>
      <c r="G192" s="250"/>
      <c r="H192" s="253">
        <v>3.1469999999999998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148</v>
      </c>
      <c r="AU192" s="259" t="s">
        <v>90</v>
      </c>
      <c r="AV192" s="14" t="s">
        <v>90</v>
      </c>
      <c r="AW192" s="14" t="s">
        <v>36</v>
      </c>
      <c r="AX192" s="14" t="s">
        <v>80</v>
      </c>
      <c r="AY192" s="259" t="s">
        <v>138</v>
      </c>
    </row>
    <row r="193" s="15" customFormat="1">
      <c r="A193" s="15"/>
      <c r="B193" s="260"/>
      <c r="C193" s="261"/>
      <c r="D193" s="234" t="s">
        <v>148</v>
      </c>
      <c r="E193" s="262" t="s">
        <v>1</v>
      </c>
      <c r="F193" s="263" t="s">
        <v>154</v>
      </c>
      <c r="G193" s="261"/>
      <c r="H193" s="264">
        <v>397.85899999999998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0" t="s">
        <v>148</v>
      </c>
      <c r="AU193" s="270" t="s">
        <v>90</v>
      </c>
      <c r="AV193" s="15" t="s">
        <v>144</v>
      </c>
      <c r="AW193" s="15" t="s">
        <v>36</v>
      </c>
      <c r="AX193" s="15" t="s">
        <v>88</v>
      </c>
      <c r="AY193" s="270" t="s">
        <v>138</v>
      </c>
    </row>
    <row r="194" s="2" customFormat="1" ht="24.15" customHeight="1">
      <c r="A194" s="39"/>
      <c r="B194" s="40"/>
      <c r="C194" s="220" t="s">
        <v>181</v>
      </c>
      <c r="D194" s="220" t="s">
        <v>140</v>
      </c>
      <c r="E194" s="221" t="s">
        <v>825</v>
      </c>
      <c r="F194" s="222" t="s">
        <v>826</v>
      </c>
      <c r="G194" s="223" t="s">
        <v>456</v>
      </c>
      <c r="H194" s="224">
        <v>2.5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45</v>
      </c>
      <c r="O194" s="92"/>
      <c r="P194" s="230">
        <f>O194*H194</f>
        <v>0</v>
      </c>
      <c r="Q194" s="230">
        <v>1.09528</v>
      </c>
      <c r="R194" s="230">
        <f>Q194*H194</f>
        <v>2.7382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144</v>
      </c>
      <c r="AT194" s="232" t="s">
        <v>140</v>
      </c>
      <c r="AU194" s="232" t="s">
        <v>90</v>
      </c>
      <c r="AY194" s="18" t="s">
        <v>138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0</v>
      </c>
      <c r="BL194" s="18" t="s">
        <v>144</v>
      </c>
      <c r="BM194" s="232" t="s">
        <v>1457</v>
      </c>
    </row>
    <row r="195" s="2" customFormat="1">
      <c r="A195" s="39"/>
      <c r="B195" s="40"/>
      <c r="C195" s="41"/>
      <c r="D195" s="234" t="s">
        <v>146</v>
      </c>
      <c r="E195" s="41"/>
      <c r="F195" s="235" t="s">
        <v>828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146</v>
      </c>
      <c r="AU195" s="18" t="s">
        <v>90</v>
      </c>
    </row>
    <row r="196" s="13" customFormat="1">
      <c r="A196" s="13"/>
      <c r="B196" s="239"/>
      <c r="C196" s="240"/>
      <c r="D196" s="234" t="s">
        <v>148</v>
      </c>
      <c r="E196" s="241" t="s">
        <v>1</v>
      </c>
      <c r="F196" s="242" t="s">
        <v>1458</v>
      </c>
      <c r="G196" s="240"/>
      <c r="H196" s="241" t="s">
        <v>1</v>
      </c>
      <c r="I196" s="243"/>
      <c r="J196" s="240"/>
      <c r="K196" s="240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148</v>
      </c>
      <c r="AU196" s="248" t="s">
        <v>90</v>
      </c>
      <c r="AV196" s="13" t="s">
        <v>88</v>
      </c>
      <c r="AW196" s="13" t="s">
        <v>36</v>
      </c>
      <c r="AX196" s="13" t="s">
        <v>80</v>
      </c>
      <c r="AY196" s="248" t="s">
        <v>138</v>
      </c>
    </row>
    <row r="197" s="13" customFormat="1">
      <c r="A197" s="13"/>
      <c r="B197" s="239"/>
      <c r="C197" s="240"/>
      <c r="D197" s="234" t="s">
        <v>148</v>
      </c>
      <c r="E197" s="241" t="s">
        <v>1</v>
      </c>
      <c r="F197" s="242" t="s">
        <v>1459</v>
      </c>
      <c r="G197" s="240"/>
      <c r="H197" s="241" t="s">
        <v>1</v>
      </c>
      <c r="I197" s="243"/>
      <c r="J197" s="240"/>
      <c r="K197" s="240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148</v>
      </c>
      <c r="AU197" s="248" t="s">
        <v>90</v>
      </c>
      <c r="AV197" s="13" t="s">
        <v>88</v>
      </c>
      <c r="AW197" s="13" t="s">
        <v>36</v>
      </c>
      <c r="AX197" s="13" t="s">
        <v>80</v>
      </c>
      <c r="AY197" s="248" t="s">
        <v>138</v>
      </c>
    </row>
    <row r="198" s="14" customFormat="1">
      <c r="A198" s="14"/>
      <c r="B198" s="249"/>
      <c r="C198" s="250"/>
      <c r="D198" s="234" t="s">
        <v>148</v>
      </c>
      <c r="E198" s="251" t="s">
        <v>1</v>
      </c>
      <c r="F198" s="252" t="s">
        <v>1460</v>
      </c>
      <c r="G198" s="250"/>
      <c r="H198" s="253">
        <v>1.2669999999999999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9" t="s">
        <v>148</v>
      </c>
      <c r="AU198" s="259" t="s">
        <v>90</v>
      </c>
      <c r="AV198" s="14" t="s">
        <v>90</v>
      </c>
      <c r="AW198" s="14" t="s">
        <v>36</v>
      </c>
      <c r="AX198" s="14" t="s">
        <v>80</v>
      </c>
      <c r="AY198" s="259" t="s">
        <v>138</v>
      </c>
    </row>
    <row r="199" s="13" customFormat="1">
      <c r="A199" s="13"/>
      <c r="B199" s="239"/>
      <c r="C199" s="240"/>
      <c r="D199" s="234" t="s">
        <v>148</v>
      </c>
      <c r="E199" s="241" t="s">
        <v>1</v>
      </c>
      <c r="F199" s="242" t="s">
        <v>1461</v>
      </c>
      <c r="G199" s="240"/>
      <c r="H199" s="241" t="s">
        <v>1</v>
      </c>
      <c r="I199" s="243"/>
      <c r="J199" s="240"/>
      <c r="K199" s="240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148</v>
      </c>
      <c r="AU199" s="248" t="s">
        <v>90</v>
      </c>
      <c r="AV199" s="13" t="s">
        <v>88</v>
      </c>
      <c r="AW199" s="13" t="s">
        <v>36</v>
      </c>
      <c r="AX199" s="13" t="s">
        <v>80</v>
      </c>
      <c r="AY199" s="248" t="s">
        <v>138</v>
      </c>
    </row>
    <row r="200" s="14" customFormat="1">
      <c r="A200" s="14"/>
      <c r="B200" s="249"/>
      <c r="C200" s="250"/>
      <c r="D200" s="234" t="s">
        <v>148</v>
      </c>
      <c r="E200" s="251" t="s">
        <v>1</v>
      </c>
      <c r="F200" s="252" t="s">
        <v>1462</v>
      </c>
      <c r="G200" s="250"/>
      <c r="H200" s="253">
        <v>0.39100000000000001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148</v>
      </c>
      <c r="AU200" s="259" t="s">
        <v>90</v>
      </c>
      <c r="AV200" s="14" t="s">
        <v>90</v>
      </c>
      <c r="AW200" s="14" t="s">
        <v>36</v>
      </c>
      <c r="AX200" s="14" t="s">
        <v>80</v>
      </c>
      <c r="AY200" s="259" t="s">
        <v>138</v>
      </c>
    </row>
    <row r="201" s="13" customFormat="1">
      <c r="A201" s="13"/>
      <c r="B201" s="239"/>
      <c r="C201" s="240"/>
      <c r="D201" s="234" t="s">
        <v>148</v>
      </c>
      <c r="E201" s="241" t="s">
        <v>1</v>
      </c>
      <c r="F201" s="242" t="s">
        <v>1463</v>
      </c>
      <c r="G201" s="240"/>
      <c r="H201" s="241" t="s">
        <v>1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148</v>
      </c>
      <c r="AU201" s="248" t="s">
        <v>90</v>
      </c>
      <c r="AV201" s="13" t="s">
        <v>88</v>
      </c>
      <c r="AW201" s="13" t="s">
        <v>36</v>
      </c>
      <c r="AX201" s="13" t="s">
        <v>80</v>
      </c>
      <c r="AY201" s="248" t="s">
        <v>138</v>
      </c>
    </row>
    <row r="202" s="14" customFormat="1">
      <c r="A202" s="14"/>
      <c r="B202" s="249"/>
      <c r="C202" s="250"/>
      <c r="D202" s="234" t="s">
        <v>148</v>
      </c>
      <c r="E202" s="251" t="s">
        <v>1</v>
      </c>
      <c r="F202" s="252" t="s">
        <v>1464</v>
      </c>
      <c r="G202" s="250"/>
      <c r="H202" s="253">
        <v>0.14000000000000001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148</v>
      </c>
      <c r="AU202" s="259" t="s">
        <v>90</v>
      </c>
      <c r="AV202" s="14" t="s">
        <v>90</v>
      </c>
      <c r="AW202" s="14" t="s">
        <v>36</v>
      </c>
      <c r="AX202" s="14" t="s">
        <v>80</v>
      </c>
      <c r="AY202" s="259" t="s">
        <v>138</v>
      </c>
    </row>
    <row r="203" s="13" customFormat="1">
      <c r="A203" s="13"/>
      <c r="B203" s="239"/>
      <c r="C203" s="240"/>
      <c r="D203" s="234" t="s">
        <v>148</v>
      </c>
      <c r="E203" s="241" t="s">
        <v>1</v>
      </c>
      <c r="F203" s="242" t="s">
        <v>1465</v>
      </c>
      <c r="G203" s="240"/>
      <c r="H203" s="241" t="s">
        <v>1</v>
      </c>
      <c r="I203" s="243"/>
      <c r="J203" s="240"/>
      <c r="K203" s="240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148</v>
      </c>
      <c r="AU203" s="248" t="s">
        <v>90</v>
      </c>
      <c r="AV203" s="13" t="s">
        <v>88</v>
      </c>
      <c r="AW203" s="13" t="s">
        <v>36</v>
      </c>
      <c r="AX203" s="13" t="s">
        <v>80</v>
      </c>
      <c r="AY203" s="248" t="s">
        <v>138</v>
      </c>
    </row>
    <row r="204" s="14" customFormat="1">
      <c r="A204" s="14"/>
      <c r="B204" s="249"/>
      <c r="C204" s="250"/>
      <c r="D204" s="234" t="s">
        <v>148</v>
      </c>
      <c r="E204" s="251" t="s">
        <v>1</v>
      </c>
      <c r="F204" s="252" t="s">
        <v>1466</v>
      </c>
      <c r="G204" s="250"/>
      <c r="H204" s="253">
        <v>0.027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148</v>
      </c>
      <c r="AU204" s="259" t="s">
        <v>90</v>
      </c>
      <c r="AV204" s="14" t="s">
        <v>90</v>
      </c>
      <c r="AW204" s="14" t="s">
        <v>36</v>
      </c>
      <c r="AX204" s="14" t="s">
        <v>80</v>
      </c>
      <c r="AY204" s="259" t="s">
        <v>138</v>
      </c>
    </row>
    <row r="205" s="13" customFormat="1">
      <c r="A205" s="13"/>
      <c r="B205" s="239"/>
      <c r="C205" s="240"/>
      <c r="D205" s="234" t="s">
        <v>148</v>
      </c>
      <c r="E205" s="241" t="s">
        <v>1</v>
      </c>
      <c r="F205" s="242" t="s">
        <v>1467</v>
      </c>
      <c r="G205" s="240"/>
      <c r="H205" s="241" t="s">
        <v>1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148</v>
      </c>
      <c r="AU205" s="248" t="s">
        <v>90</v>
      </c>
      <c r="AV205" s="13" t="s">
        <v>88</v>
      </c>
      <c r="AW205" s="13" t="s">
        <v>36</v>
      </c>
      <c r="AX205" s="13" t="s">
        <v>80</v>
      </c>
      <c r="AY205" s="248" t="s">
        <v>138</v>
      </c>
    </row>
    <row r="206" s="14" customFormat="1">
      <c r="A206" s="14"/>
      <c r="B206" s="249"/>
      <c r="C206" s="250"/>
      <c r="D206" s="234" t="s">
        <v>148</v>
      </c>
      <c r="E206" s="251" t="s">
        <v>1</v>
      </c>
      <c r="F206" s="252" t="s">
        <v>1468</v>
      </c>
      <c r="G206" s="250"/>
      <c r="H206" s="253">
        <v>0.0089999999999999993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148</v>
      </c>
      <c r="AU206" s="259" t="s">
        <v>90</v>
      </c>
      <c r="AV206" s="14" t="s">
        <v>90</v>
      </c>
      <c r="AW206" s="14" t="s">
        <v>36</v>
      </c>
      <c r="AX206" s="14" t="s">
        <v>80</v>
      </c>
      <c r="AY206" s="259" t="s">
        <v>138</v>
      </c>
    </row>
    <row r="207" s="13" customFormat="1">
      <c r="A207" s="13"/>
      <c r="B207" s="239"/>
      <c r="C207" s="240"/>
      <c r="D207" s="234" t="s">
        <v>148</v>
      </c>
      <c r="E207" s="241" t="s">
        <v>1</v>
      </c>
      <c r="F207" s="242" t="s">
        <v>1469</v>
      </c>
      <c r="G207" s="240"/>
      <c r="H207" s="241" t="s">
        <v>1</v>
      </c>
      <c r="I207" s="243"/>
      <c r="J207" s="240"/>
      <c r="K207" s="240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148</v>
      </c>
      <c r="AU207" s="248" t="s">
        <v>90</v>
      </c>
      <c r="AV207" s="13" t="s">
        <v>88</v>
      </c>
      <c r="AW207" s="13" t="s">
        <v>36</v>
      </c>
      <c r="AX207" s="13" t="s">
        <v>80</v>
      </c>
      <c r="AY207" s="248" t="s">
        <v>138</v>
      </c>
    </row>
    <row r="208" s="14" customFormat="1">
      <c r="A208" s="14"/>
      <c r="B208" s="249"/>
      <c r="C208" s="250"/>
      <c r="D208" s="234" t="s">
        <v>148</v>
      </c>
      <c r="E208" s="251" t="s">
        <v>1</v>
      </c>
      <c r="F208" s="252" t="s">
        <v>1470</v>
      </c>
      <c r="G208" s="250"/>
      <c r="H208" s="253">
        <v>0.016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148</v>
      </c>
      <c r="AU208" s="259" t="s">
        <v>90</v>
      </c>
      <c r="AV208" s="14" t="s">
        <v>90</v>
      </c>
      <c r="AW208" s="14" t="s">
        <v>36</v>
      </c>
      <c r="AX208" s="14" t="s">
        <v>80</v>
      </c>
      <c r="AY208" s="259" t="s">
        <v>138</v>
      </c>
    </row>
    <row r="209" s="13" customFormat="1">
      <c r="A209" s="13"/>
      <c r="B209" s="239"/>
      <c r="C209" s="240"/>
      <c r="D209" s="234" t="s">
        <v>148</v>
      </c>
      <c r="E209" s="241" t="s">
        <v>1</v>
      </c>
      <c r="F209" s="242" t="s">
        <v>1471</v>
      </c>
      <c r="G209" s="240"/>
      <c r="H209" s="241" t="s">
        <v>1</v>
      </c>
      <c r="I209" s="243"/>
      <c r="J209" s="240"/>
      <c r="K209" s="240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148</v>
      </c>
      <c r="AU209" s="248" t="s">
        <v>90</v>
      </c>
      <c r="AV209" s="13" t="s">
        <v>88</v>
      </c>
      <c r="AW209" s="13" t="s">
        <v>36</v>
      </c>
      <c r="AX209" s="13" t="s">
        <v>80</v>
      </c>
      <c r="AY209" s="248" t="s">
        <v>138</v>
      </c>
    </row>
    <row r="210" s="14" customFormat="1">
      <c r="A210" s="14"/>
      <c r="B210" s="249"/>
      <c r="C210" s="250"/>
      <c r="D210" s="234" t="s">
        <v>148</v>
      </c>
      <c r="E210" s="251" t="s">
        <v>1</v>
      </c>
      <c r="F210" s="252" t="s">
        <v>1472</v>
      </c>
      <c r="G210" s="250"/>
      <c r="H210" s="253">
        <v>0.54700000000000004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148</v>
      </c>
      <c r="AU210" s="259" t="s">
        <v>90</v>
      </c>
      <c r="AV210" s="14" t="s">
        <v>90</v>
      </c>
      <c r="AW210" s="14" t="s">
        <v>36</v>
      </c>
      <c r="AX210" s="14" t="s">
        <v>80</v>
      </c>
      <c r="AY210" s="259" t="s">
        <v>138</v>
      </c>
    </row>
    <row r="211" s="13" customFormat="1">
      <c r="A211" s="13"/>
      <c r="B211" s="239"/>
      <c r="C211" s="240"/>
      <c r="D211" s="234" t="s">
        <v>148</v>
      </c>
      <c r="E211" s="241" t="s">
        <v>1</v>
      </c>
      <c r="F211" s="242" t="s">
        <v>1473</v>
      </c>
      <c r="G211" s="240"/>
      <c r="H211" s="241" t="s">
        <v>1</v>
      </c>
      <c r="I211" s="243"/>
      <c r="J211" s="240"/>
      <c r="K211" s="240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148</v>
      </c>
      <c r="AU211" s="248" t="s">
        <v>90</v>
      </c>
      <c r="AV211" s="13" t="s">
        <v>88</v>
      </c>
      <c r="AW211" s="13" t="s">
        <v>36</v>
      </c>
      <c r="AX211" s="13" t="s">
        <v>80</v>
      </c>
      <c r="AY211" s="248" t="s">
        <v>138</v>
      </c>
    </row>
    <row r="212" s="14" customFormat="1">
      <c r="A212" s="14"/>
      <c r="B212" s="249"/>
      <c r="C212" s="250"/>
      <c r="D212" s="234" t="s">
        <v>148</v>
      </c>
      <c r="E212" s="251" t="s">
        <v>1</v>
      </c>
      <c r="F212" s="252" t="s">
        <v>1474</v>
      </c>
      <c r="G212" s="250"/>
      <c r="H212" s="253">
        <v>0.0040000000000000001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148</v>
      </c>
      <c r="AU212" s="259" t="s">
        <v>90</v>
      </c>
      <c r="AV212" s="14" t="s">
        <v>90</v>
      </c>
      <c r="AW212" s="14" t="s">
        <v>36</v>
      </c>
      <c r="AX212" s="14" t="s">
        <v>80</v>
      </c>
      <c r="AY212" s="259" t="s">
        <v>138</v>
      </c>
    </row>
    <row r="213" s="13" customFormat="1">
      <c r="A213" s="13"/>
      <c r="B213" s="239"/>
      <c r="C213" s="240"/>
      <c r="D213" s="234" t="s">
        <v>148</v>
      </c>
      <c r="E213" s="241" t="s">
        <v>1</v>
      </c>
      <c r="F213" s="242" t="s">
        <v>1475</v>
      </c>
      <c r="G213" s="240"/>
      <c r="H213" s="241" t="s">
        <v>1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148</v>
      </c>
      <c r="AU213" s="248" t="s">
        <v>90</v>
      </c>
      <c r="AV213" s="13" t="s">
        <v>88</v>
      </c>
      <c r="AW213" s="13" t="s">
        <v>36</v>
      </c>
      <c r="AX213" s="13" t="s">
        <v>80</v>
      </c>
      <c r="AY213" s="248" t="s">
        <v>138</v>
      </c>
    </row>
    <row r="214" s="14" customFormat="1">
      <c r="A214" s="14"/>
      <c r="B214" s="249"/>
      <c r="C214" s="250"/>
      <c r="D214" s="234" t="s">
        <v>148</v>
      </c>
      <c r="E214" s="251" t="s">
        <v>1</v>
      </c>
      <c r="F214" s="252" t="s">
        <v>1476</v>
      </c>
      <c r="G214" s="250"/>
      <c r="H214" s="253">
        <v>0.097000000000000003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148</v>
      </c>
      <c r="AU214" s="259" t="s">
        <v>90</v>
      </c>
      <c r="AV214" s="14" t="s">
        <v>90</v>
      </c>
      <c r="AW214" s="14" t="s">
        <v>36</v>
      </c>
      <c r="AX214" s="14" t="s">
        <v>80</v>
      </c>
      <c r="AY214" s="259" t="s">
        <v>138</v>
      </c>
    </row>
    <row r="215" s="13" customFormat="1">
      <c r="A215" s="13"/>
      <c r="B215" s="239"/>
      <c r="C215" s="240"/>
      <c r="D215" s="234" t="s">
        <v>148</v>
      </c>
      <c r="E215" s="241" t="s">
        <v>1</v>
      </c>
      <c r="F215" s="242" t="s">
        <v>1477</v>
      </c>
      <c r="G215" s="240"/>
      <c r="H215" s="241" t="s">
        <v>1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148</v>
      </c>
      <c r="AU215" s="248" t="s">
        <v>90</v>
      </c>
      <c r="AV215" s="13" t="s">
        <v>88</v>
      </c>
      <c r="AW215" s="13" t="s">
        <v>36</v>
      </c>
      <c r="AX215" s="13" t="s">
        <v>80</v>
      </c>
      <c r="AY215" s="248" t="s">
        <v>138</v>
      </c>
    </row>
    <row r="216" s="14" customFormat="1">
      <c r="A216" s="14"/>
      <c r="B216" s="249"/>
      <c r="C216" s="250"/>
      <c r="D216" s="234" t="s">
        <v>148</v>
      </c>
      <c r="E216" s="251" t="s">
        <v>1</v>
      </c>
      <c r="F216" s="252" t="s">
        <v>1478</v>
      </c>
      <c r="G216" s="250"/>
      <c r="H216" s="253">
        <v>0.002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148</v>
      </c>
      <c r="AU216" s="259" t="s">
        <v>90</v>
      </c>
      <c r="AV216" s="14" t="s">
        <v>90</v>
      </c>
      <c r="AW216" s="14" t="s">
        <v>36</v>
      </c>
      <c r="AX216" s="14" t="s">
        <v>80</v>
      </c>
      <c r="AY216" s="259" t="s">
        <v>138</v>
      </c>
    </row>
    <row r="217" s="15" customFormat="1">
      <c r="A217" s="15"/>
      <c r="B217" s="260"/>
      <c r="C217" s="261"/>
      <c r="D217" s="234" t="s">
        <v>148</v>
      </c>
      <c r="E217" s="262" t="s">
        <v>1</v>
      </c>
      <c r="F217" s="263" t="s">
        <v>154</v>
      </c>
      <c r="G217" s="261"/>
      <c r="H217" s="264">
        <v>2.4999999999999996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0" t="s">
        <v>148</v>
      </c>
      <c r="AU217" s="270" t="s">
        <v>90</v>
      </c>
      <c r="AV217" s="15" t="s">
        <v>144</v>
      </c>
      <c r="AW217" s="15" t="s">
        <v>36</v>
      </c>
      <c r="AX217" s="15" t="s">
        <v>88</v>
      </c>
      <c r="AY217" s="270" t="s">
        <v>138</v>
      </c>
    </row>
    <row r="218" s="2" customFormat="1" ht="24.15" customHeight="1">
      <c r="A218" s="39"/>
      <c r="B218" s="40"/>
      <c r="C218" s="220" t="s">
        <v>189</v>
      </c>
      <c r="D218" s="220" t="s">
        <v>140</v>
      </c>
      <c r="E218" s="221" t="s">
        <v>840</v>
      </c>
      <c r="F218" s="222" t="s">
        <v>841</v>
      </c>
      <c r="G218" s="223" t="s">
        <v>456</v>
      </c>
      <c r="H218" s="224">
        <v>21.103000000000002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45</v>
      </c>
      <c r="O218" s="92"/>
      <c r="P218" s="230">
        <f>O218*H218</f>
        <v>0</v>
      </c>
      <c r="Q218" s="230">
        <v>1.0555969999999999</v>
      </c>
      <c r="R218" s="230">
        <f>Q218*H218</f>
        <v>22.276263490999998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144</v>
      </c>
      <c r="AT218" s="232" t="s">
        <v>140</v>
      </c>
      <c r="AU218" s="232" t="s">
        <v>90</v>
      </c>
      <c r="AY218" s="18" t="s">
        <v>138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88</v>
      </c>
      <c r="BK218" s="233">
        <f>ROUND(I218*H218,2)</f>
        <v>0</v>
      </c>
      <c r="BL218" s="18" t="s">
        <v>144</v>
      </c>
      <c r="BM218" s="232" t="s">
        <v>1479</v>
      </c>
    </row>
    <row r="219" s="2" customFormat="1">
      <c r="A219" s="39"/>
      <c r="B219" s="40"/>
      <c r="C219" s="41"/>
      <c r="D219" s="234" t="s">
        <v>146</v>
      </c>
      <c r="E219" s="41"/>
      <c r="F219" s="235" t="s">
        <v>843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146</v>
      </c>
      <c r="AU219" s="18" t="s">
        <v>90</v>
      </c>
    </row>
    <row r="220" s="13" customFormat="1">
      <c r="A220" s="13"/>
      <c r="B220" s="239"/>
      <c r="C220" s="240"/>
      <c r="D220" s="234" t="s">
        <v>148</v>
      </c>
      <c r="E220" s="241" t="s">
        <v>1</v>
      </c>
      <c r="F220" s="242" t="s">
        <v>1458</v>
      </c>
      <c r="G220" s="240"/>
      <c r="H220" s="241" t="s">
        <v>1</v>
      </c>
      <c r="I220" s="243"/>
      <c r="J220" s="240"/>
      <c r="K220" s="240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148</v>
      </c>
      <c r="AU220" s="248" t="s">
        <v>90</v>
      </c>
      <c r="AV220" s="13" t="s">
        <v>88</v>
      </c>
      <c r="AW220" s="13" t="s">
        <v>36</v>
      </c>
      <c r="AX220" s="13" t="s">
        <v>80</v>
      </c>
      <c r="AY220" s="248" t="s">
        <v>138</v>
      </c>
    </row>
    <row r="221" s="13" customFormat="1">
      <c r="A221" s="13"/>
      <c r="B221" s="239"/>
      <c r="C221" s="240"/>
      <c r="D221" s="234" t="s">
        <v>148</v>
      </c>
      <c r="E221" s="241" t="s">
        <v>1</v>
      </c>
      <c r="F221" s="242" t="s">
        <v>1459</v>
      </c>
      <c r="G221" s="240"/>
      <c r="H221" s="241" t="s">
        <v>1</v>
      </c>
      <c r="I221" s="243"/>
      <c r="J221" s="240"/>
      <c r="K221" s="240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148</v>
      </c>
      <c r="AU221" s="248" t="s">
        <v>90</v>
      </c>
      <c r="AV221" s="13" t="s">
        <v>88</v>
      </c>
      <c r="AW221" s="13" t="s">
        <v>36</v>
      </c>
      <c r="AX221" s="13" t="s">
        <v>80</v>
      </c>
      <c r="AY221" s="248" t="s">
        <v>138</v>
      </c>
    </row>
    <row r="222" s="14" customFormat="1">
      <c r="A222" s="14"/>
      <c r="B222" s="249"/>
      <c r="C222" s="250"/>
      <c r="D222" s="234" t="s">
        <v>148</v>
      </c>
      <c r="E222" s="251" t="s">
        <v>1</v>
      </c>
      <c r="F222" s="252" t="s">
        <v>1480</v>
      </c>
      <c r="G222" s="250"/>
      <c r="H222" s="253">
        <v>21.103000000000002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148</v>
      </c>
      <c r="AU222" s="259" t="s">
        <v>90</v>
      </c>
      <c r="AV222" s="14" t="s">
        <v>90</v>
      </c>
      <c r="AW222" s="14" t="s">
        <v>36</v>
      </c>
      <c r="AX222" s="14" t="s">
        <v>80</v>
      </c>
      <c r="AY222" s="259" t="s">
        <v>138</v>
      </c>
    </row>
    <row r="223" s="13" customFormat="1">
      <c r="A223" s="13"/>
      <c r="B223" s="239"/>
      <c r="C223" s="240"/>
      <c r="D223" s="234" t="s">
        <v>148</v>
      </c>
      <c r="E223" s="241" t="s">
        <v>1</v>
      </c>
      <c r="F223" s="242" t="s">
        <v>1461</v>
      </c>
      <c r="G223" s="240"/>
      <c r="H223" s="241" t="s">
        <v>1</v>
      </c>
      <c r="I223" s="243"/>
      <c r="J223" s="240"/>
      <c r="K223" s="240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148</v>
      </c>
      <c r="AU223" s="248" t="s">
        <v>90</v>
      </c>
      <c r="AV223" s="13" t="s">
        <v>88</v>
      </c>
      <c r="AW223" s="13" t="s">
        <v>36</v>
      </c>
      <c r="AX223" s="13" t="s">
        <v>80</v>
      </c>
      <c r="AY223" s="248" t="s">
        <v>138</v>
      </c>
    </row>
    <row r="224" s="14" customFormat="1">
      <c r="A224" s="14"/>
      <c r="B224" s="249"/>
      <c r="C224" s="250"/>
      <c r="D224" s="234" t="s">
        <v>148</v>
      </c>
      <c r="E224" s="251" t="s">
        <v>1</v>
      </c>
      <c r="F224" s="252" t="s">
        <v>80</v>
      </c>
      <c r="G224" s="250"/>
      <c r="H224" s="253">
        <v>0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148</v>
      </c>
      <c r="AU224" s="259" t="s">
        <v>90</v>
      </c>
      <c r="AV224" s="14" t="s">
        <v>90</v>
      </c>
      <c r="AW224" s="14" t="s">
        <v>36</v>
      </c>
      <c r="AX224" s="14" t="s">
        <v>80</v>
      </c>
      <c r="AY224" s="259" t="s">
        <v>138</v>
      </c>
    </row>
    <row r="225" s="13" customFormat="1">
      <c r="A225" s="13"/>
      <c r="B225" s="239"/>
      <c r="C225" s="240"/>
      <c r="D225" s="234" t="s">
        <v>148</v>
      </c>
      <c r="E225" s="241" t="s">
        <v>1</v>
      </c>
      <c r="F225" s="242" t="s">
        <v>1463</v>
      </c>
      <c r="G225" s="240"/>
      <c r="H225" s="241" t="s">
        <v>1</v>
      </c>
      <c r="I225" s="243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148</v>
      </c>
      <c r="AU225" s="248" t="s">
        <v>90</v>
      </c>
      <c r="AV225" s="13" t="s">
        <v>88</v>
      </c>
      <c r="AW225" s="13" t="s">
        <v>36</v>
      </c>
      <c r="AX225" s="13" t="s">
        <v>80</v>
      </c>
      <c r="AY225" s="248" t="s">
        <v>138</v>
      </c>
    </row>
    <row r="226" s="14" customFormat="1">
      <c r="A226" s="14"/>
      <c r="B226" s="249"/>
      <c r="C226" s="250"/>
      <c r="D226" s="234" t="s">
        <v>148</v>
      </c>
      <c r="E226" s="251" t="s">
        <v>1</v>
      </c>
      <c r="F226" s="252" t="s">
        <v>80</v>
      </c>
      <c r="G226" s="250"/>
      <c r="H226" s="253">
        <v>0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148</v>
      </c>
      <c r="AU226" s="259" t="s">
        <v>90</v>
      </c>
      <c r="AV226" s="14" t="s">
        <v>90</v>
      </c>
      <c r="AW226" s="14" t="s">
        <v>36</v>
      </c>
      <c r="AX226" s="14" t="s">
        <v>80</v>
      </c>
      <c r="AY226" s="259" t="s">
        <v>138</v>
      </c>
    </row>
    <row r="227" s="13" customFormat="1">
      <c r="A227" s="13"/>
      <c r="B227" s="239"/>
      <c r="C227" s="240"/>
      <c r="D227" s="234" t="s">
        <v>148</v>
      </c>
      <c r="E227" s="241" t="s">
        <v>1</v>
      </c>
      <c r="F227" s="242" t="s">
        <v>1465</v>
      </c>
      <c r="G227" s="240"/>
      <c r="H227" s="241" t="s">
        <v>1</v>
      </c>
      <c r="I227" s="243"/>
      <c r="J227" s="240"/>
      <c r="K227" s="240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148</v>
      </c>
      <c r="AU227" s="248" t="s">
        <v>90</v>
      </c>
      <c r="AV227" s="13" t="s">
        <v>88</v>
      </c>
      <c r="AW227" s="13" t="s">
        <v>36</v>
      </c>
      <c r="AX227" s="13" t="s">
        <v>80</v>
      </c>
      <c r="AY227" s="248" t="s">
        <v>138</v>
      </c>
    </row>
    <row r="228" s="14" customFormat="1">
      <c r="A228" s="14"/>
      <c r="B228" s="249"/>
      <c r="C228" s="250"/>
      <c r="D228" s="234" t="s">
        <v>148</v>
      </c>
      <c r="E228" s="251" t="s">
        <v>1</v>
      </c>
      <c r="F228" s="252" t="s">
        <v>80</v>
      </c>
      <c r="G228" s="250"/>
      <c r="H228" s="253">
        <v>0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148</v>
      </c>
      <c r="AU228" s="259" t="s">
        <v>90</v>
      </c>
      <c r="AV228" s="14" t="s">
        <v>90</v>
      </c>
      <c r="AW228" s="14" t="s">
        <v>36</v>
      </c>
      <c r="AX228" s="14" t="s">
        <v>80</v>
      </c>
      <c r="AY228" s="259" t="s">
        <v>138</v>
      </c>
    </row>
    <row r="229" s="13" customFormat="1">
      <c r="A229" s="13"/>
      <c r="B229" s="239"/>
      <c r="C229" s="240"/>
      <c r="D229" s="234" t="s">
        <v>148</v>
      </c>
      <c r="E229" s="241" t="s">
        <v>1</v>
      </c>
      <c r="F229" s="242" t="s">
        <v>1467</v>
      </c>
      <c r="G229" s="240"/>
      <c r="H229" s="241" t="s">
        <v>1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148</v>
      </c>
      <c r="AU229" s="248" t="s">
        <v>90</v>
      </c>
      <c r="AV229" s="13" t="s">
        <v>88</v>
      </c>
      <c r="AW229" s="13" t="s">
        <v>36</v>
      </c>
      <c r="AX229" s="13" t="s">
        <v>80</v>
      </c>
      <c r="AY229" s="248" t="s">
        <v>138</v>
      </c>
    </row>
    <row r="230" s="14" customFormat="1">
      <c r="A230" s="14"/>
      <c r="B230" s="249"/>
      <c r="C230" s="250"/>
      <c r="D230" s="234" t="s">
        <v>148</v>
      </c>
      <c r="E230" s="251" t="s">
        <v>1</v>
      </c>
      <c r="F230" s="252" t="s">
        <v>80</v>
      </c>
      <c r="G230" s="250"/>
      <c r="H230" s="253">
        <v>0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148</v>
      </c>
      <c r="AU230" s="259" t="s">
        <v>90</v>
      </c>
      <c r="AV230" s="14" t="s">
        <v>90</v>
      </c>
      <c r="AW230" s="14" t="s">
        <v>36</v>
      </c>
      <c r="AX230" s="14" t="s">
        <v>80</v>
      </c>
      <c r="AY230" s="259" t="s">
        <v>138</v>
      </c>
    </row>
    <row r="231" s="13" customFormat="1">
      <c r="A231" s="13"/>
      <c r="B231" s="239"/>
      <c r="C231" s="240"/>
      <c r="D231" s="234" t="s">
        <v>148</v>
      </c>
      <c r="E231" s="241" t="s">
        <v>1</v>
      </c>
      <c r="F231" s="242" t="s">
        <v>1469</v>
      </c>
      <c r="G231" s="240"/>
      <c r="H231" s="241" t="s">
        <v>1</v>
      </c>
      <c r="I231" s="243"/>
      <c r="J231" s="240"/>
      <c r="K231" s="240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148</v>
      </c>
      <c r="AU231" s="248" t="s">
        <v>90</v>
      </c>
      <c r="AV231" s="13" t="s">
        <v>88</v>
      </c>
      <c r="AW231" s="13" t="s">
        <v>36</v>
      </c>
      <c r="AX231" s="13" t="s">
        <v>80</v>
      </c>
      <c r="AY231" s="248" t="s">
        <v>138</v>
      </c>
    </row>
    <row r="232" s="14" customFormat="1">
      <c r="A232" s="14"/>
      <c r="B232" s="249"/>
      <c r="C232" s="250"/>
      <c r="D232" s="234" t="s">
        <v>148</v>
      </c>
      <c r="E232" s="251" t="s">
        <v>1</v>
      </c>
      <c r="F232" s="252" t="s">
        <v>80</v>
      </c>
      <c r="G232" s="250"/>
      <c r="H232" s="253">
        <v>0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148</v>
      </c>
      <c r="AU232" s="259" t="s">
        <v>90</v>
      </c>
      <c r="AV232" s="14" t="s">
        <v>90</v>
      </c>
      <c r="AW232" s="14" t="s">
        <v>36</v>
      </c>
      <c r="AX232" s="14" t="s">
        <v>80</v>
      </c>
      <c r="AY232" s="259" t="s">
        <v>138</v>
      </c>
    </row>
    <row r="233" s="13" customFormat="1">
      <c r="A233" s="13"/>
      <c r="B233" s="239"/>
      <c r="C233" s="240"/>
      <c r="D233" s="234" t="s">
        <v>148</v>
      </c>
      <c r="E233" s="241" t="s">
        <v>1</v>
      </c>
      <c r="F233" s="242" t="s">
        <v>1471</v>
      </c>
      <c r="G233" s="240"/>
      <c r="H233" s="241" t="s">
        <v>1</v>
      </c>
      <c r="I233" s="243"/>
      <c r="J233" s="240"/>
      <c r="K233" s="240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148</v>
      </c>
      <c r="AU233" s="248" t="s">
        <v>90</v>
      </c>
      <c r="AV233" s="13" t="s">
        <v>88</v>
      </c>
      <c r="AW233" s="13" t="s">
        <v>36</v>
      </c>
      <c r="AX233" s="13" t="s">
        <v>80</v>
      </c>
      <c r="AY233" s="248" t="s">
        <v>138</v>
      </c>
    </row>
    <row r="234" s="14" customFormat="1">
      <c r="A234" s="14"/>
      <c r="B234" s="249"/>
      <c r="C234" s="250"/>
      <c r="D234" s="234" t="s">
        <v>148</v>
      </c>
      <c r="E234" s="251" t="s">
        <v>1</v>
      </c>
      <c r="F234" s="252" t="s">
        <v>80</v>
      </c>
      <c r="G234" s="250"/>
      <c r="H234" s="253">
        <v>0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148</v>
      </c>
      <c r="AU234" s="259" t="s">
        <v>90</v>
      </c>
      <c r="AV234" s="14" t="s">
        <v>90</v>
      </c>
      <c r="AW234" s="14" t="s">
        <v>36</v>
      </c>
      <c r="AX234" s="14" t="s">
        <v>80</v>
      </c>
      <c r="AY234" s="259" t="s">
        <v>138</v>
      </c>
    </row>
    <row r="235" s="15" customFormat="1">
      <c r="A235" s="15"/>
      <c r="B235" s="260"/>
      <c r="C235" s="261"/>
      <c r="D235" s="234" t="s">
        <v>148</v>
      </c>
      <c r="E235" s="262" t="s">
        <v>1</v>
      </c>
      <c r="F235" s="263" t="s">
        <v>154</v>
      </c>
      <c r="G235" s="261"/>
      <c r="H235" s="264">
        <v>21.103000000000002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0" t="s">
        <v>148</v>
      </c>
      <c r="AU235" s="270" t="s">
        <v>90</v>
      </c>
      <c r="AV235" s="15" t="s">
        <v>144</v>
      </c>
      <c r="AW235" s="15" t="s">
        <v>36</v>
      </c>
      <c r="AX235" s="15" t="s">
        <v>88</v>
      </c>
      <c r="AY235" s="270" t="s">
        <v>138</v>
      </c>
    </row>
    <row r="236" s="2" customFormat="1" ht="24.15" customHeight="1">
      <c r="A236" s="39"/>
      <c r="B236" s="40"/>
      <c r="C236" s="220" t="s">
        <v>198</v>
      </c>
      <c r="D236" s="220" t="s">
        <v>140</v>
      </c>
      <c r="E236" s="221" t="s">
        <v>849</v>
      </c>
      <c r="F236" s="222" t="s">
        <v>850</v>
      </c>
      <c r="G236" s="223" t="s">
        <v>456</v>
      </c>
      <c r="H236" s="224">
        <v>0.92200000000000004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45</v>
      </c>
      <c r="O236" s="92"/>
      <c r="P236" s="230">
        <f>O236*H236</f>
        <v>0</v>
      </c>
      <c r="Q236" s="230">
        <v>1.03955</v>
      </c>
      <c r="R236" s="230">
        <f>Q236*H236</f>
        <v>0.95846510000000007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144</v>
      </c>
      <c r="AT236" s="232" t="s">
        <v>140</v>
      </c>
      <c r="AU236" s="232" t="s">
        <v>90</v>
      </c>
      <c r="AY236" s="18" t="s">
        <v>138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88</v>
      </c>
      <c r="BK236" s="233">
        <f>ROUND(I236*H236,2)</f>
        <v>0</v>
      </c>
      <c r="BL236" s="18" t="s">
        <v>144</v>
      </c>
      <c r="BM236" s="232" t="s">
        <v>1481</v>
      </c>
    </row>
    <row r="237" s="2" customFormat="1">
      <c r="A237" s="39"/>
      <c r="B237" s="40"/>
      <c r="C237" s="41"/>
      <c r="D237" s="234" t="s">
        <v>146</v>
      </c>
      <c r="E237" s="41"/>
      <c r="F237" s="235" t="s">
        <v>852</v>
      </c>
      <c r="G237" s="41"/>
      <c r="H237" s="41"/>
      <c r="I237" s="236"/>
      <c r="J237" s="41"/>
      <c r="K237" s="41"/>
      <c r="L237" s="45"/>
      <c r="M237" s="237"/>
      <c r="N237" s="23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146</v>
      </c>
      <c r="AU237" s="18" t="s">
        <v>90</v>
      </c>
    </row>
    <row r="238" s="13" customFormat="1">
      <c r="A238" s="13"/>
      <c r="B238" s="239"/>
      <c r="C238" s="240"/>
      <c r="D238" s="234" t="s">
        <v>148</v>
      </c>
      <c r="E238" s="241" t="s">
        <v>1</v>
      </c>
      <c r="F238" s="242" t="s">
        <v>1482</v>
      </c>
      <c r="G238" s="240"/>
      <c r="H238" s="241" t="s">
        <v>1</v>
      </c>
      <c r="I238" s="243"/>
      <c r="J238" s="240"/>
      <c r="K238" s="240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148</v>
      </c>
      <c r="AU238" s="248" t="s">
        <v>90</v>
      </c>
      <c r="AV238" s="13" t="s">
        <v>88</v>
      </c>
      <c r="AW238" s="13" t="s">
        <v>36</v>
      </c>
      <c r="AX238" s="13" t="s">
        <v>80</v>
      </c>
      <c r="AY238" s="248" t="s">
        <v>138</v>
      </c>
    </row>
    <row r="239" s="13" customFormat="1">
      <c r="A239" s="13"/>
      <c r="B239" s="239"/>
      <c r="C239" s="240"/>
      <c r="D239" s="234" t="s">
        <v>148</v>
      </c>
      <c r="E239" s="241" t="s">
        <v>1</v>
      </c>
      <c r="F239" s="242" t="s">
        <v>1459</v>
      </c>
      <c r="G239" s="240"/>
      <c r="H239" s="241" t="s">
        <v>1</v>
      </c>
      <c r="I239" s="243"/>
      <c r="J239" s="240"/>
      <c r="K239" s="240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148</v>
      </c>
      <c r="AU239" s="248" t="s">
        <v>90</v>
      </c>
      <c r="AV239" s="13" t="s">
        <v>88</v>
      </c>
      <c r="AW239" s="13" t="s">
        <v>36</v>
      </c>
      <c r="AX239" s="13" t="s">
        <v>80</v>
      </c>
      <c r="AY239" s="248" t="s">
        <v>138</v>
      </c>
    </row>
    <row r="240" s="14" customFormat="1">
      <c r="A240" s="14"/>
      <c r="B240" s="249"/>
      <c r="C240" s="250"/>
      <c r="D240" s="234" t="s">
        <v>148</v>
      </c>
      <c r="E240" s="251" t="s">
        <v>1</v>
      </c>
      <c r="F240" s="252" t="s">
        <v>1483</v>
      </c>
      <c r="G240" s="250"/>
      <c r="H240" s="253">
        <v>0.497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148</v>
      </c>
      <c r="AU240" s="259" t="s">
        <v>90</v>
      </c>
      <c r="AV240" s="14" t="s">
        <v>90</v>
      </c>
      <c r="AW240" s="14" t="s">
        <v>36</v>
      </c>
      <c r="AX240" s="14" t="s">
        <v>80</v>
      </c>
      <c r="AY240" s="259" t="s">
        <v>138</v>
      </c>
    </row>
    <row r="241" s="13" customFormat="1">
      <c r="A241" s="13"/>
      <c r="B241" s="239"/>
      <c r="C241" s="240"/>
      <c r="D241" s="234" t="s">
        <v>148</v>
      </c>
      <c r="E241" s="241" t="s">
        <v>1</v>
      </c>
      <c r="F241" s="242" t="s">
        <v>1461</v>
      </c>
      <c r="G241" s="240"/>
      <c r="H241" s="241" t="s">
        <v>1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148</v>
      </c>
      <c r="AU241" s="248" t="s">
        <v>90</v>
      </c>
      <c r="AV241" s="13" t="s">
        <v>88</v>
      </c>
      <c r="AW241" s="13" t="s">
        <v>36</v>
      </c>
      <c r="AX241" s="13" t="s">
        <v>80</v>
      </c>
      <c r="AY241" s="248" t="s">
        <v>138</v>
      </c>
    </row>
    <row r="242" s="14" customFormat="1">
      <c r="A242" s="14"/>
      <c r="B242" s="249"/>
      <c r="C242" s="250"/>
      <c r="D242" s="234" t="s">
        <v>148</v>
      </c>
      <c r="E242" s="251" t="s">
        <v>1</v>
      </c>
      <c r="F242" s="252" t="s">
        <v>80</v>
      </c>
      <c r="G242" s="250"/>
      <c r="H242" s="253">
        <v>0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148</v>
      </c>
      <c r="AU242" s="259" t="s">
        <v>90</v>
      </c>
      <c r="AV242" s="14" t="s">
        <v>90</v>
      </c>
      <c r="AW242" s="14" t="s">
        <v>36</v>
      </c>
      <c r="AX242" s="14" t="s">
        <v>80</v>
      </c>
      <c r="AY242" s="259" t="s">
        <v>138</v>
      </c>
    </row>
    <row r="243" s="13" customFormat="1">
      <c r="A243" s="13"/>
      <c r="B243" s="239"/>
      <c r="C243" s="240"/>
      <c r="D243" s="234" t="s">
        <v>148</v>
      </c>
      <c r="E243" s="241" t="s">
        <v>1</v>
      </c>
      <c r="F243" s="242" t="s">
        <v>1463</v>
      </c>
      <c r="G243" s="240"/>
      <c r="H243" s="241" t="s">
        <v>1</v>
      </c>
      <c r="I243" s="243"/>
      <c r="J243" s="240"/>
      <c r="K243" s="240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148</v>
      </c>
      <c r="AU243" s="248" t="s">
        <v>90</v>
      </c>
      <c r="AV243" s="13" t="s">
        <v>88</v>
      </c>
      <c r="AW243" s="13" t="s">
        <v>36</v>
      </c>
      <c r="AX243" s="13" t="s">
        <v>80</v>
      </c>
      <c r="AY243" s="248" t="s">
        <v>138</v>
      </c>
    </row>
    <row r="244" s="14" customFormat="1">
      <c r="A244" s="14"/>
      <c r="B244" s="249"/>
      <c r="C244" s="250"/>
      <c r="D244" s="234" t="s">
        <v>148</v>
      </c>
      <c r="E244" s="251" t="s">
        <v>1</v>
      </c>
      <c r="F244" s="252" t="s">
        <v>1484</v>
      </c>
      <c r="G244" s="250"/>
      <c r="H244" s="253">
        <v>0.097000000000000003</v>
      </c>
      <c r="I244" s="254"/>
      <c r="J244" s="250"/>
      <c r="K244" s="250"/>
      <c r="L244" s="255"/>
      <c r="M244" s="256"/>
      <c r="N244" s="257"/>
      <c r="O244" s="257"/>
      <c r="P244" s="257"/>
      <c r="Q244" s="257"/>
      <c r="R244" s="257"/>
      <c r="S244" s="257"/>
      <c r="T244" s="25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9" t="s">
        <v>148</v>
      </c>
      <c r="AU244" s="259" t="s">
        <v>90</v>
      </c>
      <c r="AV244" s="14" t="s">
        <v>90</v>
      </c>
      <c r="AW244" s="14" t="s">
        <v>36</v>
      </c>
      <c r="AX244" s="14" t="s">
        <v>80</v>
      </c>
      <c r="AY244" s="259" t="s">
        <v>138</v>
      </c>
    </row>
    <row r="245" s="13" customFormat="1">
      <c r="A245" s="13"/>
      <c r="B245" s="239"/>
      <c r="C245" s="240"/>
      <c r="D245" s="234" t="s">
        <v>148</v>
      </c>
      <c r="E245" s="241" t="s">
        <v>1</v>
      </c>
      <c r="F245" s="242" t="s">
        <v>1465</v>
      </c>
      <c r="G245" s="240"/>
      <c r="H245" s="241" t="s">
        <v>1</v>
      </c>
      <c r="I245" s="243"/>
      <c r="J245" s="240"/>
      <c r="K245" s="240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148</v>
      </c>
      <c r="AU245" s="248" t="s">
        <v>90</v>
      </c>
      <c r="AV245" s="13" t="s">
        <v>88</v>
      </c>
      <c r="AW245" s="13" t="s">
        <v>36</v>
      </c>
      <c r="AX245" s="13" t="s">
        <v>80</v>
      </c>
      <c r="AY245" s="248" t="s">
        <v>138</v>
      </c>
    </row>
    <row r="246" s="14" customFormat="1">
      <c r="A246" s="14"/>
      <c r="B246" s="249"/>
      <c r="C246" s="250"/>
      <c r="D246" s="234" t="s">
        <v>148</v>
      </c>
      <c r="E246" s="251" t="s">
        <v>1</v>
      </c>
      <c r="F246" s="252" t="s">
        <v>80</v>
      </c>
      <c r="G246" s="250"/>
      <c r="H246" s="253">
        <v>0</v>
      </c>
      <c r="I246" s="254"/>
      <c r="J246" s="250"/>
      <c r="K246" s="250"/>
      <c r="L246" s="255"/>
      <c r="M246" s="256"/>
      <c r="N246" s="257"/>
      <c r="O246" s="257"/>
      <c r="P246" s="257"/>
      <c r="Q246" s="257"/>
      <c r="R246" s="257"/>
      <c r="S246" s="257"/>
      <c r="T246" s="25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9" t="s">
        <v>148</v>
      </c>
      <c r="AU246" s="259" t="s">
        <v>90</v>
      </c>
      <c r="AV246" s="14" t="s">
        <v>90</v>
      </c>
      <c r="AW246" s="14" t="s">
        <v>36</v>
      </c>
      <c r="AX246" s="14" t="s">
        <v>80</v>
      </c>
      <c r="AY246" s="259" t="s">
        <v>138</v>
      </c>
    </row>
    <row r="247" s="13" customFormat="1">
      <c r="A247" s="13"/>
      <c r="B247" s="239"/>
      <c r="C247" s="240"/>
      <c r="D247" s="234" t="s">
        <v>148</v>
      </c>
      <c r="E247" s="241" t="s">
        <v>1</v>
      </c>
      <c r="F247" s="242" t="s">
        <v>1467</v>
      </c>
      <c r="G247" s="240"/>
      <c r="H247" s="241" t="s">
        <v>1</v>
      </c>
      <c r="I247" s="243"/>
      <c r="J247" s="240"/>
      <c r="K247" s="240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148</v>
      </c>
      <c r="AU247" s="248" t="s">
        <v>90</v>
      </c>
      <c r="AV247" s="13" t="s">
        <v>88</v>
      </c>
      <c r="AW247" s="13" t="s">
        <v>36</v>
      </c>
      <c r="AX247" s="13" t="s">
        <v>80</v>
      </c>
      <c r="AY247" s="248" t="s">
        <v>138</v>
      </c>
    </row>
    <row r="248" s="14" customFormat="1">
      <c r="A248" s="14"/>
      <c r="B248" s="249"/>
      <c r="C248" s="250"/>
      <c r="D248" s="234" t="s">
        <v>148</v>
      </c>
      <c r="E248" s="251" t="s">
        <v>1</v>
      </c>
      <c r="F248" s="252" t="s">
        <v>80</v>
      </c>
      <c r="G248" s="250"/>
      <c r="H248" s="253">
        <v>0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148</v>
      </c>
      <c r="AU248" s="259" t="s">
        <v>90</v>
      </c>
      <c r="AV248" s="14" t="s">
        <v>90</v>
      </c>
      <c r="AW248" s="14" t="s">
        <v>36</v>
      </c>
      <c r="AX248" s="14" t="s">
        <v>80</v>
      </c>
      <c r="AY248" s="259" t="s">
        <v>138</v>
      </c>
    </row>
    <row r="249" s="13" customFormat="1">
      <c r="A249" s="13"/>
      <c r="B249" s="239"/>
      <c r="C249" s="240"/>
      <c r="D249" s="234" t="s">
        <v>148</v>
      </c>
      <c r="E249" s="241" t="s">
        <v>1</v>
      </c>
      <c r="F249" s="242" t="s">
        <v>1469</v>
      </c>
      <c r="G249" s="240"/>
      <c r="H249" s="241" t="s">
        <v>1</v>
      </c>
      <c r="I249" s="243"/>
      <c r="J249" s="240"/>
      <c r="K249" s="240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148</v>
      </c>
      <c r="AU249" s="248" t="s">
        <v>90</v>
      </c>
      <c r="AV249" s="13" t="s">
        <v>88</v>
      </c>
      <c r="AW249" s="13" t="s">
        <v>36</v>
      </c>
      <c r="AX249" s="13" t="s">
        <v>80</v>
      </c>
      <c r="AY249" s="248" t="s">
        <v>138</v>
      </c>
    </row>
    <row r="250" s="14" customFormat="1">
      <c r="A250" s="14"/>
      <c r="B250" s="249"/>
      <c r="C250" s="250"/>
      <c r="D250" s="234" t="s">
        <v>148</v>
      </c>
      <c r="E250" s="251" t="s">
        <v>1</v>
      </c>
      <c r="F250" s="252" t="s">
        <v>80</v>
      </c>
      <c r="G250" s="250"/>
      <c r="H250" s="253">
        <v>0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148</v>
      </c>
      <c r="AU250" s="259" t="s">
        <v>90</v>
      </c>
      <c r="AV250" s="14" t="s">
        <v>90</v>
      </c>
      <c r="AW250" s="14" t="s">
        <v>36</v>
      </c>
      <c r="AX250" s="14" t="s">
        <v>80</v>
      </c>
      <c r="AY250" s="259" t="s">
        <v>138</v>
      </c>
    </row>
    <row r="251" s="13" customFormat="1">
      <c r="A251" s="13"/>
      <c r="B251" s="239"/>
      <c r="C251" s="240"/>
      <c r="D251" s="234" t="s">
        <v>148</v>
      </c>
      <c r="E251" s="241" t="s">
        <v>1</v>
      </c>
      <c r="F251" s="242" t="s">
        <v>1471</v>
      </c>
      <c r="G251" s="240"/>
      <c r="H251" s="241" t="s">
        <v>1</v>
      </c>
      <c r="I251" s="243"/>
      <c r="J251" s="240"/>
      <c r="K251" s="240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148</v>
      </c>
      <c r="AU251" s="248" t="s">
        <v>90</v>
      </c>
      <c r="AV251" s="13" t="s">
        <v>88</v>
      </c>
      <c r="AW251" s="13" t="s">
        <v>36</v>
      </c>
      <c r="AX251" s="13" t="s">
        <v>80</v>
      </c>
      <c r="AY251" s="248" t="s">
        <v>138</v>
      </c>
    </row>
    <row r="252" s="14" customFormat="1">
      <c r="A252" s="14"/>
      <c r="B252" s="249"/>
      <c r="C252" s="250"/>
      <c r="D252" s="234" t="s">
        <v>148</v>
      </c>
      <c r="E252" s="251" t="s">
        <v>1</v>
      </c>
      <c r="F252" s="252" t="s">
        <v>1485</v>
      </c>
      <c r="G252" s="250"/>
      <c r="H252" s="253">
        <v>0.28599999999999998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9" t="s">
        <v>148</v>
      </c>
      <c r="AU252" s="259" t="s">
        <v>90</v>
      </c>
      <c r="AV252" s="14" t="s">
        <v>90</v>
      </c>
      <c r="AW252" s="14" t="s">
        <v>36</v>
      </c>
      <c r="AX252" s="14" t="s">
        <v>80</v>
      </c>
      <c r="AY252" s="259" t="s">
        <v>138</v>
      </c>
    </row>
    <row r="253" s="13" customFormat="1">
      <c r="A253" s="13"/>
      <c r="B253" s="239"/>
      <c r="C253" s="240"/>
      <c r="D253" s="234" t="s">
        <v>148</v>
      </c>
      <c r="E253" s="241" t="s">
        <v>1</v>
      </c>
      <c r="F253" s="242" t="s">
        <v>1473</v>
      </c>
      <c r="G253" s="240"/>
      <c r="H253" s="241" t="s">
        <v>1</v>
      </c>
      <c r="I253" s="243"/>
      <c r="J253" s="240"/>
      <c r="K253" s="240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148</v>
      </c>
      <c r="AU253" s="248" t="s">
        <v>90</v>
      </c>
      <c r="AV253" s="13" t="s">
        <v>88</v>
      </c>
      <c r="AW253" s="13" t="s">
        <v>36</v>
      </c>
      <c r="AX253" s="13" t="s">
        <v>80</v>
      </c>
      <c r="AY253" s="248" t="s">
        <v>138</v>
      </c>
    </row>
    <row r="254" s="14" customFormat="1">
      <c r="A254" s="14"/>
      <c r="B254" s="249"/>
      <c r="C254" s="250"/>
      <c r="D254" s="234" t="s">
        <v>148</v>
      </c>
      <c r="E254" s="251" t="s">
        <v>1</v>
      </c>
      <c r="F254" s="252" t="s">
        <v>1486</v>
      </c>
      <c r="G254" s="250"/>
      <c r="H254" s="253">
        <v>0.042000000000000003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9" t="s">
        <v>148</v>
      </c>
      <c r="AU254" s="259" t="s">
        <v>90</v>
      </c>
      <c r="AV254" s="14" t="s">
        <v>90</v>
      </c>
      <c r="AW254" s="14" t="s">
        <v>36</v>
      </c>
      <c r="AX254" s="14" t="s">
        <v>80</v>
      </c>
      <c r="AY254" s="259" t="s">
        <v>138</v>
      </c>
    </row>
    <row r="255" s="15" customFormat="1">
      <c r="A255" s="15"/>
      <c r="B255" s="260"/>
      <c r="C255" s="261"/>
      <c r="D255" s="234" t="s">
        <v>148</v>
      </c>
      <c r="E255" s="262" t="s">
        <v>1</v>
      </c>
      <c r="F255" s="263" t="s">
        <v>154</v>
      </c>
      <c r="G255" s="261"/>
      <c r="H255" s="264">
        <v>0.92199999999999993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0" t="s">
        <v>148</v>
      </c>
      <c r="AU255" s="270" t="s">
        <v>90</v>
      </c>
      <c r="AV255" s="15" t="s">
        <v>144</v>
      </c>
      <c r="AW255" s="15" t="s">
        <v>36</v>
      </c>
      <c r="AX255" s="15" t="s">
        <v>88</v>
      </c>
      <c r="AY255" s="270" t="s">
        <v>138</v>
      </c>
    </row>
    <row r="256" s="2" customFormat="1" ht="21.75" customHeight="1">
      <c r="A256" s="39"/>
      <c r="B256" s="40"/>
      <c r="C256" s="220" t="s">
        <v>188</v>
      </c>
      <c r="D256" s="220" t="s">
        <v>140</v>
      </c>
      <c r="E256" s="221" t="s">
        <v>859</v>
      </c>
      <c r="F256" s="222" t="s">
        <v>860</v>
      </c>
      <c r="G256" s="223" t="s">
        <v>143</v>
      </c>
      <c r="H256" s="224">
        <v>832.375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45</v>
      </c>
      <c r="O256" s="92"/>
      <c r="P256" s="230">
        <f>O256*H256</f>
        <v>0</v>
      </c>
      <c r="Q256" s="230">
        <v>0.0072580040000000002</v>
      </c>
      <c r="R256" s="230">
        <f>Q256*H256</f>
        <v>6.0413810794999998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144</v>
      </c>
      <c r="AT256" s="232" t="s">
        <v>140</v>
      </c>
      <c r="AU256" s="232" t="s">
        <v>90</v>
      </c>
      <c r="AY256" s="18" t="s">
        <v>138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88</v>
      </c>
      <c r="BK256" s="233">
        <f>ROUND(I256*H256,2)</f>
        <v>0</v>
      </c>
      <c r="BL256" s="18" t="s">
        <v>144</v>
      </c>
      <c r="BM256" s="232" t="s">
        <v>1487</v>
      </c>
    </row>
    <row r="257" s="2" customFormat="1">
      <c r="A257" s="39"/>
      <c r="B257" s="40"/>
      <c r="C257" s="41"/>
      <c r="D257" s="234" t="s">
        <v>146</v>
      </c>
      <c r="E257" s="41"/>
      <c r="F257" s="235" t="s">
        <v>862</v>
      </c>
      <c r="G257" s="41"/>
      <c r="H257" s="41"/>
      <c r="I257" s="236"/>
      <c r="J257" s="41"/>
      <c r="K257" s="41"/>
      <c r="L257" s="45"/>
      <c r="M257" s="237"/>
      <c r="N257" s="23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146</v>
      </c>
      <c r="AU257" s="18" t="s">
        <v>90</v>
      </c>
    </row>
    <row r="258" s="13" customFormat="1">
      <c r="A258" s="13"/>
      <c r="B258" s="239"/>
      <c r="C258" s="240"/>
      <c r="D258" s="234" t="s">
        <v>148</v>
      </c>
      <c r="E258" s="241" t="s">
        <v>1</v>
      </c>
      <c r="F258" s="242" t="s">
        <v>435</v>
      </c>
      <c r="G258" s="240"/>
      <c r="H258" s="241" t="s">
        <v>1</v>
      </c>
      <c r="I258" s="243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148</v>
      </c>
      <c r="AU258" s="248" t="s">
        <v>90</v>
      </c>
      <c r="AV258" s="13" t="s">
        <v>88</v>
      </c>
      <c r="AW258" s="13" t="s">
        <v>36</v>
      </c>
      <c r="AX258" s="13" t="s">
        <v>80</v>
      </c>
      <c r="AY258" s="248" t="s">
        <v>138</v>
      </c>
    </row>
    <row r="259" s="13" customFormat="1">
      <c r="A259" s="13"/>
      <c r="B259" s="239"/>
      <c r="C259" s="240"/>
      <c r="D259" s="234" t="s">
        <v>148</v>
      </c>
      <c r="E259" s="241" t="s">
        <v>1</v>
      </c>
      <c r="F259" s="242" t="s">
        <v>1488</v>
      </c>
      <c r="G259" s="240"/>
      <c r="H259" s="241" t="s">
        <v>1</v>
      </c>
      <c r="I259" s="243"/>
      <c r="J259" s="240"/>
      <c r="K259" s="240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148</v>
      </c>
      <c r="AU259" s="248" t="s">
        <v>90</v>
      </c>
      <c r="AV259" s="13" t="s">
        <v>88</v>
      </c>
      <c r="AW259" s="13" t="s">
        <v>36</v>
      </c>
      <c r="AX259" s="13" t="s">
        <v>80</v>
      </c>
      <c r="AY259" s="248" t="s">
        <v>138</v>
      </c>
    </row>
    <row r="260" s="13" customFormat="1">
      <c r="A260" s="13"/>
      <c r="B260" s="239"/>
      <c r="C260" s="240"/>
      <c r="D260" s="234" t="s">
        <v>148</v>
      </c>
      <c r="E260" s="241" t="s">
        <v>1</v>
      </c>
      <c r="F260" s="242" t="s">
        <v>1489</v>
      </c>
      <c r="G260" s="240"/>
      <c r="H260" s="241" t="s">
        <v>1</v>
      </c>
      <c r="I260" s="243"/>
      <c r="J260" s="240"/>
      <c r="K260" s="240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148</v>
      </c>
      <c r="AU260" s="248" t="s">
        <v>90</v>
      </c>
      <c r="AV260" s="13" t="s">
        <v>88</v>
      </c>
      <c r="AW260" s="13" t="s">
        <v>36</v>
      </c>
      <c r="AX260" s="13" t="s">
        <v>80</v>
      </c>
      <c r="AY260" s="248" t="s">
        <v>138</v>
      </c>
    </row>
    <row r="261" s="14" customFormat="1">
      <c r="A261" s="14"/>
      <c r="B261" s="249"/>
      <c r="C261" s="250"/>
      <c r="D261" s="234" t="s">
        <v>148</v>
      </c>
      <c r="E261" s="251" t="s">
        <v>1</v>
      </c>
      <c r="F261" s="252" t="s">
        <v>1490</v>
      </c>
      <c r="G261" s="250"/>
      <c r="H261" s="253">
        <v>13.504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148</v>
      </c>
      <c r="AU261" s="259" t="s">
        <v>90</v>
      </c>
      <c r="AV261" s="14" t="s">
        <v>90</v>
      </c>
      <c r="AW261" s="14" t="s">
        <v>36</v>
      </c>
      <c r="AX261" s="14" t="s">
        <v>80</v>
      </c>
      <c r="AY261" s="259" t="s">
        <v>138</v>
      </c>
    </row>
    <row r="262" s="13" customFormat="1">
      <c r="A262" s="13"/>
      <c r="B262" s="239"/>
      <c r="C262" s="240"/>
      <c r="D262" s="234" t="s">
        <v>148</v>
      </c>
      <c r="E262" s="241" t="s">
        <v>1</v>
      </c>
      <c r="F262" s="242" t="s">
        <v>1491</v>
      </c>
      <c r="G262" s="240"/>
      <c r="H262" s="241" t="s">
        <v>1</v>
      </c>
      <c r="I262" s="243"/>
      <c r="J262" s="240"/>
      <c r="K262" s="240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148</v>
      </c>
      <c r="AU262" s="248" t="s">
        <v>90</v>
      </c>
      <c r="AV262" s="13" t="s">
        <v>88</v>
      </c>
      <c r="AW262" s="13" t="s">
        <v>36</v>
      </c>
      <c r="AX262" s="13" t="s">
        <v>80</v>
      </c>
      <c r="AY262" s="248" t="s">
        <v>138</v>
      </c>
    </row>
    <row r="263" s="14" customFormat="1">
      <c r="A263" s="14"/>
      <c r="B263" s="249"/>
      <c r="C263" s="250"/>
      <c r="D263" s="234" t="s">
        <v>148</v>
      </c>
      <c r="E263" s="251" t="s">
        <v>1</v>
      </c>
      <c r="F263" s="252" t="s">
        <v>1492</v>
      </c>
      <c r="G263" s="250"/>
      <c r="H263" s="253">
        <v>77.706999999999994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148</v>
      </c>
      <c r="AU263" s="259" t="s">
        <v>90</v>
      </c>
      <c r="AV263" s="14" t="s">
        <v>90</v>
      </c>
      <c r="AW263" s="14" t="s">
        <v>36</v>
      </c>
      <c r="AX263" s="14" t="s">
        <v>80</v>
      </c>
      <c r="AY263" s="259" t="s">
        <v>138</v>
      </c>
    </row>
    <row r="264" s="13" customFormat="1">
      <c r="A264" s="13"/>
      <c r="B264" s="239"/>
      <c r="C264" s="240"/>
      <c r="D264" s="234" t="s">
        <v>148</v>
      </c>
      <c r="E264" s="241" t="s">
        <v>1</v>
      </c>
      <c r="F264" s="242" t="s">
        <v>1493</v>
      </c>
      <c r="G264" s="240"/>
      <c r="H264" s="241" t="s">
        <v>1</v>
      </c>
      <c r="I264" s="243"/>
      <c r="J264" s="240"/>
      <c r="K264" s="240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148</v>
      </c>
      <c r="AU264" s="248" t="s">
        <v>90</v>
      </c>
      <c r="AV264" s="13" t="s">
        <v>88</v>
      </c>
      <c r="AW264" s="13" t="s">
        <v>36</v>
      </c>
      <c r="AX264" s="13" t="s">
        <v>80</v>
      </c>
      <c r="AY264" s="248" t="s">
        <v>138</v>
      </c>
    </row>
    <row r="265" s="14" customFormat="1">
      <c r="A265" s="14"/>
      <c r="B265" s="249"/>
      <c r="C265" s="250"/>
      <c r="D265" s="234" t="s">
        <v>148</v>
      </c>
      <c r="E265" s="251" t="s">
        <v>1</v>
      </c>
      <c r="F265" s="252" t="s">
        <v>1494</v>
      </c>
      <c r="G265" s="250"/>
      <c r="H265" s="253">
        <v>80.191000000000002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9" t="s">
        <v>148</v>
      </c>
      <c r="AU265" s="259" t="s">
        <v>90</v>
      </c>
      <c r="AV265" s="14" t="s">
        <v>90</v>
      </c>
      <c r="AW265" s="14" t="s">
        <v>36</v>
      </c>
      <c r="AX265" s="14" t="s">
        <v>80</v>
      </c>
      <c r="AY265" s="259" t="s">
        <v>138</v>
      </c>
    </row>
    <row r="266" s="13" customFormat="1">
      <c r="A266" s="13"/>
      <c r="B266" s="239"/>
      <c r="C266" s="240"/>
      <c r="D266" s="234" t="s">
        <v>148</v>
      </c>
      <c r="E266" s="241" t="s">
        <v>1</v>
      </c>
      <c r="F266" s="242" t="s">
        <v>1436</v>
      </c>
      <c r="G266" s="240"/>
      <c r="H266" s="241" t="s">
        <v>1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148</v>
      </c>
      <c r="AU266" s="248" t="s">
        <v>90</v>
      </c>
      <c r="AV266" s="13" t="s">
        <v>88</v>
      </c>
      <c r="AW266" s="13" t="s">
        <v>36</v>
      </c>
      <c r="AX266" s="13" t="s">
        <v>80</v>
      </c>
      <c r="AY266" s="248" t="s">
        <v>138</v>
      </c>
    </row>
    <row r="267" s="14" customFormat="1">
      <c r="A267" s="14"/>
      <c r="B267" s="249"/>
      <c r="C267" s="250"/>
      <c r="D267" s="234" t="s">
        <v>148</v>
      </c>
      <c r="E267" s="251" t="s">
        <v>1</v>
      </c>
      <c r="F267" s="252" t="s">
        <v>1495</v>
      </c>
      <c r="G267" s="250"/>
      <c r="H267" s="253">
        <v>86.667000000000002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148</v>
      </c>
      <c r="AU267" s="259" t="s">
        <v>90</v>
      </c>
      <c r="AV267" s="14" t="s">
        <v>90</v>
      </c>
      <c r="AW267" s="14" t="s">
        <v>36</v>
      </c>
      <c r="AX267" s="14" t="s">
        <v>80</v>
      </c>
      <c r="AY267" s="259" t="s">
        <v>138</v>
      </c>
    </row>
    <row r="268" s="13" customFormat="1">
      <c r="A268" s="13"/>
      <c r="B268" s="239"/>
      <c r="C268" s="240"/>
      <c r="D268" s="234" t="s">
        <v>148</v>
      </c>
      <c r="E268" s="241" t="s">
        <v>1</v>
      </c>
      <c r="F268" s="242" t="s">
        <v>1442</v>
      </c>
      <c r="G268" s="240"/>
      <c r="H268" s="241" t="s">
        <v>1</v>
      </c>
      <c r="I268" s="243"/>
      <c r="J268" s="240"/>
      <c r="K268" s="240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148</v>
      </c>
      <c r="AU268" s="248" t="s">
        <v>90</v>
      </c>
      <c r="AV268" s="13" t="s">
        <v>88</v>
      </c>
      <c r="AW268" s="13" t="s">
        <v>36</v>
      </c>
      <c r="AX268" s="13" t="s">
        <v>80</v>
      </c>
      <c r="AY268" s="248" t="s">
        <v>138</v>
      </c>
    </row>
    <row r="269" s="14" customFormat="1">
      <c r="A269" s="14"/>
      <c r="B269" s="249"/>
      <c r="C269" s="250"/>
      <c r="D269" s="234" t="s">
        <v>148</v>
      </c>
      <c r="E269" s="251" t="s">
        <v>1</v>
      </c>
      <c r="F269" s="252" t="s">
        <v>1496</v>
      </c>
      <c r="G269" s="250"/>
      <c r="H269" s="253">
        <v>25.193000000000001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148</v>
      </c>
      <c r="AU269" s="259" t="s">
        <v>90</v>
      </c>
      <c r="AV269" s="14" t="s">
        <v>90</v>
      </c>
      <c r="AW269" s="14" t="s">
        <v>36</v>
      </c>
      <c r="AX269" s="14" t="s">
        <v>80</v>
      </c>
      <c r="AY269" s="259" t="s">
        <v>138</v>
      </c>
    </row>
    <row r="270" s="13" customFormat="1">
      <c r="A270" s="13"/>
      <c r="B270" s="239"/>
      <c r="C270" s="240"/>
      <c r="D270" s="234" t="s">
        <v>148</v>
      </c>
      <c r="E270" s="241" t="s">
        <v>1</v>
      </c>
      <c r="F270" s="242" t="s">
        <v>1438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148</v>
      </c>
      <c r="AU270" s="248" t="s">
        <v>90</v>
      </c>
      <c r="AV270" s="13" t="s">
        <v>88</v>
      </c>
      <c r="AW270" s="13" t="s">
        <v>36</v>
      </c>
      <c r="AX270" s="13" t="s">
        <v>80</v>
      </c>
      <c r="AY270" s="248" t="s">
        <v>138</v>
      </c>
    </row>
    <row r="271" s="14" customFormat="1">
      <c r="A271" s="14"/>
      <c r="B271" s="249"/>
      <c r="C271" s="250"/>
      <c r="D271" s="234" t="s">
        <v>148</v>
      </c>
      <c r="E271" s="251" t="s">
        <v>1</v>
      </c>
      <c r="F271" s="252" t="s">
        <v>1497</v>
      </c>
      <c r="G271" s="250"/>
      <c r="H271" s="253">
        <v>179.14599999999999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148</v>
      </c>
      <c r="AU271" s="259" t="s">
        <v>90</v>
      </c>
      <c r="AV271" s="14" t="s">
        <v>90</v>
      </c>
      <c r="AW271" s="14" t="s">
        <v>36</v>
      </c>
      <c r="AX271" s="14" t="s">
        <v>80</v>
      </c>
      <c r="AY271" s="259" t="s">
        <v>138</v>
      </c>
    </row>
    <row r="272" s="13" customFormat="1">
      <c r="A272" s="13"/>
      <c r="B272" s="239"/>
      <c r="C272" s="240"/>
      <c r="D272" s="234" t="s">
        <v>148</v>
      </c>
      <c r="E272" s="241" t="s">
        <v>1</v>
      </c>
      <c r="F272" s="242" t="s">
        <v>1440</v>
      </c>
      <c r="G272" s="240"/>
      <c r="H272" s="241" t="s">
        <v>1</v>
      </c>
      <c r="I272" s="243"/>
      <c r="J272" s="240"/>
      <c r="K272" s="240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148</v>
      </c>
      <c r="AU272" s="248" t="s">
        <v>90</v>
      </c>
      <c r="AV272" s="13" t="s">
        <v>88</v>
      </c>
      <c r="AW272" s="13" t="s">
        <v>36</v>
      </c>
      <c r="AX272" s="13" t="s">
        <v>80</v>
      </c>
      <c r="AY272" s="248" t="s">
        <v>138</v>
      </c>
    </row>
    <row r="273" s="14" customFormat="1">
      <c r="A273" s="14"/>
      <c r="B273" s="249"/>
      <c r="C273" s="250"/>
      <c r="D273" s="234" t="s">
        <v>148</v>
      </c>
      <c r="E273" s="251" t="s">
        <v>1</v>
      </c>
      <c r="F273" s="252" t="s">
        <v>1498</v>
      </c>
      <c r="G273" s="250"/>
      <c r="H273" s="253">
        <v>217.38800000000001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9" t="s">
        <v>148</v>
      </c>
      <c r="AU273" s="259" t="s">
        <v>90</v>
      </c>
      <c r="AV273" s="14" t="s">
        <v>90</v>
      </c>
      <c r="AW273" s="14" t="s">
        <v>36</v>
      </c>
      <c r="AX273" s="14" t="s">
        <v>80</v>
      </c>
      <c r="AY273" s="259" t="s">
        <v>138</v>
      </c>
    </row>
    <row r="274" s="13" customFormat="1">
      <c r="A274" s="13"/>
      <c r="B274" s="239"/>
      <c r="C274" s="240"/>
      <c r="D274" s="234" t="s">
        <v>148</v>
      </c>
      <c r="E274" s="241" t="s">
        <v>1</v>
      </c>
      <c r="F274" s="242" t="s">
        <v>1499</v>
      </c>
      <c r="G274" s="240"/>
      <c r="H274" s="241" t="s">
        <v>1</v>
      </c>
      <c r="I274" s="243"/>
      <c r="J274" s="240"/>
      <c r="K274" s="240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148</v>
      </c>
      <c r="AU274" s="248" t="s">
        <v>90</v>
      </c>
      <c r="AV274" s="13" t="s">
        <v>88</v>
      </c>
      <c r="AW274" s="13" t="s">
        <v>36</v>
      </c>
      <c r="AX274" s="13" t="s">
        <v>80</v>
      </c>
      <c r="AY274" s="248" t="s">
        <v>138</v>
      </c>
    </row>
    <row r="275" s="14" customFormat="1">
      <c r="A275" s="14"/>
      <c r="B275" s="249"/>
      <c r="C275" s="250"/>
      <c r="D275" s="234" t="s">
        <v>148</v>
      </c>
      <c r="E275" s="251" t="s">
        <v>1</v>
      </c>
      <c r="F275" s="252" t="s">
        <v>1500</v>
      </c>
      <c r="G275" s="250"/>
      <c r="H275" s="253">
        <v>57.765000000000001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148</v>
      </c>
      <c r="AU275" s="259" t="s">
        <v>90</v>
      </c>
      <c r="AV275" s="14" t="s">
        <v>90</v>
      </c>
      <c r="AW275" s="14" t="s">
        <v>36</v>
      </c>
      <c r="AX275" s="14" t="s">
        <v>80</v>
      </c>
      <c r="AY275" s="259" t="s">
        <v>138</v>
      </c>
    </row>
    <row r="276" s="13" customFormat="1">
      <c r="A276" s="13"/>
      <c r="B276" s="239"/>
      <c r="C276" s="240"/>
      <c r="D276" s="234" t="s">
        <v>148</v>
      </c>
      <c r="E276" s="241" t="s">
        <v>1</v>
      </c>
      <c r="F276" s="242" t="s">
        <v>1451</v>
      </c>
      <c r="G276" s="240"/>
      <c r="H276" s="241" t="s">
        <v>1</v>
      </c>
      <c r="I276" s="243"/>
      <c r="J276" s="240"/>
      <c r="K276" s="240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148</v>
      </c>
      <c r="AU276" s="248" t="s">
        <v>90</v>
      </c>
      <c r="AV276" s="13" t="s">
        <v>88</v>
      </c>
      <c r="AW276" s="13" t="s">
        <v>36</v>
      </c>
      <c r="AX276" s="13" t="s">
        <v>80</v>
      </c>
      <c r="AY276" s="248" t="s">
        <v>138</v>
      </c>
    </row>
    <row r="277" s="14" customFormat="1">
      <c r="A277" s="14"/>
      <c r="B277" s="249"/>
      <c r="C277" s="250"/>
      <c r="D277" s="234" t="s">
        <v>148</v>
      </c>
      <c r="E277" s="251" t="s">
        <v>1</v>
      </c>
      <c r="F277" s="252" t="s">
        <v>1501</v>
      </c>
      <c r="G277" s="250"/>
      <c r="H277" s="253">
        <v>43.481999999999999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9" t="s">
        <v>148</v>
      </c>
      <c r="AU277" s="259" t="s">
        <v>90</v>
      </c>
      <c r="AV277" s="14" t="s">
        <v>90</v>
      </c>
      <c r="AW277" s="14" t="s">
        <v>36</v>
      </c>
      <c r="AX277" s="14" t="s">
        <v>80</v>
      </c>
      <c r="AY277" s="259" t="s">
        <v>138</v>
      </c>
    </row>
    <row r="278" s="13" customFormat="1">
      <c r="A278" s="13"/>
      <c r="B278" s="239"/>
      <c r="C278" s="240"/>
      <c r="D278" s="234" t="s">
        <v>148</v>
      </c>
      <c r="E278" s="241" t="s">
        <v>1</v>
      </c>
      <c r="F278" s="242" t="s">
        <v>1502</v>
      </c>
      <c r="G278" s="240"/>
      <c r="H278" s="241" t="s">
        <v>1</v>
      </c>
      <c r="I278" s="243"/>
      <c r="J278" s="240"/>
      <c r="K278" s="240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148</v>
      </c>
      <c r="AU278" s="248" t="s">
        <v>90</v>
      </c>
      <c r="AV278" s="13" t="s">
        <v>88</v>
      </c>
      <c r="AW278" s="13" t="s">
        <v>36</v>
      </c>
      <c r="AX278" s="13" t="s">
        <v>80</v>
      </c>
      <c r="AY278" s="248" t="s">
        <v>138</v>
      </c>
    </row>
    <row r="279" s="14" customFormat="1">
      <c r="A279" s="14"/>
      <c r="B279" s="249"/>
      <c r="C279" s="250"/>
      <c r="D279" s="234" t="s">
        <v>148</v>
      </c>
      <c r="E279" s="251" t="s">
        <v>1</v>
      </c>
      <c r="F279" s="252" t="s">
        <v>1503</v>
      </c>
      <c r="G279" s="250"/>
      <c r="H279" s="253">
        <v>2.0659999999999998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148</v>
      </c>
      <c r="AU279" s="259" t="s">
        <v>90</v>
      </c>
      <c r="AV279" s="14" t="s">
        <v>90</v>
      </c>
      <c r="AW279" s="14" t="s">
        <v>36</v>
      </c>
      <c r="AX279" s="14" t="s">
        <v>80</v>
      </c>
      <c r="AY279" s="259" t="s">
        <v>138</v>
      </c>
    </row>
    <row r="280" s="13" customFormat="1">
      <c r="A280" s="13"/>
      <c r="B280" s="239"/>
      <c r="C280" s="240"/>
      <c r="D280" s="234" t="s">
        <v>148</v>
      </c>
      <c r="E280" s="241" t="s">
        <v>1</v>
      </c>
      <c r="F280" s="242" t="s">
        <v>1504</v>
      </c>
      <c r="G280" s="240"/>
      <c r="H280" s="241" t="s">
        <v>1</v>
      </c>
      <c r="I280" s="243"/>
      <c r="J280" s="240"/>
      <c r="K280" s="240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148</v>
      </c>
      <c r="AU280" s="248" t="s">
        <v>90</v>
      </c>
      <c r="AV280" s="13" t="s">
        <v>88</v>
      </c>
      <c r="AW280" s="13" t="s">
        <v>36</v>
      </c>
      <c r="AX280" s="13" t="s">
        <v>80</v>
      </c>
      <c r="AY280" s="248" t="s">
        <v>138</v>
      </c>
    </row>
    <row r="281" s="14" customFormat="1">
      <c r="A281" s="14"/>
      <c r="B281" s="249"/>
      <c r="C281" s="250"/>
      <c r="D281" s="234" t="s">
        <v>148</v>
      </c>
      <c r="E281" s="251" t="s">
        <v>1</v>
      </c>
      <c r="F281" s="252" t="s">
        <v>1505</v>
      </c>
      <c r="G281" s="250"/>
      <c r="H281" s="253">
        <v>0.63700000000000001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148</v>
      </c>
      <c r="AU281" s="259" t="s">
        <v>90</v>
      </c>
      <c r="AV281" s="14" t="s">
        <v>90</v>
      </c>
      <c r="AW281" s="14" t="s">
        <v>36</v>
      </c>
      <c r="AX281" s="14" t="s">
        <v>80</v>
      </c>
      <c r="AY281" s="259" t="s">
        <v>138</v>
      </c>
    </row>
    <row r="282" s="13" customFormat="1">
      <c r="A282" s="13"/>
      <c r="B282" s="239"/>
      <c r="C282" s="240"/>
      <c r="D282" s="234" t="s">
        <v>148</v>
      </c>
      <c r="E282" s="241" t="s">
        <v>1</v>
      </c>
      <c r="F282" s="242" t="s">
        <v>1506</v>
      </c>
      <c r="G282" s="240"/>
      <c r="H282" s="241" t="s">
        <v>1</v>
      </c>
      <c r="I282" s="243"/>
      <c r="J282" s="240"/>
      <c r="K282" s="240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148</v>
      </c>
      <c r="AU282" s="248" t="s">
        <v>90</v>
      </c>
      <c r="AV282" s="13" t="s">
        <v>88</v>
      </c>
      <c r="AW282" s="13" t="s">
        <v>36</v>
      </c>
      <c r="AX282" s="13" t="s">
        <v>80</v>
      </c>
      <c r="AY282" s="248" t="s">
        <v>138</v>
      </c>
    </row>
    <row r="283" s="14" customFormat="1">
      <c r="A283" s="14"/>
      <c r="B283" s="249"/>
      <c r="C283" s="250"/>
      <c r="D283" s="234" t="s">
        <v>148</v>
      </c>
      <c r="E283" s="251" t="s">
        <v>1</v>
      </c>
      <c r="F283" s="252" t="s">
        <v>1507</v>
      </c>
      <c r="G283" s="250"/>
      <c r="H283" s="253">
        <v>0.85999999999999999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9" t="s">
        <v>148</v>
      </c>
      <c r="AU283" s="259" t="s">
        <v>90</v>
      </c>
      <c r="AV283" s="14" t="s">
        <v>90</v>
      </c>
      <c r="AW283" s="14" t="s">
        <v>36</v>
      </c>
      <c r="AX283" s="14" t="s">
        <v>80</v>
      </c>
      <c r="AY283" s="259" t="s">
        <v>138</v>
      </c>
    </row>
    <row r="284" s="13" customFormat="1">
      <c r="A284" s="13"/>
      <c r="B284" s="239"/>
      <c r="C284" s="240"/>
      <c r="D284" s="234" t="s">
        <v>148</v>
      </c>
      <c r="E284" s="241" t="s">
        <v>1</v>
      </c>
      <c r="F284" s="242" t="s">
        <v>1453</v>
      </c>
      <c r="G284" s="240"/>
      <c r="H284" s="241" t="s">
        <v>1</v>
      </c>
      <c r="I284" s="243"/>
      <c r="J284" s="240"/>
      <c r="K284" s="240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148</v>
      </c>
      <c r="AU284" s="248" t="s">
        <v>90</v>
      </c>
      <c r="AV284" s="13" t="s">
        <v>88</v>
      </c>
      <c r="AW284" s="13" t="s">
        <v>36</v>
      </c>
      <c r="AX284" s="13" t="s">
        <v>80</v>
      </c>
      <c r="AY284" s="248" t="s">
        <v>138</v>
      </c>
    </row>
    <row r="285" s="14" customFormat="1">
      <c r="A285" s="14"/>
      <c r="B285" s="249"/>
      <c r="C285" s="250"/>
      <c r="D285" s="234" t="s">
        <v>148</v>
      </c>
      <c r="E285" s="251" t="s">
        <v>1</v>
      </c>
      <c r="F285" s="252" t="s">
        <v>1508</v>
      </c>
      <c r="G285" s="250"/>
      <c r="H285" s="253">
        <v>35.488999999999997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148</v>
      </c>
      <c r="AU285" s="259" t="s">
        <v>90</v>
      </c>
      <c r="AV285" s="14" t="s">
        <v>90</v>
      </c>
      <c r="AW285" s="14" t="s">
        <v>36</v>
      </c>
      <c r="AX285" s="14" t="s">
        <v>80</v>
      </c>
      <c r="AY285" s="259" t="s">
        <v>138</v>
      </c>
    </row>
    <row r="286" s="13" customFormat="1">
      <c r="A286" s="13"/>
      <c r="B286" s="239"/>
      <c r="C286" s="240"/>
      <c r="D286" s="234" t="s">
        <v>148</v>
      </c>
      <c r="E286" s="241" t="s">
        <v>1</v>
      </c>
      <c r="F286" s="242" t="s">
        <v>1455</v>
      </c>
      <c r="G286" s="240"/>
      <c r="H286" s="241" t="s">
        <v>1</v>
      </c>
      <c r="I286" s="243"/>
      <c r="J286" s="240"/>
      <c r="K286" s="240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148</v>
      </c>
      <c r="AU286" s="248" t="s">
        <v>90</v>
      </c>
      <c r="AV286" s="13" t="s">
        <v>88</v>
      </c>
      <c r="AW286" s="13" t="s">
        <v>36</v>
      </c>
      <c r="AX286" s="13" t="s">
        <v>80</v>
      </c>
      <c r="AY286" s="248" t="s">
        <v>138</v>
      </c>
    </row>
    <row r="287" s="14" customFormat="1">
      <c r="A287" s="14"/>
      <c r="B287" s="249"/>
      <c r="C287" s="250"/>
      <c r="D287" s="234" t="s">
        <v>148</v>
      </c>
      <c r="E287" s="251" t="s">
        <v>1</v>
      </c>
      <c r="F287" s="252" t="s">
        <v>1509</v>
      </c>
      <c r="G287" s="250"/>
      <c r="H287" s="253">
        <v>10.359999999999999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9" t="s">
        <v>148</v>
      </c>
      <c r="AU287" s="259" t="s">
        <v>90</v>
      </c>
      <c r="AV287" s="14" t="s">
        <v>90</v>
      </c>
      <c r="AW287" s="14" t="s">
        <v>36</v>
      </c>
      <c r="AX287" s="14" t="s">
        <v>80</v>
      </c>
      <c r="AY287" s="259" t="s">
        <v>138</v>
      </c>
    </row>
    <row r="288" s="13" customFormat="1">
      <c r="A288" s="13"/>
      <c r="B288" s="239"/>
      <c r="C288" s="240"/>
      <c r="D288" s="234" t="s">
        <v>148</v>
      </c>
      <c r="E288" s="241" t="s">
        <v>1</v>
      </c>
      <c r="F288" s="242" t="s">
        <v>1449</v>
      </c>
      <c r="G288" s="240"/>
      <c r="H288" s="241" t="s">
        <v>1</v>
      </c>
      <c r="I288" s="243"/>
      <c r="J288" s="240"/>
      <c r="K288" s="240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148</v>
      </c>
      <c r="AU288" s="248" t="s">
        <v>90</v>
      </c>
      <c r="AV288" s="13" t="s">
        <v>88</v>
      </c>
      <c r="AW288" s="13" t="s">
        <v>36</v>
      </c>
      <c r="AX288" s="13" t="s">
        <v>80</v>
      </c>
      <c r="AY288" s="248" t="s">
        <v>138</v>
      </c>
    </row>
    <row r="289" s="14" customFormat="1">
      <c r="A289" s="14"/>
      <c r="B289" s="249"/>
      <c r="C289" s="250"/>
      <c r="D289" s="234" t="s">
        <v>148</v>
      </c>
      <c r="E289" s="251" t="s">
        <v>1</v>
      </c>
      <c r="F289" s="252" t="s">
        <v>1510</v>
      </c>
      <c r="G289" s="250"/>
      <c r="H289" s="253">
        <v>1.9199999999999999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9" t="s">
        <v>148</v>
      </c>
      <c r="AU289" s="259" t="s">
        <v>90</v>
      </c>
      <c r="AV289" s="14" t="s">
        <v>90</v>
      </c>
      <c r="AW289" s="14" t="s">
        <v>36</v>
      </c>
      <c r="AX289" s="14" t="s">
        <v>80</v>
      </c>
      <c r="AY289" s="259" t="s">
        <v>138</v>
      </c>
    </row>
    <row r="290" s="15" customFormat="1">
      <c r="A290" s="15"/>
      <c r="B290" s="260"/>
      <c r="C290" s="261"/>
      <c r="D290" s="234" t="s">
        <v>148</v>
      </c>
      <c r="E290" s="262" t="s">
        <v>1</v>
      </c>
      <c r="F290" s="263" t="s">
        <v>154</v>
      </c>
      <c r="G290" s="261"/>
      <c r="H290" s="264">
        <v>832.37499999999989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148</v>
      </c>
      <c r="AU290" s="270" t="s">
        <v>90</v>
      </c>
      <c r="AV290" s="15" t="s">
        <v>144</v>
      </c>
      <c r="AW290" s="15" t="s">
        <v>36</v>
      </c>
      <c r="AX290" s="15" t="s">
        <v>88</v>
      </c>
      <c r="AY290" s="270" t="s">
        <v>138</v>
      </c>
    </row>
    <row r="291" s="2" customFormat="1" ht="21.75" customHeight="1">
      <c r="A291" s="39"/>
      <c r="B291" s="40"/>
      <c r="C291" s="220" t="s">
        <v>209</v>
      </c>
      <c r="D291" s="220" t="s">
        <v>140</v>
      </c>
      <c r="E291" s="221" t="s">
        <v>881</v>
      </c>
      <c r="F291" s="222" t="s">
        <v>882</v>
      </c>
      <c r="G291" s="223" t="s">
        <v>143</v>
      </c>
      <c r="H291" s="224">
        <v>832.375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45</v>
      </c>
      <c r="O291" s="92"/>
      <c r="P291" s="230">
        <f>O291*H291</f>
        <v>0</v>
      </c>
      <c r="Q291" s="230">
        <v>0.00085693499999999997</v>
      </c>
      <c r="R291" s="230">
        <f>Q291*H291</f>
        <v>0.71329127062499997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144</v>
      </c>
      <c r="AT291" s="232" t="s">
        <v>140</v>
      </c>
      <c r="AU291" s="232" t="s">
        <v>90</v>
      </c>
      <c r="AY291" s="18" t="s">
        <v>138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88</v>
      </c>
      <c r="BK291" s="233">
        <f>ROUND(I291*H291,2)</f>
        <v>0</v>
      </c>
      <c r="BL291" s="18" t="s">
        <v>144</v>
      </c>
      <c r="BM291" s="232" t="s">
        <v>1511</v>
      </c>
    </row>
    <row r="292" s="2" customFormat="1">
      <c r="A292" s="39"/>
      <c r="B292" s="40"/>
      <c r="C292" s="41"/>
      <c r="D292" s="234" t="s">
        <v>146</v>
      </c>
      <c r="E292" s="41"/>
      <c r="F292" s="235" t="s">
        <v>884</v>
      </c>
      <c r="G292" s="41"/>
      <c r="H292" s="41"/>
      <c r="I292" s="236"/>
      <c r="J292" s="41"/>
      <c r="K292" s="41"/>
      <c r="L292" s="45"/>
      <c r="M292" s="237"/>
      <c r="N292" s="23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146</v>
      </c>
      <c r="AU292" s="18" t="s">
        <v>90</v>
      </c>
    </row>
    <row r="293" s="2" customFormat="1" ht="24.15" customHeight="1">
      <c r="A293" s="39"/>
      <c r="B293" s="40"/>
      <c r="C293" s="220" t="s">
        <v>222</v>
      </c>
      <c r="D293" s="220" t="s">
        <v>140</v>
      </c>
      <c r="E293" s="221" t="s">
        <v>886</v>
      </c>
      <c r="F293" s="222" t="s">
        <v>887</v>
      </c>
      <c r="G293" s="223" t="s">
        <v>143</v>
      </c>
      <c r="H293" s="224">
        <v>26.117999999999999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45</v>
      </c>
      <c r="O293" s="92"/>
      <c r="P293" s="230">
        <f>O293*H293</f>
        <v>0</v>
      </c>
      <c r="Q293" s="230">
        <v>0.0088768019999999996</v>
      </c>
      <c r="R293" s="230">
        <f>Q293*H293</f>
        <v>0.23184431463599997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144</v>
      </c>
      <c r="AT293" s="232" t="s">
        <v>140</v>
      </c>
      <c r="AU293" s="232" t="s">
        <v>90</v>
      </c>
      <c r="AY293" s="18" t="s">
        <v>138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88</v>
      </c>
      <c r="BK293" s="233">
        <f>ROUND(I293*H293,2)</f>
        <v>0</v>
      </c>
      <c r="BL293" s="18" t="s">
        <v>144</v>
      </c>
      <c r="BM293" s="232" t="s">
        <v>1512</v>
      </c>
    </row>
    <row r="294" s="2" customFormat="1">
      <c r="A294" s="39"/>
      <c r="B294" s="40"/>
      <c r="C294" s="41"/>
      <c r="D294" s="234" t="s">
        <v>146</v>
      </c>
      <c r="E294" s="41"/>
      <c r="F294" s="235" t="s">
        <v>889</v>
      </c>
      <c r="G294" s="41"/>
      <c r="H294" s="41"/>
      <c r="I294" s="236"/>
      <c r="J294" s="41"/>
      <c r="K294" s="41"/>
      <c r="L294" s="45"/>
      <c r="M294" s="237"/>
      <c r="N294" s="23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146</v>
      </c>
      <c r="AU294" s="18" t="s">
        <v>90</v>
      </c>
    </row>
    <row r="295" s="13" customFormat="1">
      <c r="A295" s="13"/>
      <c r="B295" s="239"/>
      <c r="C295" s="240"/>
      <c r="D295" s="234" t="s">
        <v>148</v>
      </c>
      <c r="E295" s="241" t="s">
        <v>1</v>
      </c>
      <c r="F295" s="242" t="s">
        <v>386</v>
      </c>
      <c r="G295" s="240"/>
      <c r="H295" s="241" t="s">
        <v>1</v>
      </c>
      <c r="I295" s="243"/>
      <c r="J295" s="240"/>
      <c r="K295" s="240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148</v>
      </c>
      <c r="AU295" s="248" t="s">
        <v>90</v>
      </c>
      <c r="AV295" s="13" t="s">
        <v>88</v>
      </c>
      <c r="AW295" s="13" t="s">
        <v>36</v>
      </c>
      <c r="AX295" s="13" t="s">
        <v>80</v>
      </c>
      <c r="AY295" s="248" t="s">
        <v>138</v>
      </c>
    </row>
    <row r="296" s="13" customFormat="1">
      <c r="A296" s="13"/>
      <c r="B296" s="239"/>
      <c r="C296" s="240"/>
      <c r="D296" s="234" t="s">
        <v>148</v>
      </c>
      <c r="E296" s="241" t="s">
        <v>1</v>
      </c>
      <c r="F296" s="242" t="s">
        <v>1433</v>
      </c>
      <c r="G296" s="240"/>
      <c r="H296" s="241" t="s">
        <v>1</v>
      </c>
      <c r="I296" s="243"/>
      <c r="J296" s="240"/>
      <c r="K296" s="240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148</v>
      </c>
      <c r="AU296" s="248" t="s">
        <v>90</v>
      </c>
      <c r="AV296" s="13" t="s">
        <v>88</v>
      </c>
      <c r="AW296" s="13" t="s">
        <v>36</v>
      </c>
      <c r="AX296" s="13" t="s">
        <v>80</v>
      </c>
      <c r="AY296" s="248" t="s">
        <v>138</v>
      </c>
    </row>
    <row r="297" s="14" customFormat="1">
      <c r="A297" s="14"/>
      <c r="B297" s="249"/>
      <c r="C297" s="250"/>
      <c r="D297" s="234" t="s">
        <v>148</v>
      </c>
      <c r="E297" s="251" t="s">
        <v>1</v>
      </c>
      <c r="F297" s="252" t="s">
        <v>1513</v>
      </c>
      <c r="G297" s="250"/>
      <c r="H297" s="253">
        <v>5.1980000000000004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148</v>
      </c>
      <c r="AU297" s="259" t="s">
        <v>90</v>
      </c>
      <c r="AV297" s="14" t="s">
        <v>90</v>
      </c>
      <c r="AW297" s="14" t="s">
        <v>36</v>
      </c>
      <c r="AX297" s="14" t="s">
        <v>80</v>
      </c>
      <c r="AY297" s="259" t="s">
        <v>138</v>
      </c>
    </row>
    <row r="298" s="13" customFormat="1">
      <c r="A298" s="13"/>
      <c r="B298" s="239"/>
      <c r="C298" s="240"/>
      <c r="D298" s="234" t="s">
        <v>148</v>
      </c>
      <c r="E298" s="241" t="s">
        <v>1</v>
      </c>
      <c r="F298" s="242" t="s">
        <v>1514</v>
      </c>
      <c r="G298" s="240"/>
      <c r="H298" s="241" t="s">
        <v>1</v>
      </c>
      <c r="I298" s="243"/>
      <c r="J298" s="240"/>
      <c r="K298" s="240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148</v>
      </c>
      <c r="AU298" s="248" t="s">
        <v>90</v>
      </c>
      <c r="AV298" s="13" t="s">
        <v>88</v>
      </c>
      <c r="AW298" s="13" t="s">
        <v>36</v>
      </c>
      <c r="AX298" s="13" t="s">
        <v>80</v>
      </c>
      <c r="AY298" s="248" t="s">
        <v>138</v>
      </c>
    </row>
    <row r="299" s="14" customFormat="1">
      <c r="A299" s="14"/>
      <c r="B299" s="249"/>
      <c r="C299" s="250"/>
      <c r="D299" s="234" t="s">
        <v>148</v>
      </c>
      <c r="E299" s="251" t="s">
        <v>1</v>
      </c>
      <c r="F299" s="252" t="s">
        <v>1515</v>
      </c>
      <c r="G299" s="250"/>
      <c r="H299" s="253">
        <v>2.653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148</v>
      </c>
      <c r="AU299" s="259" t="s">
        <v>90</v>
      </c>
      <c r="AV299" s="14" t="s">
        <v>90</v>
      </c>
      <c r="AW299" s="14" t="s">
        <v>36</v>
      </c>
      <c r="AX299" s="14" t="s">
        <v>80</v>
      </c>
      <c r="AY299" s="259" t="s">
        <v>138</v>
      </c>
    </row>
    <row r="300" s="13" customFormat="1">
      <c r="A300" s="13"/>
      <c r="B300" s="239"/>
      <c r="C300" s="240"/>
      <c r="D300" s="234" t="s">
        <v>148</v>
      </c>
      <c r="E300" s="241" t="s">
        <v>1</v>
      </c>
      <c r="F300" s="242" t="s">
        <v>1516</v>
      </c>
      <c r="G300" s="240"/>
      <c r="H300" s="241" t="s">
        <v>1</v>
      </c>
      <c r="I300" s="243"/>
      <c r="J300" s="240"/>
      <c r="K300" s="240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148</v>
      </c>
      <c r="AU300" s="248" t="s">
        <v>90</v>
      </c>
      <c r="AV300" s="13" t="s">
        <v>88</v>
      </c>
      <c r="AW300" s="13" t="s">
        <v>36</v>
      </c>
      <c r="AX300" s="13" t="s">
        <v>80</v>
      </c>
      <c r="AY300" s="248" t="s">
        <v>138</v>
      </c>
    </row>
    <row r="301" s="14" customFormat="1">
      <c r="A301" s="14"/>
      <c r="B301" s="249"/>
      <c r="C301" s="250"/>
      <c r="D301" s="234" t="s">
        <v>148</v>
      </c>
      <c r="E301" s="251" t="s">
        <v>1</v>
      </c>
      <c r="F301" s="252" t="s">
        <v>1517</v>
      </c>
      <c r="G301" s="250"/>
      <c r="H301" s="253">
        <v>6.3810000000000002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148</v>
      </c>
      <c r="AU301" s="259" t="s">
        <v>90</v>
      </c>
      <c r="AV301" s="14" t="s">
        <v>90</v>
      </c>
      <c r="AW301" s="14" t="s">
        <v>36</v>
      </c>
      <c r="AX301" s="14" t="s">
        <v>80</v>
      </c>
      <c r="AY301" s="259" t="s">
        <v>138</v>
      </c>
    </row>
    <row r="302" s="14" customFormat="1">
      <c r="A302" s="14"/>
      <c r="B302" s="249"/>
      <c r="C302" s="250"/>
      <c r="D302" s="234" t="s">
        <v>148</v>
      </c>
      <c r="E302" s="251" t="s">
        <v>1</v>
      </c>
      <c r="F302" s="252" t="s">
        <v>1518</v>
      </c>
      <c r="G302" s="250"/>
      <c r="H302" s="253">
        <v>5.3579999999999997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148</v>
      </c>
      <c r="AU302" s="259" t="s">
        <v>90</v>
      </c>
      <c r="AV302" s="14" t="s">
        <v>90</v>
      </c>
      <c r="AW302" s="14" t="s">
        <v>36</v>
      </c>
      <c r="AX302" s="14" t="s">
        <v>80</v>
      </c>
      <c r="AY302" s="259" t="s">
        <v>138</v>
      </c>
    </row>
    <row r="303" s="13" customFormat="1">
      <c r="A303" s="13"/>
      <c r="B303" s="239"/>
      <c r="C303" s="240"/>
      <c r="D303" s="234" t="s">
        <v>148</v>
      </c>
      <c r="E303" s="241" t="s">
        <v>1</v>
      </c>
      <c r="F303" s="242" t="s">
        <v>1519</v>
      </c>
      <c r="G303" s="240"/>
      <c r="H303" s="241" t="s">
        <v>1</v>
      </c>
      <c r="I303" s="243"/>
      <c r="J303" s="240"/>
      <c r="K303" s="240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148</v>
      </c>
      <c r="AU303" s="248" t="s">
        <v>90</v>
      </c>
      <c r="AV303" s="13" t="s">
        <v>88</v>
      </c>
      <c r="AW303" s="13" t="s">
        <v>36</v>
      </c>
      <c r="AX303" s="13" t="s">
        <v>80</v>
      </c>
      <c r="AY303" s="248" t="s">
        <v>138</v>
      </c>
    </row>
    <row r="304" s="14" customFormat="1">
      <c r="A304" s="14"/>
      <c r="B304" s="249"/>
      <c r="C304" s="250"/>
      <c r="D304" s="234" t="s">
        <v>148</v>
      </c>
      <c r="E304" s="251" t="s">
        <v>1</v>
      </c>
      <c r="F304" s="252" t="s">
        <v>1520</v>
      </c>
      <c r="G304" s="250"/>
      <c r="H304" s="253">
        <v>1.944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9" t="s">
        <v>148</v>
      </c>
      <c r="AU304" s="259" t="s">
        <v>90</v>
      </c>
      <c r="AV304" s="14" t="s">
        <v>90</v>
      </c>
      <c r="AW304" s="14" t="s">
        <v>36</v>
      </c>
      <c r="AX304" s="14" t="s">
        <v>80</v>
      </c>
      <c r="AY304" s="259" t="s">
        <v>138</v>
      </c>
    </row>
    <row r="305" s="13" customFormat="1">
      <c r="A305" s="13"/>
      <c r="B305" s="239"/>
      <c r="C305" s="240"/>
      <c r="D305" s="234" t="s">
        <v>148</v>
      </c>
      <c r="E305" s="241" t="s">
        <v>1</v>
      </c>
      <c r="F305" s="242" t="s">
        <v>1521</v>
      </c>
      <c r="G305" s="240"/>
      <c r="H305" s="241" t="s">
        <v>1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148</v>
      </c>
      <c r="AU305" s="248" t="s">
        <v>90</v>
      </c>
      <c r="AV305" s="13" t="s">
        <v>88</v>
      </c>
      <c r="AW305" s="13" t="s">
        <v>36</v>
      </c>
      <c r="AX305" s="13" t="s">
        <v>80</v>
      </c>
      <c r="AY305" s="248" t="s">
        <v>138</v>
      </c>
    </row>
    <row r="306" s="14" customFormat="1">
      <c r="A306" s="14"/>
      <c r="B306" s="249"/>
      <c r="C306" s="250"/>
      <c r="D306" s="234" t="s">
        <v>148</v>
      </c>
      <c r="E306" s="251" t="s">
        <v>1</v>
      </c>
      <c r="F306" s="252" t="s">
        <v>1522</v>
      </c>
      <c r="G306" s="250"/>
      <c r="H306" s="253">
        <v>3.4380000000000002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9" t="s">
        <v>148</v>
      </c>
      <c r="AU306" s="259" t="s">
        <v>90</v>
      </c>
      <c r="AV306" s="14" t="s">
        <v>90</v>
      </c>
      <c r="AW306" s="14" t="s">
        <v>36</v>
      </c>
      <c r="AX306" s="14" t="s">
        <v>80</v>
      </c>
      <c r="AY306" s="259" t="s">
        <v>138</v>
      </c>
    </row>
    <row r="307" s="14" customFormat="1">
      <c r="A307" s="14"/>
      <c r="B307" s="249"/>
      <c r="C307" s="250"/>
      <c r="D307" s="234" t="s">
        <v>148</v>
      </c>
      <c r="E307" s="251" t="s">
        <v>1</v>
      </c>
      <c r="F307" s="252" t="s">
        <v>1523</v>
      </c>
      <c r="G307" s="250"/>
      <c r="H307" s="253">
        <v>1.1459999999999999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148</v>
      </c>
      <c r="AU307" s="259" t="s">
        <v>90</v>
      </c>
      <c r="AV307" s="14" t="s">
        <v>90</v>
      </c>
      <c r="AW307" s="14" t="s">
        <v>36</v>
      </c>
      <c r="AX307" s="14" t="s">
        <v>80</v>
      </c>
      <c r="AY307" s="259" t="s">
        <v>138</v>
      </c>
    </row>
    <row r="308" s="15" customFormat="1">
      <c r="A308" s="15"/>
      <c r="B308" s="260"/>
      <c r="C308" s="261"/>
      <c r="D308" s="234" t="s">
        <v>148</v>
      </c>
      <c r="E308" s="262" t="s">
        <v>1</v>
      </c>
      <c r="F308" s="263" t="s">
        <v>154</v>
      </c>
      <c r="G308" s="261"/>
      <c r="H308" s="264">
        <v>26.117999999999999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0" t="s">
        <v>148</v>
      </c>
      <c r="AU308" s="270" t="s">
        <v>90</v>
      </c>
      <c r="AV308" s="15" t="s">
        <v>144</v>
      </c>
      <c r="AW308" s="15" t="s">
        <v>36</v>
      </c>
      <c r="AX308" s="15" t="s">
        <v>88</v>
      </c>
      <c r="AY308" s="270" t="s">
        <v>138</v>
      </c>
    </row>
    <row r="309" s="2" customFormat="1" ht="24.15" customHeight="1">
      <c r="A309" s="39"/>
      <c r="B309" s="40"/>
      <c r="C309" s="220" t="s">
        <v>227</v>
      </c>
      <c r="D309" s="220" t="s">
        <v>140</v>
      </c>
      <c r="E309" s="221" t="s">
        <v>893</v>
      </c>
      <c r="F309" s="222" t="s">
        <v>894</v>
      </c>
      <c r="G309" s="223" t="s">
        <v>143</v>
      </c>
      <c r="H309" s="224">
        <v>26.117999999999999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45</v>
      </c>
      <c r="O309" s="92"/>
      <c r="P309" s="230">
        <f>O309*H309</f>
        <v>0</v>
      </c>
      <c r="Q309" s="230">
        <v>0.0010206449999999999</v>
      </c>
      <c r="R309" s="230">
        <f>Q309*H309</f>
        <v>0.026657206109999998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144</v>
      </c>
      <c r="AT309" s="232" t="s">
        <v>140</v>
      </c>
      <c r="AU309" s="232" t="s">
        <v>90</v>
      </c>
      <c r="AY309" s="18" t="s">
        <v>138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88</v>
      </c>
      <c r="BK309" s="233">
        <f>ROUND(I309*H309,2)</f>
        <v>0</v>
      </c>
      <c r="BL309" s="18" t="s">
        <v>144</v>
      </c>
      <c r="BM309" s="232" t="s">
        <v>1524</v>
      </c>
    </row>
    <row r="310" s="2" customFormat="1">
      <c r="A310" s="39"/>
      <c r="B310" s="40"/>
      <c r="C310" s="41"/>
      <c r="D310" s="234" t="s">
        <v>146</v>
      </c>
      <c r="E310" s="41"/>
      <c r="F310" s="235" t="s">
        <v>896</v>
      </c>
      <c r="G310" s="41"/>
      <c r="H310" s="41"/>
      <c r="I310" s="236"/>
      <c r="J310" s="41"/>
      <c r="K310" s="41"/>
      <c r="L310" s="45"/>
      <c r="M310" s="237"/>
      <c r="N310" s="23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146</v>
      </c>
      <c r="AU310" s="18" t="s">
        <v>90</v>
      </c>
    </row>
    <row r="311" s="2" customFormat="1" ht="24.15" customHeight="1">
      <c r="A311" s="39"/>
      <c r="B311" s="40"/>
      <c r="C311" s="220" t="s">
        <v>234</v>
      </c>
      <c r="D311" s="220" t="s">
        <v>140</v>
      </c>
      <c r="E311" s="221" t="s">
        <v>920</v>
      </c>
      <c r="F311" s="222" t="s">
        <v>921</v>
      </c>
      <c r="G311" s="223" t="s">
        <v>184</v>
      </c>
      <c r="H311" s="224">
        <v>4.5999999999999996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45</v>
      </c>
      <c r="O311" s="92"/>
      <c r="P311" s="230">
        <f>O311*H311</f>
        <v>0</v>
      </c>
      <c r="Q311" s="230">
        <v>0.00167</v>
      </c>
      <c r="R311" s="230">
        <f>Q311*H311</f>
        <v>0.0076819999999999996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144</v>
      </c>
      <c r="AT311" s="232" t="s">
        <v>140</v>
      </c>
      <c r="AU311" s="232" t="s">
        <v>90</v>
      </c>
      <c r="AY311" s="18" t="s">
        <v>138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88</v>
      </c>
      <c r="BK311" s="233">
        <f>ROUND(I311*H311,2)</f>
        <v>0</v>
      </c>
      <c r="BL311" s="18" t="s">
        <v>144</v>
      </c>
      <c r="BM311" s="232" t="s">
        <v>1525</v>
      </c>
    </row>
    <row r="312" s="2" customFormat="1">
      <c r="A312" s="39"/>
      <c r="B312" s="40"/>
      <c r="C312" s="41"/>
      <c r="D312" s="234" t="s">
        <v>146</v>
      </c>
      <c r="E312" s="41"/>
      <c r="F312" s="235" t="s">
        <v>923</v>
      </c>
      <c r="G312" s="41"/>
      <c r="H312" s="41"/>
      <c r="I312" s="236"/>
      <c r="J312" s="41"/>
      <c r="K312" s="41"/>
      <c r="L312" s="45"/>
      <c r="M312" s="237"/>
      <c r="N312" s="238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146</v>
      </c>
      <c r="AU312" s="18" t="s">
        <v>90</v>
      </c>
    </row>
    <row r="313" s="13" customFormat="1">
      <c r="A313" s="13"/>
      <c r="B313" s="239"/>
      <c r="C313" s="240"/>
      <c r="D313" s="234" t="s">
        <v>148</v>
      </c>
      <c r="E313" s="241" t="s">
        <v>1</v>
      </c>
      <c r="F313" s="242" t="s">
        <v>924</v>
      </c>
      <c r="G313" s="240"/>
      <c r="H313" s="241" t="s">
        <v>1</v>
      </c>
      <c r="I313" s="243"/>
      <c r="J313" s="240"/>
      <c r="K313" s="240"/>
      <c r="L313" s="244"/>
      <c r="M313" s="245"/>
      <c r="N313" s="246"/>
      <c r="O313" s="246"/>
      <c r="P313" s="246"/>
      <c r="Q313" s="246"/>
      <c r="R313" s="246"/>
      <c r="S313" s="246"/>
      <c r="T313" s="24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8" t="s">
        <v>148</v>
      </c>
      <c r="AU313" s="248" t="s">
        <v>90</v>
      </c>
      <c r="AV313" s="13" t="s">
        <v>88</v>
      </c>
      <c r="AW313" s="13" t="s">
        <v>36</v>
      </c>
      <c r="AX313" s="13" t="s">
        <v>80</v>
      </c>
      <c r="AY313" s="248" t="s">
        <v>138</v>
      </c>
    </row>
    <row r="314" s="13" customFormat="1">
      <c r="A314" s="13"/>
      <c r="B314" s="239"/>
      <c r="C314" s="240"/>
      <c r="D314" s="234" t="s">
        <v>148</v>
      </c>
      <c r="E314" s="241" t="s">
        <v>1</v>
      </c>
      <c r="F314" s="242" t="s">
        <v>1526</v>
      </c>
      <c r="G314" s="240"/>
      <c r="H314" s="241" t="s">
        <v>1</v>
      </c>
      <c r="I314" s="243"/>
      <c r="J314" s="240"/>
      <c r="K314" s="240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148</v>
      </c>
      <c r="AU314" s="248" t="s">
        <v>90</v>
      </c>
      <c r="AV314" s="13" t="s">
        <v>88</v>
      </c>
      <c r="AW314" s="13" t="s">
        <v>36</v>
      </c>
      <c r="AX314" s="13" t="s">
        <v>80</v>
      </c>
      <c r="AY314" s="248" t="s">
        <v>138</v>
      </c>
    </row>
    <row r="315" s="14" customFormat="1">
      <c r="A315" s="14"/>
      <c r="B315" s="249"/>
      <c r="C315" s="250"/>
      <c r="D315" s="234" t="s">
        <v>148</v>
      </c>
      <c r="E315" s="251" t="s">
        <v>1</v>
      </c>
      <c r="F315" s="252" t="s">
        <v>1527</v>
      </c>
      <c r="G315" s="250"/>
      <c r="H315" s="253">
        <v>4.5999999999999996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148</v>
      </c>
      <c r="AU315" s="259" t="s">
        <v>90</v>
      </c>
      <c r="AV315" s="14" t="s">
        <v>90</v>
      </c>
      <c r="AW315" s="14" t="s">
        <v>36</v>
      </c>
      <c r="AX315" s="14" t="s">
        <v>88</v>
      </c>
      <c r="AY315" s="259" t="s">
        <v>138</v>
      </c>
    </row>
    <row r="316" s="12" customFormat="1" ht="22.8" customHeight="1">
      <c r="A316" s="12"/>
      <c r="B316" s="204"/>
      <c r="C316" s="205"/>
      <c r="D316" s="206" t="s">
        <v>79</v>
      </c>
      <c r="E316" s="218" t="s">
        <v>144</v>
      </c>
      <c r="F316" s="218" t="s">
        <v>932</v>
      </c>
      <c r="G316" s="205"/>
      <c r="H316" s="205"/>
      <c r="I316" s="208"/>
      <c r="J316" s="219">
        <f>BK316</f>
        <v>0</v>
      </c>
      <c r="K316" s="205"/>
      <c r="L316" s="210"/>
      <c r="M316" s="211"/>
      <c r="N316" s="212"/>
      <c r="O316" s="212"/>
      <c r="P316" s="213">
        <f>SUM(P317:P337)</f>
        <v>0</v>
      </c>
      <c r="Q316" s="212"/>
      <c r="R316" s="213">
        <f>SUM(R317:R337)</f>
        <v>6.6913559999999999</v>
      </c>
      <c r="S316" s="212"/>
      <c r="T316" s="214">
        <f>SUM(T317:T337)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5" t="s">
        <v>88</v>
      </c>
      <c r="AT316" s="216" t="s">
        <v>79</v>
      </c>
      <c r="AU316" s="216" t="s">
        <v>88</v>
      </c>
      <c r="AY316" s="215" t="s">
        <v>138</v>
      </c>
      <c r="BK316" s="217">
        <f>SUM(BK317:BK337)</f>
        <v>0</v>
      </c>
    </row>
    <row r="317" s="2" customFormat="1" ht="24.15" customHeight="1">
      <c r="A317" s="39"/>
      <c r="B317" s="40"/>
      <c r="C317" s="220" t="s">
        <v>239</v>
      </c>
      <c r="D317" s="220" t="s">
        <v>140</v>
      </c>
      <c r="E317" s="221" t="s">
        <v>1528</v>
      </c>
      <c r="F317" s="222" t="s">
        <v>1529</v>
      </c>
      <c r="G317" s="223" t="s">
        <v>281</v>
      </c>
      <c r="H317" s="224">
        <v>3.339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45</v>
      </c>
      <c r="O317" s="92"/>
      <c r="P317" s="230">
        <f>O317*H317</f>
        <v>0</v>
      </c>
      <c r="Q317" s="230">
        <v>2.004</v>
      </c>
      <c r="R317" s="230">
        <f>Q317*H317</f>
        <v>6.6913559999999999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144</v>
      </c>
      <c r="AT317" s="232" t="s">
        <v>140</v>
      </c>
      <c r="AU317" s="232" t="s">
        <v>90</v>
      </c>
      <c r="AY317" s="18" t="s">
        <v>138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88</v>
      </c>
      <c r="BK317" s="233">
        <f>ROUND(I317*H317,2)</f>
        <v>0</v>
      </c>
      <c r="BL317" s="18" t="s">
        <v>144</v>
      </c>
      <c r="BM317" s="232" t="s">
        <v>1530</v>
      </c>
    </row>
    <row r="318" s="2" customFormat="1">
      <c r="A318" s="39"/>
      <c r="B318" s="40"/>
      <c r="C318" s="41"/>
      <c r="D318" s="234" t="s">
        <v>146</v>
      </c>
      <c r="E318" s="41"/>
      <c r="F318" s="235" t="s">
        <v>1531</v>
      </c>
      <c r="G318" s="41"/>
      <c r="H318" s="41"/>
      <c r="I318" s="236"/>
      <c r="J318" s="41"/>
      <c r="K318" s="41"/>
      <c r="L318" s="45"/>
      <c r="M318" s="237"/>
      <c r="N318" s="238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146</v>
      </c>
      <c r="AU318" s="18" t="s">
        <v>90</v>
      </c>
    </row>
    <row r="319" s="13" customFormat="1">
      <c r="A319" s="13"/>
      <c r="B319" s="239"/>
      <c r="C319" s="240"/>
      <c r="D319" s="234" t="s">
        <v>148</v>
      </c>
      <c r="E319" s="241" t="s">
        <v>1</v>
      </c>
      <c r="F319" s="242" t="s">
        <v>1532</v>
      </c>
      <c r="G319" s="240"/>
      <c r="H319" s="241" t="s">
        <v>1</v>
      </c>
      <c r="I319" s="243"/>
      <c r="J319" s="240"/>
      <c r="K319" s="240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148</v>
      </c>
      <c r="AU319" s="248" t="s">
        <v>90</v>
      </c>
      <c r="AV319" s="13" t="s">
        <v>88</v>
      </c>
      <c r="AW319" s="13" t="s">
        <v>36</v>
      </c>
      <c r="AX319" s="13" t="s">
        <v>80</v>
      </c>
      <c r="AY319" s="248" t="s">
        <v>138</v>
      </c>
    </row>
    <row r="320" s="14" customFormat="1">
      <c r="A320" s="14"/>
      <c r="B320" s="249"/>
      <c r="C320" s="250"/>
      <c r="D320" s="234" t="s">
        <v>148</v>
      </c>
      <c r="E320" s="251" t="s">
        <v>1</v>
      </c>
      <c r="F320" s="252" t="s">
        <v>1533</v>
      </c>
      <c r="G320" s="250"/>
      <c r="H320" s="253">
        <v>3.339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9" t="s">
        <v>148</v>
      </c>
      <c r="AU320" s="259" t="s">
        <v>90</v>
      </c>
      <c r="AV320" s="14" t="s">
        <v>90</v>
      </c>
      <c r="AW320" s="14" t="s">
        <v>36</v>
      </c>
      <c r="AX320" s="14" t="s">
        <v>88</v>
      </c>
      <c r="AY320" s="259" t="s">
        <v>138</v>
      </c>
    </row>
    <row r="321" s="2" customFormat="1" ht="24.15" customHeight="1">
      <c r="A321" s="39"/>
      <c r="B321" s="40"/>
      <c r="C321" s="220" t="s">
        <v>244</v>
      </c>
      <c r="D321" s="220" t="s">
        <v>140</v>
      </c>
      <c r="E321" s="221" t="s">
        <v>961</v>
      </c>
      <c r="F321" s="222" t="s">
        <v>1534</v>
      </c>
      <c r="G321" s="223" t="s">
        <v>143</v>
      </c>
      <c r="H321" s="224">
        <v>16.696999999999999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45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144</v>
      </c>
      <c r="AT321" s="232" t="s">
        <v>140</v>
      </c>
      <c r="AU321" s="232" t="s">
        <v>90</v>
      </c>
      <c r="AY321" s="18" t="s">
        <v>138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88</v>
      </c>
      <c r="BK321" s="233">
        <f>ROUND(I321*H321,2)</f>
        <v>0</v>
      </c>
      <c r="BL321" s="18" t="s">
        <v>144</v>
      </c>
      <c r="BM321" s="232" t="s">
        <v>1535</v>
      </c>
    </row>
    <row r="322" s="2" customFormat="1">
      <c r="A322" s="39"/>
      <c r="B322" s="40"/>
      <c r="C322" s="41"/>
      <c r="D322" s="234" t="s">
        <v>146</v>
      </c>
      <c r="E322" s="41"/>
      <c r="F322" s="235" t="s">
        <v>1534</v>
      </c>
      <c r="G322" s="41"/>
      <c r="H322" s="41"/>
      <c r="I322" s="236"/>
      <c r="J322" s="41"/>
      <c r="K322" s="41"/>
      <c r="L322" s="45"/>
      <c r="M322" s="237"/>
      <c r="N322" s="238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146</v>
      </c>
      <c r="AU322" s="18" t="s">
        <v>90</v>
      </c>
    </row>
    <row r="323" s="2" customFormat="1">
      <c r="A323" s="39"/>
      <c r="B323" s="40"/>
      <c r="C323" s="41"/>
      <c r="D323" s="234" t="s">
        <v>159</v>
      </c>
      <c r="E323" s="41"/>
      <c r="F323" s="271" t="s">
        <v>1536</v>
      </c>
      <c r="G323" s="41"/>
      <c r="H323" s="41"/>
      <c r="I323" s="236"/>
      <c r="J323" s="41"/>
      <c r="K323" s="41"/>
      <c r="L323" s="45"/>
      <c r="M323" s="237"/>
      <c r="N323" s="238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159</v>
      </c>
      <c r="AU323" s="18" t="s">
        <v>90</v>
      </c>
    </row>
    <row r="324" s="13" customFormat="1">
      <c r="A324" s="13"/>
      <c r="B324" s="239"/>
      <c r="C324" s="240"/>
      <c r="D324" s="234" t="s">
        <v>148</v>
      </c>
      <c r="E324" s="241" t="s">
        <v>1</v>
      </c>
      <c r="F324" s="242" t="s">
        <v>1537</v>
      </c>
      <c r="G324" s="240"/>
      <c r="H324" s="241" t="s">
        <v>1</v>
      </c>
      <c r="I324" s="243"/>
      <c r="J324" s="240"/>
      <c r="K324" s="240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148</v>
      </c>
      <c r="AU324" s="248" t="s">
        <v>90</v>
      </c>
      <c r="AV324" s="13" t="s">
        <v>88</v>
      </c>
      <c r="AW324" s="13" t="s">
        <v>36</v>
      </c>
      <c r="AX324" s="13" t="s">
        <v>80</v>
      </c>
      <c r="AY324" s="248" t="s">
        <v>138</v>
      </c>
    </row>
    <row r="325" s="14" customFormat="1">
      <c r="A325" s="14"/>
      <c r="B325" s="249"/>
      <c r="C325" s="250"/>
      <c r="D325" s="234" t="s">
        <v>148</v>
      </c>
      <c r="E325" s="251" t="s">
        <v>1</v>
      </c>
      <c r="F325" s="252" t="s">
        <v>1538</v>
      </c>
      <c r="G325" s="250"/>
      <c r="H325" s="253">
        <v>16.696999999999999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148</v>
      </c>
      <c r="AU325" s="259" t="s">
        <v>90</v>
      </c>
      <c r="AV325" s="14" t="s">
        <v>90</v>
      </c>
      <c r="AW325" s="14" t="s">
        <v>36</v>
      </c>
      <c r="AX325" s="14" t="s">
        <v>88</v>
      </c>
      <c r="AY325" s="259" t="s">
        <v>138</v>
      </c>
    </row>
    <row r="326" s="2" customFormat="1" ht="24.15" customHeight="1">
      <c r="A326" s="39"/>
      <c r="B326" s="40"/>
      <c r="C326" s="220" t="s">
        <v>8</v>
      </c>
      <c r="D326" s="220" t="s">
        <v>140</v>
      </c>
      <c r="E326" s="221" t="s">
        <v>1038</v>
      </c>
      <c r="F326" s="222" t="s">
        <v>1539</v>
      </c>
      <c r="G326" s="223" t="s">
        <v>143</v>
      </c>
      <c r="H326" s="224">
        <v>4.7800000000000002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45</v>
      </c>
      <c r="O326" s="92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144</v>
      </c>
      <c r="AT326" s="232" t="s">
        <v>140</v>
      </c>
      <c r="AU326" s="232" t="s">
        <v>90</v>
      </c>
      <c r="AY326" s="18" t="s">
        <v>138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88</v>
      </c>
      <c r="BK326" s="233">
        <f>ROUND(I326*H326,2)</f>
        <v>0</v>
      </c>
      <c r="BL326" s="18" t="s">
        <v>144</v>
      </c>
      <c r="BM326" s="232" t="s">
        <v>1540</v>
      </c>
    </row>
    <row r="327" s="2" customFormat="1">
      <c r="A327" s="39"/>
      <c r="B327" s="40"/>
      <c r="C327" s="41"/>
      <c r="D327" s="234" t="s">
        <v>146</v>
      </c>
      <c r="E327" s="41"/>
      <c r="F327" s="235" t="s">
        <v>1539</v>
      </c>
      <c r="G327" s="41"/>
      <c r="H327" s="41"/>
      <c r="I327" s="236"/>
      <c r="J327" s="41"/>
      <c r="K327" s="41"/>
      <c r="L327" s="45"/>
      <c r="M327" s="237"/>
      <c r="N327" s="238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146</v>
      </c>
      <c r="AU327" s="18" t="s">
        <v>90</v>
      </c>
    </row>
    <row r="328" s="2" customFormat="1">
      <c r="A328" s="39"/>
      <c r="B328" s="40"/>
      <c r="C328" s="41"/>
      <c r="D328" s="234" t="s">
        <v>159</v>
      </c>
      <c r="E328" s="41"/>
      <c r="F328" s="271" t="s">
        <v>1541</v>
      </c>
      <c r="G328" s="41"/>
      <c r="H328" s="41"/>
      <c r="I328" s="236"/>
      <c r="J328" s="41"/>
      <c r="K328" s="41"/>
      <c r="L328" s="45"/>
      <c r="M328" s="237"/>
      <c r="N328" s="23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159</v>
      </c>
      <c r="AU328" s="18" t="s">
        <v>90</v>
      </c>
    </row>
    <row r="329" s="14" customFormat="1">
      <c r="A329" s="14"/>
      <c r="B329" s="249"/>
      <c r="C329" s="250"/>
      <c r="D329" s="234" t="s">
        <v>148</v>
      </c>
      <c r="E329" s="251" t="s">
        <v>1</v>
      </c>
      <c r="F329" s="252" t="s">
        <v>1542</v>
      </c>
      <c r="G329" s="250"/>
      <c r="H329" s="253">
        <v>4.7800000000000002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9" t="s">
        <v>148</v>
      </c>
      <c r="AU329" s="259" t="s">
        <v>90</v>
      </c>
      <c r="AV329" s="14" t="s">
        <v>90</v>
      </c>
      <c r="AW329" s="14" t="s">
        <v>36</v>
      </c>
      <c r="AX329" s="14" t="s">
        <v>88</v>
      </c>
      <c r="AY329" s="259" t="s">
        <v>138</v>
      </c>
    </row>
    <row r="330" s="2" customFormat="1" ht="33" customHeight="1">
      <c r="A330" s="39"/>
      <c r="B330" s="40"/>
      <c r="C330" s="220" t="s">
        <v>253</v>
      </c>
      <c r="D330" s="220" t="s">
        <v>140</v>
      </c>
      <c r="E330" s="221" t="s">
        <v>1543</v>
      </c>
      <c r="F330" s="222" t="s">
        <v>1544</v>
      </c>
      <c r="G330" s="223" t="s">
        <v>143</v>
      </c>
      <c r="H330" s="224">
        <v>33.393999999999998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45</v>
      </c>
      <c r="O330" s="92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144</v>
      </c>
      <c r="AT330" s="232" t="s">
        <v>140</v>
      </c>
      <c r="AU330" s="232" t="s">
        <v>90</v>
      </c>
      <c r="AY330" s="18" t="s">
        <v>138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88</v>
      </c>
      <c r="BK330" s="233">
        <f>ROUND(I330*H330,2)</f>
        <v>0</v>
      </c>
      <c r="BL330" s="18" t="s">
        <v>144</v>
      </c>
      <c r="BM330" s="232" t="s">
        <v>1545</v>
      </c>
    </row>
    <row r="331" s="2" customFormat="1">
      <c r="A331" s="39"/>
      <c r="B331" s="40"/>
      <c r="C331" s="41"/>
      <c r="D331" s="234" t="s">
        <v>146</v>
      </c>
      <c r="E331" s="41"/>
      <c r="F331" s="235" t="s">
        <v>1546</v>
      </c>
      <c r="G331" s="41"/>
      <c r="H331" s="41"/>
      <c r="I331" s="236"/>
      <c r="J331" s="41"/>
      <c r="K331" s="41"/>
      <c r="L331" s="45"/>
      <c r="M331" s="237"/>
      <c r="N331" s="23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146</v>
      </c>
      <c r="AU331" s="18" t="s">
        <v>90</v>
      </c>
    </row>
    <row r="332" s="13" customFormat="1">
      <c r="A332" s="13"/>
      <c r="B332" s="239"/>
      <c r="C332" s="240"/>
      <c r="D332" s="234" t="s">
        <v>148</v>
      </c>
      <c r="E332" s="241" t="s">
        <v>1</v>
      </c>
      <c r="F332" s="242" t="s">
        <v>1547</v>
      </c>
      <c r="G332" s="240"/>
      <c r="H332" s="241" t="s">
        <v>1</v>
      </c>
      <c r="I332" s="243"/>
      <c r="J332" s="240"/>
      <c r="K332" s="240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148</v>
      </c>
      <c r="AU332" s="248" t="s">
        <v>90</v>
      </c>
      <c r="AV332" s="13" t="s">
        <v>88</v>
      </c>
      <c r="AW332" s="13" t="s">
        <v>36</v>
      </c>
      <c r="AX332" s="13" t="s">
        <v>80</v>
      </c>
      <c r="AY332" s="248" t="s">
        <v>138</v>
      </c>
    </row>
    <row r="333" s="14" customFormat="1">
      <c r="A333" s="14"/>
      <c r="B333" s="249"/>
      <c r="C333" s="250"/>
      <c r="D333" s="234" t="s">
        <v>148</v>
      </c>
      <c r="E333" s="251" t="s">
        <v>1</v>
      </c>
      <c r="F333" s="252" t="s">
        <v>1548</v>
      </c>
      <c r="G333" s="250"/>
      <c r="H333" s="253">
        <v>33.393999999999998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148</v>
      </c>
      <c r="AU333" s="259" t="s">
        <v>90</v>
      </c>
      <c r="AV333" s="14" t="s">
        <v>90</v>
      </c>
      <c r="AW333" s="14" t="s">
        <v>36</v>
      </c>
      <c r="AX333" s="14" t="s">
        <v>88</v>
      </c>
      <c r="AY333" s="259" t="s">
        <v>138</v>
      </c>
    </row>
    <row r="334" s="2" customFormat="1" ht="33" customHeight="1">
      <c r="A334" s="39"/>
      <c r="B334" s="40"/>
      <c r="C334" s="220" t="s">
        <v>258</v>
      </c>
      <c r="D334" s="220" t="s">
        <v>140</v>
      </c>
      <c r="E334" s="221" t="s">
        <v>1549</v>
      </c>
      <c r="F334" s="222" t="s">
        <v>1550</v>
      </c>
      <c r="G334" s="223" t="s">
        <v>143</v>
      </c>
      <c r="H334" s="224">
        <v>4.7800000000000002</v>
      </c>
      <c r="I334" s="225"/>
      <c r="J334" s="226">
        <f>ROUND(I334*H334,2)</f>
        <v>0</v>
      </c>
      <c r="K334" s="227"/>
      <c r="L334" s="45"/>
      <c r="M334" s="228" t="s">
        <v>1</v>
      </c>
      <c r="N334" s="229" t="s">
        <v>45</v>
      </c>
      <c r="O334" s="92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2" t="s">
        <v>144</v>
      </c>
      <c r="AT334" s="232" t="s">
        <v>140</v>
      </c>
      <c r="AU334" s="232" t="s">
        <v>90</v>
      </c>
      <c r="AY334" s="18" t="s">
        <v>138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8" t="s">
        <v>88</v>
      </c>
      <c r="BK334" s="233">
        <f>ROUND(I334*H334,2)</f>
        <v>0</v>
      </c>
      <c r="BL334" s="18" t="s">
        <v>144</v>
      </c>
      <c r="BM334" s="232" t="s">
        <v>1551</v>
      </c>
    </row>
    <row r="335" s="2" customFormat="1">
      <c r="A335" s="39"/>
      <c r="B335" s="40"/>
      <c r="C335" s="41"/>
      <c r="D335" s="234" t="s">
        <v>146</v>
      </c>
      <c r="E335" s="41"/>
      <c r="F335" s="235" t="s">
        <v>1552</v>
      </c>
      <c r="G335" s="41"/>
      <c r="H335" s="41"/>
      <c r="I335" s="236"/>
      <c r="J335" s="41"/>
      <c r="K335" s="41"/>
      <c r="L335" s="45"/>
      <c r="M335" s="237"/>
      <c r="N335" s="23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146</v>
      </c>
      <c r="AU335" s="18" t="s">
        <v>90</v>
      </c>
    </row>
    <row r="336" s="13" customFormat="1">
      <c r="A336" s="13"/>
      <c r="B336" s="239"/>
      <c r="C336" s="240"/>
      <c r="D336" s="234" t="s">
        <v>148</v>
      </c>
      <c r="E336" s="241" t="s">
        <v>1</v>
      </c>
      <c r="F336" s="242" t="s">
        <v>1553</v>
      </c>
      <c r="G336" s="240"/>
      <c r="H336" s="241" t="s">
        <v>1</v>
      </c>
      <c r="I336" s="243"/>
      <c r="J336" s="240"/>
      <c r="K336" s="240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148</v>
      </c>
      <c r="AU336" s="248" t="s">
        <v>90</v>
      </c>
      <c r="AV336" s="13" t="s">
        <v>88</v>
      </c>
      <c r="AW336" s="13" t="s">
        <v>36</v>
      </c>
      <c r="AX336" s="13" t="s">
        <v>80</v>
      </c>
      <c r="AY336" s="248" t="s">
        <v>138</v>
      </c>
    </row>
    <row r="337" s="14" customFormat="1">
      <c r="A337" s="14"/>
      <c r="B337" s="249"/>
      <c r="C337" s="250"/>
      <c r="D337" s="234" t="s">
        <v>148</v>
      </c>
      <c r="E337" s="251" t="s">
        <v>1</v>
      </c>
      <c r="F337" s="252" t="s">
        <v>1542</v>
      </c>
      <c r="G337" s="250"/>
      <c r="H337" s="253">
        <v>4.7800000000000002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148</v>
      </c>
      <c r="AU337" s="259" t="s">
        <v>90</v>
      </c>
      <c r="AV337" s="14" t="s">
        <v>90</v>
      </c>
      <c r="AW337" s="14" t="s">
        <v>36</v>
      </c>
      <c r="AX337" s="14" t="s">
        <v>88</v>
      </c>
      <c r="AY337" s="259" t="s">
        <v>138</v>
      </c>
    </row>
    <row r="338" s="12" customFormat="1" ht="22.8" customHeight="1">
      <c r="A338" s="12"/>
      <c r="B338" s="204"/>
      <c r="C338" s="205"/>
      <c r="D338" s="206" t="s">
        <v>79</v>
      </c>
      <c r="E338" s="218" t="s">
        <v>188</v>
      </c>
      <c r="F338" s="218" t="s">
        <v>1134</v>
      </c>
      <c r="G338" s="205"/>
      <c r="H338" s="205"/>
      <c r="I338" s="208"/>
      <c r="J338" s="219">
        <f>BK338</f>
        <v>0</v>
      </c>
      <c r="K338" s="205"/>
      <c r="L338" s="210"/>
      <c r="M338" s="211"/>
      <c r="N338" s="212"/>
      <c r="O338" s="212"/>
      <c r="P338" s="213">
        <f>SUM(P339:P357)</f>
        <v>0</v>
      </c>
      <c r="Q338" s="212"/>
      <c r="R338" s="213">
        <f>SUM(R339:R357)</f>
        <v>0.046584074999999996</v>
      </c>
      <c r="S338" s="212"/>
      <c r="T338" s="214">
        <f>SUM(T339:T357)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5" t="s">
        <v>88</v>
      </c>
      <c r="AT338" s="216" t="s">
        <v>79</v>
      </c>
      <c r="AU338" s="216" t="s">
        <v>88</v>
      </c>
      <c r="AY338" s="215" t="s">
        <v>138</v>
      </c>
      <c r="BK338" s="217">
        <f>SUM(BK339:BK357)</f>
        <v>0</v>
      </c>
    </row>
    <row r="339" s="2" customFormat="1" ht="33" customHeight="1">
      <c r="A339" s="39"/>
      <c r="B339" s="40"/>
      <c r="C339" s="220" t="s">
        <v>264</v>
      </c>
      <c r="D339" s="220" t="s">
        <v>140</v>
      </c>
      <c r="E339" s="221" t="s">
        <v>1554</v>
      </c>
      <c r="F339" s="222" t="s">
        <v>1555</v>
      </c>
      <c r="G339" s="223" t="s">
        <v>184</v>
      </c>
      <c r="H339" s="224">
        <v>8.8249999999999993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45</v>
      </c>
      <c r="O339" s="92"/>
      <c r="P339" s="230">
        <f>O339*H339</f>
        <v>0</v>
      </c>
      <c r="Q339" s="230">
        <v>1.2999999999999999E-05</v>
      </c>
      <c r="R339" s="230">
        <f>Q339*H339</f>
        <v>0.00011472499999999998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144</v>
      </c>
      <c r="AT339" s="232" t="s">
        <v>140</v>
      </c>
      <c r="AU339" s="232" t="s">
        <v>90</v>
      </c>
      <c r="AY339" s="18" t="s">
        <v>138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88</v>
      </c>
      <c r="BK339" s="233">
        <f>ROUND(I339*H339,2)</f>
        <v>0</v>
      </c>
      <c r="BL339" s="18" t="s">
        <v>144</v>
      </c>
      <c r="BM339" s="232" t="s">
        <v>1556</v>
      </c>
    </row>
    <row r="340" s="2" customFormat="1">
      <c r="A340" s="39"/>
      <c r="B340" s="40"/>
      <c r="C340" s="41"/>
      <c r="D340" s="234" t="s">
        <v>146</v>
      </c>
      <c r="E340" s="41"/>
      <c r="F340" s="235" t="s">
        <v>1557</v>
      </c>
      <c r="G340" s="41"/>
      <c r="H340" s="41"/>
      <c r="I340" s="236"/>
      <c r="J340" s="41"/>
      <c r="K340" s="41"/>
      <c r="L340" s="45"/>
      <c r="M340" s="237"/>
      <c r="N340" s="238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146</v>
      </c>
      <c r="AU340" s="18" t="s">
        <v>90</v>
      </c>
    </row>
    <row r="341" s="13" customFormat="1">
      <c r="A341" s="13"/>
      <c r="B341" s="239"/>
      <c r="C341" s="240"/>
      <c r="D341" s="234" t="s">
        <v>148</v>
      </c>
      <c r="E341" s="241" t="s">
        <v>1</v>
      </c>
      <c r="F341" s="242" t="s">
        <v>1558</v>
      </c>
      <c r="G341" s="240"/>
      <c r="H341" s="241" t="s">
        <v>1</v>
      </c>
      <c r="I341" s="243"/>
      <c r="J341" s="240"/>
      <c r="K341" s="240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148</v>
      </c>
      <c r="AU341" s="248" t="s">
        <v>90</v>
      </c>
      <c r="AV341" s="13" t="s">
        <v>88</v>
      </c>
      <c r="AW341" s="13" t="s">
        <v>36</v>
      </c>
      <c r="AX341" s="13" t="s">
        <v>80</v>
      </c>
      <c r="AY341" s="248" t="s">
        <v>138</v>
      </c>
    </row>
    <row r="342" s="14" customFormat="1">
      <c r="A342" s="14"/>
      <c r="B342" s="249"/>
      <c r="C342" s="250"/>
      <c r="D342" s="234" t="s">
        <v>148</v>
      </c>
      <c r="E342" s="251" t="s">
        <v>1</v>
      </c>
      <c r="F342" s="252" t="s">
        <v>1559</v>
      </c>
      <c r="G342" s="250"/>
      <c r="H342" s="253">
        <v>8.8249999999999993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9" t="s">
        <v>148</v>
      </c>
      <c r="AU342" s="259" t="s">
        <v>90</v>
      </c>
      <c r="AV342" s="14" t="s">
        <v>90</v>
      </c>
      <c r="AW342" s="14" t="s">
        <v>36</v>
      </c>
      <c r="AX342" s="14" t="s">
        <v>88</v>
      </c>
      <c r="AY342" s="259" t="s">
        <v>138</v>
      </c>
    </row>
    <row r="343" s="2" customFormat="1" ht="16.5" customHeight="1">
      <c r="A343" s="39"/>
      <c r="B343" s="40"/>
      <c r="C343" s="272" t="s">
        <v>269</v>
      </c>
      <c r="D343" s="272" t="s">
        <v>453</v>
      </c>
      <c r="E343" s="273" t="s">
        <v>1560</v>
      </c>
      <c r="F343" s="274" t="s">
        <v>1561</v>
      </c>
      <c r="G343" s="275" t="s">
        <v>184</v>
      </c>
      <c r="H343" s="276">
        <v>9.0899999999999999</v>
      </c>
      <c r="I343" s="277"/>
      <c r="J343" s="278">
        <f>ROUND(I343*H343,2)</f>
        <v>0</v>
      </c>
      <c r="K343" s="279"/>
      <c r="L343" s="280"/>
      <c r="M343" s="281" t="s">
        <v>1</v>
      </c>
      <c r="N343" s="282" t="s">
        <v>45</v>
      </c>
      <c r="O343" s="92"/>
      <c r="P343" s="230">
        <f>O343*H343</f>
        <v>0</v>
      </c>
      <c r="Q343" s="230">
        <v>0.0046899999999999997</v>
      </c>
      <c r="R343" s="230">
        <f>Q343*H343</f>
        <v>0.042632099999999999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188</v>
      </c>
      <c r="AT343" s="232" t="s">
        <v>453</v>
      </c>
      <c r="AU343" s="232" t="s">
        <v>90</v>
      </c>
      <c r="AY343" s="18" t="s">
        <v>138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88</v>
      </c>
      <c r="BK343" s="233">
        <f>ROUND(I343*H343,2)</f>
        <v>0</v>
      </c>
      <c r="BL343" s="18" t="s">
        <v>144</v>
      </c>
      <c r="BM343" s="232" t="s">
        <v>1562</v>
      </c>
    </row>
    <row r="344" s="2" customFormat="1">
      <c r="A344" s="39"/>
      <c r="B344" s="40"/>
      <c r="C344" s="41"/>
      <c r="D344" s="234" t="s">
        <v>146</v>
      </c>
      <c r="E344" s="41"/>
      <c r="F344" s="235" t="s">
        <v>1561</v>
      </c>
      <c r="G344" s="41"/>
      <c r="H344" s="41"/>
      <c r="I344" s="236"/>
      <c r="J344" s="41"/>
      <c r="K344" s="41"/>
      <c r="L344" s="45"/>
      <c r="M344" s="237"/>
      <c r="N344" s="23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146</v>
      </c>
      <c r="AU344" s="18" t="s">
        <v>90</v>
      </c>
    </row>
    <row r="345" s="14" customFormat="1">
      <c r="A345" s="14"/>
      <c r="B345" s="249"/>
      <c r="C345" s="250"/>
      <c r="D345" s="234" t="s">
        <v>148</v>
      </c>
      <c r="E345" s="250"/>
      <c r="F345" s="252" t="s">
        <v>1563</v>
      </c>
      <c r="G345" s="250"/>
      <c r="H345" s="253">
        <v>9.0899999999999999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9" t="s">
        <v>148</v>
      </c>
      <c r="AU345" s="259" t="s">
        <v>90</v>
      </c>
      <c r="AV345" s="14" t="s">
        <v>90</v>
      </c>
      <c r="AW345" s="14" t="s">
        <v>4</v>
      </c>
      <c r="AX345" s="14" t="s">
        <v>88</v>
      </c>
      <c r="AY345" s="259" t="s">
        <v>138</v>
      </c>
    </row>
    <row r="346" s="2" customFormat="1" ht="33" customHeight="1">
      <c r="A346" s="39"/>
      <c r="B346" s="40"/>
      <c r="C346" s="220" t="s">
        <v>274</v>
      </c>
      <c r="D346" s="220" t="s">
        <v>140</v>
      </c>
      <c r="E346" s="221" t="s">
        <v>1564</v>
      </c>
      <c r="F346" s="222" t="s">
        <v>1565</v>
      </c>
      <c r="G346" s="223" t="s">
        <v>212</v>
      </c>
      <c r="H346" s="224">
        <v>3</v>
      </c>
      <c r="I346" s="225"/>
      <c r="J346" s="226">
        <f>ROUND(I346*H346,2)</f>
        <v>0</v>
      </c>
      <c r="K346" s="227"/>
      <c r="L346" s="45"/>
      <c r="M346" s="228" t="s">
        <v>1</v>
      </c>
      <c r="N346" s="229" t="s">
        <v>45</v>
      </c>
      <c r="O346" s="92"/>
      <c r="P346" s="230">
        <f>O346*H346</f>
        <v>0</v>
      </c>
      <c r="Q346" s="230">
        <v>5.75E-06</v>
      </c>
      <c r="R346" s="230">
        <f>Q346*H346</f>
        <v>1.7249999999999999E-05</v>
      </c>
      <c r="S346" s="230">
        <v>0</v>
      </c>
      <c r="T346" s="23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144</v>
      </c>
      <c r="AT346" s="232" t="s">
        <v>140</v>
      </c>
      <c r="AU346" s="232" t="s">
        <v>90</v>
      </c>
      <c r="AY346" s="18" t="s">
        <v>138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8" t="s">
        <v>88</v>
      </c>
      <c r="BK346" s="233">
        <f>ROUND(I346*H346,2)</f>
        <v>0</v>
      </c>
      <c r="BL346" s="18" t="s">
        <v>144</v>
      </c>
      <c r="BM346" s="232" t="s">
        <v>1566</v>
      </c>
    </row>
    <row r="347" s="2" customFormat="1">
      <c r="A347" s="39"/>
      <c r="B347" s="40"/>
      <c r="C347" s="41"/>
      <c r="D347" s="234" t="s">
        <v>146</v>
      </c>
      <c r="E347" s="41"/>
      <c r="F347" s="235" t="s">
        <v>1567</v>
      </c>
      <c r="G347" s="41"/>
      <c r="H347" s="41"/>
      <c r="I347" s="236"/>
      <c r="J347" s="41"/>
      <c r="K347" s="41"/>
      <c r="L347" s="45"/>
      <c r="M347" s="237"/>
      <c r="N347" s="238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146</v>
      </c>
      <c r="AU347" s="18" t="s">
        <v>90</v>
      </c>
    </row>
    <row r="348" s="13" customFormat="1">
      <c r="A348" s="13"/>
      <c r="B348" s="239"/>
      <c r="C348" s="240"/>
      <c r="D348" s="234" t="s">
        <v>148</v>
      </c>
      <c r="E348" s="241" t="s">
        <v>1</v>
      </c>
      <c r="F348" s="242" t="s">
        <v>1568</v>
      </c>
      <c r="G348" s="240"/>
      <c r="H348" s="241" t="s">
        <v>1</v>
      </c>
      <c r="I348" s="243"/>
      <c r="J348" s="240"/>
      <c r="K348" s="240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148</v>
      </c>
      <c r="AU348" s="248" t="s">
        <v>90</v>
      </c>
      <c r="AV348" s="13" t="s">
        <v>88</v>
      </c>
      <c r="AW348" s="13" t="s">
        <v>36</v>
      </c>
      <c r="AX348" s="13" t="s">
        <v>80</v>
      </c>
      <c r="AY348" s="248" t="s">
        <v>138</v>
      </c>
    </row>
    <row r="349" s="14" customFormat="1">
      <c r="A349" s="14"/>
      <c r="B349" s="249"/>
      <c r="C349" s="250"/>
      <c r="D349" s="234" t="s">
        <v>148</v>
      </c>
      <c r="E349" s="251" t="s">
        <v>1</v>
      </c>
      <c r="F349" s="252" t="s">
        <v>166</v>
      </c>
      <c r="G349" s="250"/>
      <c r="H349" s="253">
        <v>3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148</v>
      </c>
      <c r="AU349" s="259" t="s">
        <v>90</v>
      </c>
      <c r="AV349" s="14" t="s">
        <v>90</v>
      </c>
      <c r="AW349" s="14" t="s">
        <v>36</v>
      </c>
      <c r="AX349" s="14" t="s">
        <v>88</v>
      </c>
      <c r="AY349" s="259" t="s">
        <v>138</v>
      </c>
    </row>
    <row r="350" s="2" customFormat="1" ht="16.5" customHeight="1">
      <c r="A350" s="39"/>
      <c r="B350" s="40"/>
      <c r="C350" s="272" t="s">
        <v>7</v>
      </c>
      <c r="D350" s="272" t="s">
        <v>453</v>
      </c>
      <c r="E350" s="273" t="s">
        <v>1569</v>
      </c>
      <c r="F350" s="274" t="s">
        <v>1570</v>
      </c>
      <c r="G350" s="275" t="s">
        <v>212</v>
      </c>
      <c r="H350" s="276">
        <v>2</v>
      </c>
      <c r="I350" s="277"/>
      <c r="J350" s="278">
        <f>ROUND(I350*H350,2)</f>
        <v>0</v>
      </c>
      <c r="K350" s="279"/>
      <c r="L350" s="280"/>
      <c r="M350" s="281" t="s">
        <v>1</v>
      </c>
      <c r="N350" s="282" t="s">
        <v>45</v>
      </c>
      <c r="O350" s="92"/>
      <c r="P350" s="230">
        <f>O350*H350</f>
        <v>0</v>
      </c>
      <c r="Q350" s="230">
        <v>0.0012099999999999999</v>
      </c>
      <c r="R350" s="230">
        <f>Q350*H350</f>
        <v>0.0024199999999999998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188</v>
      </c>
      <c r="AT350" s="232" t="s">
        <v>453</v>
      </c>
      <c r="AU350" s="232" t="s">
        <v>90</v>
      </c>
      <c r="AY350" s="18" t="s">
        <v>138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88</v>
      </c>
      <c r="BK350" s="233">
        <f>ROUND(I350*H350,2)</f>
        <v>0</v>
      </c>
      <c r="BL350" s="18" t="s">
        <v>144</v>
      </c>
      <c r="BM350" s="232" t="s">
        <v>1571</v>
      </c>
    </row>
    <row r="351" s="2" customFormat="1">
      <c r="A351" s="39"/>
      <c r="B351" s="40"/>
      <c r="C351" s="41"/>
      <c r="D351" s="234" t="s">
        <v>146</v>
      </c>
      <c r="E351" s="41"/>
      <c r="F351" s="235" t="s">
        <v>1570</v>
      </c>
      <c r="G351" s="41"/>
      <c r="H351" s="41"/>
      <c r="I351" s="236"/>
      <c r="J351" s="41"/>
      <c r="K351" s="41"/>
      <c r="L351" s="45"/>
      <c r="M351" s="237"/>
      <c r="N351" s="238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146</v>
      </c>
      <c r="AU351" s="18" t="s">
        <v>90</v>
      </c>
    </row>
    <row r="352" s="13" customFormat="1">
      <c r="A352" s="13"/>
      <c r="B352" s="239"/>
      <c r="C352" s="240"/>
      <c r="D352" s="234" t="s">
        <v>148</v>
      </c>
      <c r="E352" s="241" t="s">
        <v>1</v>
      </c>
      <c r="F352" s="242" t="s">
        <v>1572</v>
      </c>
      <c r="G352" s="240"/>
      <c r="H352" s="241" t="s">
        <v>1</v>
      </c>
      <c r="I352" s="243"/>
      <c r="J352" s="240"/>
      <c r="K352" s="240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148</v>
      </c>
      <c r="AU352" s="248" t="s">
        <v>90</v>
      </c>
      <c r="AV352" s="13" t="s">
        <v>88</v>
      </c>
      <c r="AW352" s="13" t="s">
        <v>36</v>
      </c>
      <c r="AX352" s="13" t="s">
        <v>80</v>
      </c>
      <c r="AY352" s="248" t="s">
        <v>138</v>
      </c>
    </row>
    <row r="353" s="14" customFormat="1">
      <c r="A353" s="14"/>
      <c r="B353" s="249"/>
      <c r="C353" s="250"/>
      <c r="D353" s="234" t="s">
        <v>148</v>
      </c>
      <c r="E353" s="251" t="s">
        <v>1</v>
      </c>
      <c r="F353" s="252" t="s">
        <v>90</v>
      </c>
      <c r="G353" s="250"/>
      <c r="H353" s="253">
        <v>2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9" t="s">
        <v>148</v>
      </c>
      <c r="AU353" s="259" t="s">
        <v>90</v>
      </c>
      <c r="AV353" s="14" t="s">
        <v>90</v>
      </c>
      <c r="AW353" s="14" t="s">
        <v>36</v>
      </c>
      <c r="AX353" s="14" t="s">
        <v>88</v>
      </c>
      <c r="AY353" s="259" t="s">
        <v>138</v>
      </c>
    </row>
    <row r="354" s="2" customFormat="1" ht="16.5" customHeight="1">
      <c r="A354" s="39"/>
      <c r="B354" s="40"/>
      <c r="C354" s="272" t="s">
        <v>289</v>
      </c>
      <c r="D354" s="272" t="s">
        <v>453</v>
      </c>
      <c r="E354" s="273" t="s">
        <v>1573</v>
      </c>
      <c r="F354" s="274" t="s">
        <v>1574</v>
      </c>
      <c r="G354" s="275" t="s">
        <v>212</v>
      </c>
      <c r="H354" s="276">
        <v>1</v>
      </c>
      <c r="I354" s="277"/>
      <c r="J354" s="278">
        <f>ROUND(I354*H354,2)</f>
        <v>0</v>
      </c>
      <c r="K354" s="279"/>
      <c r="L354" s="280"/>
      <c r="M354" s="281" t="s">
        <v>1</v>
      </c>
      <c r="N354" s="282" t="s">
        <v>45</v>
      </c>
      <c r="O354" s="92"/>
      <c r="P354" s="230">
        <f>O354*H354</f>
        <v>0</v>
      </c>
      <c r="Q354" s="230">
        <v>0.0014</v>
      </c>
      <c r="R354" s="230">
        <f>Q354*H354</f>
        <v>0.0014</v>
      </c>
      <c r="S354" s="230">
        <v>0</v>
      </c>
      <c r="T354" s="23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188</v>
      </c>
      <c r="AT354" s="232" t="s">
        <v>453</v>
      </c>
      <c r="AU354" s="232" t="s">
        <v>90</v>
      </c>
      <c r="AY354" s="18" t="s">
        <v>138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88</v>
      </c>
      <c r="BK354" s="233">
        <f>ROUND(I354*H354,2)</f>
        <v>0</v>
      </c>
      <c r="BL354" s="18" t="s">
        <v>144</v>
      </c>
      <c r="BM354" s="232" t="s">
        <v>1575</v>
      </c>
    </row>
    <row r="355" s="2" customFormat="1">
      <c r="A355" s="39"/>
      <c r="B355" s="40"/>
      <c r="C355" s="41"/>
      <c r="D355" s="234" t="s">
        <v>146</v>
      </c>
      <c r="E355" s="41"/>
      <c r="F355" s="235" t="s">
        <v>1574</v>
      </c>
      <c r="G355" s="41"/>
      <c r="H355" s="41"/>
      <c r="I355" s="236"/>
      <c r="J355" s="41"/>
      <c r="K355" s="41"/>
      <c r="L355" s="45"/>
      <c r="M355" s="237"/>
      <c r="N355" s="238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146</v>
      </c>
      <c r="AU355" s="18" t="s">
        <v>90</v>
      </c>
    </row>
    <row r="356" s="13" customFormat="1">
      <c r="A356" s="13"/>
      <c r="B356" s="239"/>
      <c r="C356" s="240"/>
      <c r="D356" s="234" t="s">
        <v>148</v>
      </c>
      <c r="E356" s="241" t="s">
        <v>1</v>
      </c>
      <c r="F356" s="242" t="s">
        <v>1576</v>
      </c>
      <c r="G356" s="240"/>
      <c r="H356" s="241" t="s">
        <v>1</v>
      </c>
      <c r="I356" s="243"/>
      <c r="J356" s="240"/>
      <c r="K356" s="240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148</v>
      </c>
      <c r="AU356" s="248" t="s">
        <v>90</v>
      </c>
      <c r="AV356" s="13" t="s">
        <v>88</v>
      </c>
      <c r="AW356" s="13" t="s">
        <v>36</v>
      </c>
      <c r="AX356" s="13" t="s">
        <v>80</v>
      </c>
      <c r="AY356" s="248" t="s">
        <v>138</v>
      </c>
    </row>
    <row r="357" s="14" customFormat="1">
      <c r="A357" s="14"/>
      <c r="B357" s="249"/>
      <c r="C357" s="250"/>
      <c r="D357" s="234" t="s">
        <v>148</v>
      </c>
      <c r="E357" s="251" t="s">
        <v>1</v>
      </c>
      <c r="F357" s="252" t="s">
        <v>88</v>
      </c>
      <c r="G357" s="250"/>
      <c r="H357" s="253">
        <v>1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148</v>
      </c>
      <c r="AU357" s="259" t="s">
        <v>90</v>
      </c>
      <c r="AV357" s="14" t="s">
        <v>90</v>
      </c>
      <c r="AW357" s="14" t="s">
        <v>36</v>
      </c>
      <c r="AX357" s="14" t="s">
        <v>88</v>
      </c>
      <c r="AY357" s="259" t="s">
        <v>138</v>
      </c>
    </row>
    <row r="358" s="12" customFormat="1" ht="22.8" customHeight="1">
      <c r="A358" s="12"/>
      <c r="B358" s="204"/>
      <c r="C358" s="205"/>
      <c r="D358" s="206" t="s">
        <v>79</v>
      </c>
      <c r="E358" s="218" t="s">
        <v>209</v>
      </c>
      <c r="F358" s="218" t="s">
        <v>1181</v>
      </c>
      <c r="G358" s="205"/>
      <c r="H358" s="205"/>
      <c r="I358" s="208"/>
      <c r="J358" s="219">
        <f>BK358</f>
        <v>0</v>
      </c>
      <c r="K358" s="205"/>
      <c r="L358" s="210"/>
      <c r="M358" s="211"/>
      <c r="N358" s="212"/>
      <c r="O358" s="212"/>
      <c r="P358" s="213">
        <f>SUM(P359:P410)</f>
        <v>0</v>
      </c>
      <c r="Q358" s="212"/>
      <c r="R358" s="213">
        <f>SUM(R359:R410)</f>
        <v>0.39286205299000004</v>
      </c>
      <c r="S358" s="212"/>
      <c r="T358" s="214">
        <f>SUM(T359:T410)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5" t="s">
        <v>88</v>
      </c>
      <c r="AT358" s="216" t="s">
        <v>79</v>
      </c>
      <c r="AU358" s="216" t="s">
        <v>88</v>
      </c>
      <c r="AY358" s="215" t="s">
        <v>138</v>
      </c>
      <c r="BK358" s="217">
        <f>SUM(BK359:BK410)</f>
        <v>0</v>
      </c>
    </row>
    <row r="359" s="2" customFormat="1" ht="16.5" customHeight="1">
      <c r="A359" s="39"/>
      <c r="B359" s="40"/>
      <c r="C359" s="220" t="s">
        <v>295</v>
      </c>
      <c r="D359" s="220" t="s">
        <v>140</v>
      </c>
      <c r="E359" s="221" t="s">
        <v>1577</v>
      </c>
      <c r="F359" s="222" t="s">
        <v>1578</v>
      </c>
      <c r="G359" s="223" t="s">
        <v>184</v>
      </c>
      <c r="H359" s="224">
        <v>4.5049999999999999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45</v>
      </c>
      <c r="O359" s="92"/>
      <c r="P359" s="230">
        <f>O359*H359</f>
        <v>0</v>
      </c>
      <c r="Q359" s="230">
        <v>0.069252398000000007</v>
      </c>
      <c r="R359" s="230">
        <f>Q359*H359</f>
        <v>0.31198205299000004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144</v>
      </c>
      <c r="AT359" s="232" t="s">
        <v>140</v>
      </c>
      <c r="AU359" s="232" t="s">
        <v>90</v>
      </c>
      <c r="AY359" s="18" t="s">
        <v>138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88</v>
      </c>
      <c r="BK359" s="233">
        <f>ROUND(I359*H359,2)</f>
        <v>0</v>
      </c>
      <c r="BL359" s="18" t="s">
        <v>144</v>
      </c>
      <c r="BM359" s="232" t="s">
        <v>1579</v>
      </c>
    </row>
    <row r="360" s="2" customFormat="1">
      <c r="A360" s="39"/>
      <c r="B360" s="40"/>
      <c r="C360" s="41"/>
      <c r="D360" s="234" t="s">
        <v>146</v>
      </c>
      <c r="E360" s="41"/>
      <c r="F360" s="235" t="s">
        <v>1580</v>
      </c>
      <c r="G360" s="41"/>
      <c r="H360" s="41"/>
      <c r="I360" s="236"/>
      <c r="J360" s="41"/>
      <c r="K360" s="41"/>
      <c r="L360" s="45"/>
      <c r="M360" s="237"/>
      <c r="N360" s="23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146</v>
      </c>
      <c r="AU360" s="18" t="s">
        <v>90</v>
      </c>
    </row>
    <row r="361" s="2" customFormat="1">
      <c r="A361" s="39"/>
      <c r="B361" s="40"/>
      <c r="C361" s="41"/>
      <c r="D361" s="234" t="s">
        <v>159</v>
      </c>
      <c r="E361" s="41"/>
      <c r="F361" s="271" t="s">
        <v>1581</v>
      </c>
      <c r="G361" s="41"/>
      <c r="H361" s="41"/>
      <c r="I361" s="236"/>
      <c r="J361" s="41"/>
      <c r="K361" s="41"/>
      <c r="L361" s="45"/>
      <c r="M361" s="237"/>
      <c r="N361" s="23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159</v>
      </c>
      <c r="AU361" s="18" t="s">
        <v>90</v>
      </c>
    </row>
    <row r="362" s="13" customFormat="1">
      <c r="A362" s="13"/>
      <c r="B362" s="239"/>
      <c r="C362" s="240"/>
      <c r="D362" s="234" t="s">
        <v>148</v>
      </c>
      <c r="E362" s="241" t="s">
        <v>1</v>
      </c>
      <c r="F362" s="242" t="s">
        <v>1582</v>
      </c>
      <c r="G362" s="240"/>
      <c r="H362" s="241" t="s">
        <v>1</v>
      </c>
      <c r="I362" s="243"/>
      <c r="J362" s="240"/>
      <c r="K362" s="240"/>
      <c r="L362" s="244"/>
      <c r="M362" s="245"/>
      <c r="N362" s="246"/>
      <c r="O362" s="246"/>
      <c r="P362" s="246"/>
      <c r="Q362" s="246"/>
      <c r="R362" s="246"/>
      <c r="S362" s="246"/>
      <c r="T362" s="24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8" t="s">
        <v>148</v>
      </c>
      <c r="AU362" s="248" t="s">
        <v>90</v>
      </c>
      <c r="AV362" s="13" t="s">
        <v>88</v>
      </c>
      <c r="AW362" s="13" t="s">
        <v>36</v>
      </c>
      <c r="AX362" s="13" t="s">
        <v>80</v>
      </c>
      <c r="AY362" s="248" t="s">
        <v>138</v>
      </c>
    </row>
    <row r="363" s="14" customFormat="1">
      <c r="A363" s="14"/>
      <c r="B363" s="249"/>
      <c r="C363" s="250"/>
      <c r="D363" s="234" t="s">
        <v>148</v>
      </c>
      <c r="E363" s="251" t="s">
        <v>1</v>
      </c>
      <c r="F363" s="252" t="s">
        <v>1583</v>
      </c>
      <c r="G363" s="250"/>
      <c r="H363" s="253">
        <v>1.6499999999999999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148</v>
      </c>
      <c r="AU363" s="259" t="s">
        <v>90</v>
      </c>
      <c r="AV363" s="14" t="s">
        <v>90</v>
      </c>
      <c r="AW363" s="14" t="s">
        <v>36</v>
      </c>
      <c r="AX363" s="14" t="s">
        <v>80</v>
      </c>
      <c r="AY363" s="259" t="s">
        <v>138</v>
      </c>
    </row>
    <row r="364" s="13" customFormat="1">
      <c r="A364" s="13"/>
      <c r="B364" s="239"/>
      <c r="C364" s="240"/>
      <c r="D364" s="234" t="s">
        <v>148</v>
      </c>
      <c r="E364" s="241" t="s">
        <v>1</v>
      </c>
      <c r="F364" s="242" t="s">
        <v>1584</v>
      </c>
      <c r="G364" s="240"/>
      <c r="H364" s="241" t="s">
        <v>1</v>
      </c>
      <c r="I364" s="243"/>
      <c r="J364" s="240"/>
      <c r="K364" s="240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148</v>
      </c>
      <c r="AU364" s="248" t="s">
        <v>90</v>
      </c>
      <c r="AV364" s="13" t="s">
        <v>88</v>
      </c>
      <c r="AW364" s="13" t="s">
        <v>36</v>
      </c>
      <c r="AX364" s="13" t="s">
        <v>80</v>
      </c>
      <c r="AY364" s="248" t="s">
        <v>138</v>
      </c>
    </row>
    <row r="365" s="14" customFormat="1">
      <c r="A365" s="14"/>
      <c r="B365" s="249"/>
      <c r="C365" s="250"/>
      <c r="D365" s="234" t="s">
        <v>148</v>
      </c>
      <c r="E365" s="251" t="s">
        <v>1</v>
      </c>
      <c r="F365" s="252" t="s">
        <v>1585</v>
      </c>
      <c r="G365" s="250"/>
      <c r="H365" s="253">
        <v>2.855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9" t="s">
        <v>148</v>
      </c>
      <c r="AU365" s="259" t="s">
        <v>90</v>
      </c>
      <c r="AV365" s="14" t="s">
        <v>90</v>
      </c>
      <c r="AW365" s="14" t="s">
        <v>36</v>
      </c>
      <c r="AX365" s="14" t="s">
        <v>80</v>
      </c>
      <c r="AY365" s="259" t="s">
        <v>138</v>
      </c>
    </row>
    <row r="366" s="15" customFormat="1">
      <c r="A366" s="15"/>
      <c r="B366" s="260"/>
      <c r="C366" s="261"/>
      <c r="D366" s="234" t="s">
        <v>148</v>
      </c>
      <c r="E366" s="262" t="s">
        <v>1</v>
      </c>
      <c r="F366" s="263" t="s">
        <v>154</v>
      </c>
      <c r="G366" s="261"/>
      <c r="H366" s="264">
        <v>4.5049999999999999</v>
      </c>
      <c r="I366" s="265"/>
      <c r="J366" s="261"/>
      <c r="K366" s="261"/>
      <c r="L366" s="266"/>
      <c r="M366" s="267"/>
      <c r="N366" s="268"/>
      <c r="O366" s="268"/>
      <c r="P366" s="268"/>
      <c r="Q366" s="268"/>
      <c r="R366" s="268"/>
      <c r="S366" s="268"/>
      <c r="T366" s="269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0" t="s">
        <v>148</v>
      </c>
      <c r="AU366" s="270" t="s">
        <v>90</v>
      </c>
      <c r="AV366" s="15" t="s">
        <v>144</v>
      </c>
      <c r="AW366" s="15" t="s">
        <v>36</v>
      </c>
      <c r="AX366" s="15" t="s">
        <v>88</v>
      </c>
      <c r="AY366" s="270" t="s">
        <v>138</v>
      </c>
    </row>
    <row r="367" s="2" customFormat="1" ht="33" customHeight="1">
      <c r="A367" s="39"/>
      <c r="B367" s="40"/>
      <c r="C367" s="220" t="s">
        <v>300</v>
      </c>
      <c r="D367" s="220" t="s">
        <v>140</v>
      </c>
      <c r="E367" s="221" t="s">
        <v>1260</v>
      </c>
      <c r="F367" s="222" t="s">
        <v>1261</v>
      </c>
      <c r="G367" s="223" t="s">
        <v>143</v>
      </c>
      <c r="H367" s="224">
        <v>3.9169999999999998</v>
      </c>
      <c r="I367" s="225"/>
      <c r="J367" s="226">
        <f>ROUND(I367*H367,2)</f>
        <v>0</v>
      </c>
      <c r="K367" s="227"/>
      <c r="L367" s="45"/>
      <c r="M367" s="228" t="s">
        <v>1</v>
      </c>
      <c r="N367" s="229" t="s">
        <v>45</v>
      </c>
      <c r="O367" s="92"/>
      <c r="P367" s="230">
        <f>O367*H367</f>
        <v>0</v>
      </c>
      <c r="Q367" s="230">
        <v>0</v>
      </c>
      <c r="R367" s="230">
        <f>Q367*H367</f>
        <v>0</v>
      </c>
      <c r="S367" s="230">
        <v>0</v>
      </c>
      <c r="T367" s="23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144</v>
      </c>
      <c r="AT367" s="232" t="s">
        <v>140</v>
      </c>
      <c r="AU367" s="232" t="s">
        <v>90</v>
      </c>
      <c r="AY367" s="18" t="s">
        <v>138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88</v>
      </c>
      <c r="BK367" s="233">
        <f>ROUND(I367*H367,2)</f>
        <v>0</v>
      </c>
      <c r="BL367" s="18" t="s">
        <v>144</v>
      </c>
      <c r="BM367" s="232" t="s">
        <v>1586</v>
      </c>
    </row>
    <row r="368" s="2" customFormat="1">
      <c r="A368" s="39"/>
      <c r="B368" s="40"/>
      <c r="C368" s="41"/>
      <c r="D368" s="234" t="s">
        <v>146</v>
      </c>
      <c r="E368" s="41"/>
      <c r="F368" s="235" t="s">
        <v>1263</v>
      </c>
      <c r="G368" s="41"/>
      <c r="H368" s="41"/>
      <c r="I368" s="236"/>
      <c r="J368" s="41"/>
      <c r="K368" s="41"/>
      <c r="L368" s="45"/>
      <c r="M368" s="237"/>
      <c r="N368" s="238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146</v>
      </c>
      <c r="AU368" s="18" t="s">
        <v>90</v>
      </c>
    </row>
    <row r="369" s="13" customFormat="1">
      <c r="A369" s="13"/>
      <c r="B369" s="239"/>
      <c r="C369" s="240"/>
      <c r="D369" s="234" t="s">
        <v>148</v>
      </c>
      <c r="E369" s="241" t="s">
        <v>1</v>
      </c>
      <c r="F369" s="242" t="s">
        <v>1587</v>
      </c>
      <c r="G369" s="240"/>
      <c r="H369" s="241" t="s">
        <v>1</v>
      </c>
      <c r="I369" s="243"/>
      <c r="J369" s="240"/>
      <c r="K369" s="240"/>
      <c r="L369" s="244"/>
      <c r="M369" s="245"/>
      <c r="N369" s="246"/>
      <c r="O369" s="246"/>
      <c r="P369" s="246"/>
      <c r="Q369" s="246"/>
      <c r="R369" s="246"/>
      <c r="S369" s="246"/>
      <c r="T369" s="24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8" t="s">
        <v>148</v>
      </c>
      <c r="AU369" s="248" t="s">
        <v>90</v>
      </c>
      <c r="AV369" s="13" t="s">
        <v>88</v>
      </c>
      <c r="AW369" s="13" t="s">
        <v>36</v>
      </c>
      <c r="AX369" s="13" t="s">
        <v>80</v>
      </c>
      <c r="AY369" s="248" t="s">
        <v>138</v>
      </c>
    </row>
    <row r="370" s="14" customFormat="1">
      <c r="A370" s="14"/>
      <c r="B370" s="249"/>
      <c r="C370" s="250"/>
      <c r="D370" s="234" t="s">
        <v>148</v>
      </c>
      <c r="E370" s="251" t="s">
        <v>1</v>
      </c>
      <c r="F370" s="252" t="s">
        <v>1588</v>
      </c>
      <c r="G370" s="250"/>
      <c r="H370" s="253">
        <v>3.9169999999999998</v>
      </c>
      <c r="I370" s="254"/>
      <c r="J370" s="250"/>
      <c r="K370" s="250"/>
      <c r="L370" s="255"/>
      <c r="M370" s="256"/>
      <c r="N370" s="257"/>
      <c r="O370" s="257"/>
      <c r="P370" s="257"/>
      <c r="Q370" s="257"/>
      <c r="R370" s="257"/>
      <c r="S370" s="257"/>
      <c r="T370" s="25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9" t="s">
        <v>148</v>
      </c>
      <c r="AU370" s="259" t="s">
        <v>90</v>
      </c>
      <c r="AV370" s="14" t="s">
        <v>90</v>
      </c>
      <c r="AW370" s="14" t="s">
        <v>36</v>
      </c>
      <c r="AX370" s="14" t="s">
        <v>88</v>
      </c>
      <c r="AY370" s="259" t="s">
        <v>138</v>
      </c>
    </row>
    <row r="371" s="2" customFormat="1" ht="24.15" customHeight="1">
      <c r="A371" s="39"/>
      <c r="B371" s="40"/>
      <c r="C371" s="220" t="s">
        <v>307</v>
      </c>
      <c r="D371" s="220" t="s">
        <v>140</v>
      </c>
      <c r="E371" s="221" t="s">
        <v>1216</v>
      </c>
      <c r="F371" s="222" t="s">
        <v>1589</v>
      </c>
      <c r="G371" s="223" t="s">
        <v>184</v>
      </c>
      <c r="H371" s="224">
        <v>50.399999999999999</v>
      </c>
      <c r="I371" s="225"/>
      <c r="J371" s="226">
        <f>ROUND(I371*H371,2)</f>
        <v>0</v>
      </c>
      <c r="K371" s="227"/>
      <c r="L371" s="45"/>
      <c r="M371" s="228" t="s">
        <v>1</v>
      </c>
      <c r="N371" s="229" t="s">
        <v>45</v>
      </c>
      <c r="O371" s="92"/>
      <c r="P371" s="230">
        <f>O371*H371</f>
        <v>0</v>
      </c>
      <c r="Q371" s="230">
        <v>0.00024000000000000001</v>
      </c>
      <c r="R371" s="230">
        <f>Q371*H371</f>
        <v>0.012095999999999999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144</v>
      </c>
      <c r="AT371" s="232" t="s">
        <v>140</v>
      </c>
      <c r="AU371" s="232" t="s">
        <v>90</v>
      </c>
      <c r="AY371" s="18" t="s">
        <v>138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88</v>
      </c>
      <c r="BK371" s="233">
        <f>ROUND(I371*H371,2)</f>
        <v>0</v>
      </c>
      <c r="BL371" s="18" t="s">
        <v>144</v>
      </c>
      <c r="BM371" s="232" t="s">
        <v>1590</v>
      </c>
    </row>
    <row r="372" s="2" customFormat="1">
      <c r="A372" s="39"/>
      <c r="B372" s="40"/>
      <c r="C372" s="41"/>
      <c r="D372" s="234" t="s">
        <v>146</v>
      </c>
      <c r="E372" s="41"/>
      <c r="F372" s="235" t="s">
        <v>1591</v>
      </c>
      <c r="G372" s="41"/>
      <c r="H372" s="41"/>
      <c r="I372" s="236"/>
      <c r="J372" s="41"/>
      <c r="K372" s="41"/>
      <c r="L372" s="45"/>
      <c r="M372" s="237"/>
      <c r="N372" s="23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146</v>
      </c>
      <c r="AU372" s="18" t="s">
        <v>90</v>
      </c>
    </row>
    <row r="373" s="13" customFormat="1">
      <c r="A373" s="13"/>
      <c r="B373" s="239"/>
      <c r="C373" s="240"/>
      <c r="D373" s="234" t="s">
        <v>148</v>
      </c>
      <c r="E373" s="241" t="s">
        <v>1</v>
      </c>
      <c r="F373" s="242" t="s">
        <v>1592</v>
      </c>
      <c r="G373" s="240"/>
      <c r="H373" s="241" t="s">
        <v>1</v>
      </c>
      <c r="I373" s="243"/>
      <c r="J373" s="240"/>
      <c r="K373" s="240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148</v>
      </c>
      <c r="AU373" s="248" t="s">
        <v>90</v>
      </c>
      <c r="AV373" s="13" t="s">
        <v>88</v>
      </c>
      <c r="AW373" s="13" t="s">
        <v>36</v>
      </c>
      <c r="AX373" s="13" t="s">
        <v>80</v>
      </c>
      <c r="AY373" s="248" t="s">
        <v>138</v>
      </c>
    </row>
    <row r="374" s="13" customFormat="1">
      <c r="A374" s="13"/>
      <c r="B374" s="239"/>
      <c r="C374" s="240"/>
      <c r="D374" s="234" t="s">
        <v>148</v>
      </c>
      <c r="E374" s="241" t="s">
        <v>1</v>
      </c>
      <c r="F374" s="242" t="s">
        <v>1593</v>
      </c>
      <c r="G374" s="240"/>
      <c r="H374" s="241" t="s">
        <v>1</v>
      </c>
      <c r="I374" s="243"/>
      <c r="J374" s="240"/>
      <c r="K374" s="240"/>
      <c r="L374" s="244"/>
      <c r="M374" s="245"/>
      <c r="N374" s="246"/>
      <c r="O374" s="246"/>
      <c r="P374" s="246"/>
      <c r="Q374" s="246"/>
      <c r="R374" s="246"/>
      <c r="S374" s="246"/>
      <c r="T374" s="24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8" t="s">
        <v>148</v>
      </c>
      <c r="AU374" s="248" t="s">
        <v>90</v>
      </c>
      <c r="AV374" s="13" t="s">
        <v>88</v>
      </c>
      <c r="AW374" s="13" t="s">
        <v>36</v>
      </c>
      <c r="AX374" s="13" t="s">
        <v>80</v>
      </c>
      <c r="AY374" s="248" t="s">
        <v>138</v>
      </c>
    </row>
    <row r="375" s="14" customFormat="1">
      <c r="A375" s="14"/>
      <c r="B375" s="249"/>
      <c r="C375" s="250"/>
      <c r="D375" s="234" t="s">
        <v>148</v>
      </c>
      <c r="E375" s="251" t="s">
        <v>1</v>
      </c>
      <c r="F375" s="252" t="s">
        <v>1594</v>
      </c>
      <c r="G375" s="250"/>
      <c r="H375" s="253">
        <v>12.960000000000001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148</v>
      </c>
      <c r="AU375" s="259" t="s">
        <v>90</v>
      </c>
      <c r="AV375" s="14" t="s">
        <v>90</v>
      </c>
      <c r="AW375" s="14" t="s">
        <v>36</v>
      </c>
      <c r="AX375" s="14" t="s">
        <v>80</v>
      </c>
      <c r="AY375" s="259" t="s">
        <v>138</v>
      </c>
    </row>
    <row r="376" s="13" customFormat="1">
      <c r="A376" s="13"/>
      <c r="B376" s="239"/>
      <c r="C376" s="240"/>
      <c r="D376" s="234" t="s">
        <v>148</v>
      </c>
      <c r="E376" s="241" t="s">
        <v>1</v>
      </c>
      <c r="F376" s="242" t="s">
        <v>1463</v>
      </c>
      <c r="G376" s="240"/>
      <c r="H376" s="241" t="s">
        <v>1</v>
      </c>
      <c r="I376" s="243"/>
      <c r="J376" s="240"/>
      <c r="K376" s="240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148</v>
      </c>
      <c r="AU376" s="248" t="s">
        <v>90</v>
      </c>
      <c r="AV376" s="13" t="s">
        <v>88</v>
      </c>
      <c r="AW376" s="13" t="s">
        <v>36</v>
      </c>
      <c r="AX376" s="13" t="s">
        <v>80</v>
      </c>
      <c r="AY376" s="248" t="s">
        <v>138</v>
      </c>
    </row>
    <row r="377" s="14" customFormat="1">
      <c r="A377" s="14"/>
      <c r="B377" s="249"/>
      <c r="C377" s="250"/>
      <c r="D377" s="234" t="s">
        <v>148</v>
      </c>
      <c r="E377" s="251" t="s">
        <v>1</v>
      </c>
      <c r="F377" s="252" t="s">
        <v>1595</v>
      </c>
      <c r="G377" s="250"/>
      <c r="H377" s="253">
        <v>10.24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148</v>
      </c>
      <c r="AU377" s="259" t="s">
        <v>90</v>
      </c>
      <c r="AV377" s="14" t="s">
        <v>90</v>
      </c>
      <c r="AW377" s="14" t="s">
        <v>36</v>
      </c>
      <c r="AX377" s="14" t="s">
        <v>80</v>
      </c>
      <c r="AY377" s="259" t="s">
        <v>138</v>
      </c>
    </row>
    <row r="378" s="13" customFormat="1">
      <c r="A378" s="13"/>
      <c r="B378" s="239"/>
      <c r="C378" s="240"/>
      <c r="D378" s="234" t="s">
        <v>148</v>
      </c>
      <c r="E378" s="241" t="s">
        <v>1</v>
      </c>
      <c r="F378" s="242" t="s">
        <v>1596</v>
      </c>
      <c r="G378" s="240"/>
      <c r="H378" s="241" t="s">
        <v>1</v>
      </c>
      <c r="I378" s="243"/>
      <c r="J378" s="240"/>
      <c r="K378" s="240"/>
      <c r="L378" s="244"/>
      <c r="M378" s="245"/>
      <c r="N378" s="246"/>
      <c r="O378" s="246"/>
      <c r="P378" s="246"/>
      <c r="Q378" s="246"/>
      <c r="R378" s="246"/>
      <c r="S378" s="246"/>
      <c r="T378" s="24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148</v>
      </c>
      <c r="AU378" s="248" t="s">
        <v>90</v>
      </c>
      <c r="AV378" s="13" t="s">
        <v>88</v>
      </c>
      <c r="AW378" s="13" t="s">
        <v>36</v>
      </c>
      <c r="AX378" s="13" t="s">
        <v>80</v>
      </c>
      <c r="AY378" s="248" t="s">
        <v>138</v>
      </c>
    </row>
    <row r="379" s="14" customFormat="1">
      <c r="A379" s="14"/>
      <c r="B379" s="249"/>
      <c r="C379" s="250"/>
      <c r="D379" s="234" t="s">
        <v>148</v>
      </c>
      <c r="E379" s="251" t="s">
        <v>1</v>
      </c>
      <c r="F379" s="252" t="s">
        <v>1597</v>
      </c>
      <c r="G379" s="250"/>
      <c r="H379" s="253">
        <v>14.4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9" t="s">
        <v>148</v>
      </c>
      <c r="AU379" s="259" t="s">
        <v>90</v>
      </c>
      <c r="AV379" s="14" t="s">
        <v>90</v>
      </c>
      <c r="AW379" s="14" t="s">
        <v>36</v>
      </c>
      <c r="AX379" s="14" t="s">
        <v>80</v>
      </c>
      <c r="AY379" s="259" t="s">
        <v>138</v>
      </c>
    </row>
    <row r="380" s="13" customFormat="1">
      <c r="A380" s="13"/>
      <c r="B380" s="239"/>
      <c r="C380" s="240"/>
      <c r="D380" s="234" t="s">
        <v>148</v>
      </c>
      <c r="E380" s="241" t="s">
        <v>1</v>
      </c>
      <c r="F380" s="242" t="s">
        <v>1467</v>
      </c>
      <c r="G380" s="240"/>
      <c r="H380" s="241" t="s">
        <v>1</v>
      </c>
      <c r="I380" s="243"/>
      <c r="J380" s="240"/>
      <c r="K380" s="240"/>
      <c r="L380" s="244"/>
      <c r="M380" s="245"/>
      <c r="N380" s="246"/>
      <c r="O380" s="246"/>
      <c r="P380" s="246"/>
      <c r="Q380" s="246"/>
      <c r="R380" s="246"/>
      <c r="S380" s="246"/>
      <c r="T380" s="24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8" t="s">
        <v>148</v>
      </c>
      <c r="AU380" s="248" t="s">
        <v>90</v>
      </c>
      <c r="AV380" s="13" t="s">
        <v>88</v>
      </c>
      <c r="AW380" s="13" t="s">
        <v>36</v>
      </c>
      <c r="AX380" s="13" t="s">
        <v>80</v>
      </c>
      <c r="AY380" s="248" t="s">
        <v>138</v>
      </c>
    </row>
    <row r="381" s="14" customFormat="1">
      <c r="A381" s="14"/>
      <c r="B381" s="249"/>
      <c r="C381" s="250"/>
      <c r="D381" s="234" t="s">
        <v>148</v>
      </c>
      <c r="E381" s="251" t="s">
        <v>1</v>
      </c>
      <c r="F381" s="252" t="s">
        <v>1598</v>
      </c>
      <c r="G381" s="250"/>
      <c r="H381" s="253">
        <v>4.7999999999999998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9" t="s">
        <v>148</v>
      </c>
      <c r="AU381" s="259" t="s">
        <v>90</v>
      </c>
      <c r="AV381" s="14" t="s">
        <v>90</v>
      </c>
      <c r="AW381" s="14" t="s">
        <v>36</v>
      </c>
      <c r="AX381" s="14" t="s">
        <v>80</v>
      </c>
      <c r="AY381" s="259" t="s">
        <v>138</v>
      </c>
    </row>
    <row r="382" s="13" customFormat="1">
      <c r="A382" s="13"/>
      <c r="B382" s="239"/>
      <c r="C382" s="240"/>
      <c r="D382" s="234" t="s">
        <v>148</v>
      </c>
      <c r="E382" s="241" t="s">
        <v>1</v>
      </c>
      <c r="F382" s="242" t="s">
        <v>1599</v>
      </c>
      <c r="G382" s="240"/>
      <c r="H382" s="241" t="s">
        <v>1</v>
      </c>
      <c r="I382" s="243"/>
      <c r="J382" s="240"/>
      <c r="K382" s="240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148</v>
      </c>
      <c r="AU382" s="248" t="s">
        <v>90</v>
      </c>
      <c r="AV382" s="13" t="s">
        <v>88</v>
      </c>
      <c r="AW382" s="13" t="s">
        <v>36</v>
      </c>
      <c r="AX382" s="13" t="s">
        <v>80</v>
      </c>
      <c r="AY382" s="248" t="s">
        <v>138</v>
      </c>
    </row>
    <row r="383" s="14" customFormat="1">
      <c r="A383" s="14"/>
      <c r="B383" s="249"/>
      <c r="C383" s="250"/>
      <c r="D383" s="234" t="s">
        <v>148</v>
      </c>
      <c r="E383" s="251" t="s">
        <v>1</v>
      </c>
      <c r="F383" s="252" t="s">
        <v>1600</v>
      </c>
      <c r="G383" s="250"/>
      <c r="H383" s="253">
        <v>8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9" t="s">
        <v>148</v>
      </c>
      <c r="AU383" s="259" t="s">
        <v>90</v>
      </c>
      <c r="AV383" s="14" t="s">
        <v>90</v>
      </c>
      <c r="AW383" s="14" t="s">
        <v>36</v>
      </c>
      <c r="AX383" s="14" t="s">
        <v>80</v>
      </c>
      <c r="AY383" s="259" t="s">
        <v>138</v>
      </c>
    </row>
    <row r="384" s="15" customFormat="1">
      <c r="A384" s="15"/>
      <c r="B384" s="260"/>
      <c r="C384" s="261"/>
      <c r="D384" s="234" t="s">
        <v>148</v>
      </c>
      <c r="E384" s="262" t="s">
        <v>1</v>
      </c>
      <c r="F384" s="263" t="s">
        <v>154</v>
      </c>
      <c r="G384" s="261"/>
      <c r="H384" s="264">
        <v>50.399999999999999</v>
      </c>
      <c r="I384" s="265"/>
      <c r="J384" s="261"/>
      <c r="K384" s="261"/>
      <c r="L384" s="266"/>
      <c r="M384" s="267"/>
      <c r="N384" s="268"/>
      <c r="O384" s="268"/>
      <c r="P384" s="268"/>
      <c r="Q384" s="268"/>
      <c r="R384" s="268"/>
      <c r="S384" s="268"/>
      <c r="T384" s="26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0" t="s">
        <v>148</v>
      </c>
      <c r="AU384" s="270" t="s">
        <v>90</v>
      </c>
      <c r="AV384" s="15" t="s">
        <v>144</v>
      </c>
      <c r="AW384" s="15" t="s">
        <v>36</v>
      </c>
      <c r="AX384" s="15" t="s">
        <v>88</v>
      </c>
      <c r="AY384" s="270" t="s">
        <v>138</v>
      </c>
    </row>
    <row r="385" s="2" customFormat="1" ht="33" customHeight="1">
      <c r="A385" s="39"/>
      <c r="B385" s="40"/>
      <c r="C385" s="220" t="s">
        <v>313</v>
      </c>
      <c r="D385" s="220" t="s">
        <v>140</v>
      </c>
      <c r="E385" s="221" t="s">
        <v>1601</v>
      </c>
      <c r="F385" s="222" t="s">
        <v>1602</v>
      </c>
      <c r="G385" s="223" t="s">
        <v>184</v>
      </c>
      <c r="H385" s="224">
        <v>53.600000000000001</v>
      </c>
      <c r="I385" s="225"/>
      <c r="J385" s="226">
        <f>ROUND(I385*H385,2)</f>
        <v>0</v>
      </c>
      <c r="K385" s="227"/>
      <c r="L385" s="45"/>
      <c r="M385" s="228" t="s">
        <v>1</v>
      </c>
      <c r="N385" s="229" t="s">
        <v>45</v>
      </c>
      <c r="O385" s="92"/>
      <c r="P385" s="230">
        <f>O385*H385</f>
        <v>0</v>
      </c>
      <c r="Q385" s="230">
        <v>0.00038999999999999999</v>
      </c>
      <c r="R385" s="230">
        <f>Q385*H385</f>
        <v>0.020903999999999999</v>
      </c>
      <c r="S385" s="230">
        <v>0</v>
      </c>
      <c r="T385" s="23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2" t="s">
        <v>144</v>
      </c>
      <c r="AT385" s="232" t="s">
        <v>140</v>
      </c>
      <c r="AU385" s="232" t="s">
        <v>90</v>
      </c>
      <c r="AY385" s="18" t="s">
        <v>138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8" t="s">
        <v>88</v>
      </c>
      <c r="BK385" s="233">
        <f>ROUND(I385*H385,2)</f>
        <v>0</v>
      </c>
      <c r="BL385" s="18" t="s">
        <v>144</v>
      </c>
      <c r="BM385" s="232" t="s">
        <v>1603</v>
      </c>
    </row>
    <row r="386" s="2" customFormat="1">
      <c r="A386" s="39"/>
      <c r="B386" s="40"/>
      <c r="C386" s="41"/>
      <c r="D386" s="234" t="s">
        <v>146</v>
      </c>
      <c r="E386" s="41"/>
      <c r="F386" s="235" t="s">
        <v>1604</v>
      </c>
      <c r="G386" s="41"/>
      <c r="H386" s="41"/>
      <c r="I386" s="236"/>
      <c r="J386" s="41"/>
      <c r="K386" s="41"/>
      <c r="L386" s="45"/>
      <c r="M386" s="237"/>
      <c r="N386" s="238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146</v>
      </c>
      <c r="AU386" s="18" t="s">
        <v>90</v>
      </c>
    </row>
    <row r="387" s="13" customFormat="1">
      <c r="A387" s="13"/>
      <c r="B387" s="239"/>
      <c r="C387" s="240"/>
      <c r="D387" s="234" t="s">
        <v>148</v>
      </c>
      <c r="E387" s="241" t="s">
        <v>1</v>
      </c>
      <c r="F387" s="242" t="s">
        <v>1605</v>
      </c>
      <c r="G387" s="240"/>
      <c r="H387" s="241" t="s">
        <v>1</v>
      </c>
      <c r="I387" s="243"/>
      <c r="J387" s="240"/>
      <c r="K387" s="240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148</v>
      </c>
      <c r="AU387" s="248" t="s">
        <v>90</v>
      </c>
      <c r="AV387" s="13" t="s">
        <v>88</v>
      </c>
      <c r="AW387" s="13" t="s">
        <v>36</v>
      </c>
      <c r="AX387" s="13" t="s">
        <v>80</v>
      </c>
      <c r="AY387" s="248" t="s">
        <v>138</v>
      </c>
    </row>
    <row r="388" s="13" customFormat="1">
      <c r="A388" s="13"/>
      <c r="B388" s="239"/>
      <c r="C388" s="240"/>
      <c r="D388" s="234" t="s">
        <v>148</v>
      </c>
      <c r="E388" s="241" t="s">
        <v>1</v>
      </c>
      <c r="F388" s="242" t="s">
        <v>1606</v>
      </c>
      <c r="G388" s="240"/>
      <c r="H388" s="241" t="s">
        <v>1</v>
      </c>
      <c r="I388" s="243"/>
      <c r="J388" s="240"/>
      <c r="K388" s="240"/>
      <c r="L388" s="244"/>
      <c r="M388" s="245"/>
      <c r="N388" s="246"/>
      <c r="O388" s="246"/>
      <c r="P388" s="246"/>
      <c r="Q388" s="246"/>
      <c r="R388" s="246"/>
      <c r="S388" s="246"/>
      <c r="T388" s="24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8" t="s">
        <v>148</v>
      </c>
      <c r="AU388" s="248" t="s">
        <v>90</v>
      </c>
      <c r="AV388" s="13" t="s">
        <v>88</v>
      </c>
      <c r="AW388" s="13" t="s">
        <v>36</v>
      </c>
      <c r="AX388" s="13" t="s">
        <v>80</v>
      </c>
      <c r="AY388" s="248" t="s">
        <v>138</v>
      </c>
    </row>
    <row r="389" s="14" customFormat="1">
      <c r="A389" s="14"/>
      <c r="B389" s="249"/>
      <c r="C389" s="250"/>
      <c r="D389" s="234" t="s">
        <v>148</v>
      </c>
      <c r="E389" s="251" t="s">
        <v>1</v>
      </c>
      <c r="F389" s="252" t="s">
        <v>1607</v>
      </c>
      <c r="G389" s="250"/>
      <c r="H389" s="253">
        <v>47.799999999999997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9" t="s">
        <v>148</v>
      </c>
      <c r="AU389" s="259" t="s">
        <v>90</v>
      </c>
      <c r="AV389" s="14" t="s">
        <v>90</v>
      </c>
      <c r="AW389" s="14" t="s">
        <v>36</v>
      </c>
      <c r="AX389" s="14" t="s">
        <v>80</v>
      </c>
      <c r="AY389" s="259" t="s">
        <v>138</v>
      </c>
    </row>
    <row r="390" s="13" customFormat="1">
      <c r="A390" s="13"/>
      <c r="B390" s="239"/>
      <c r="C390" s="240"/>
      <c r="D390" s="234" t="s">
        <v>148</v>
      </c>
      <c r="E390" s="241" t="s">
        <v>1</v>
      </c>
      <c r="F390" s="242" t="s">
        <v>1608</v>
      </c>
      <c r="G390" s="240"/>
      <c r="H390" s="241" t="s">
        <v>1</v>
      </c>
      <c r="I390" s="243"/>
      <c r="J390" s="240"/>
      <c r="K390" s="240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148</v>
      </c>
      <c r="AU390" s="248" t="s">
        <v>90</v>
      </c>
      <c r="AV390" s="13" t="s">
        <v>88</v>
      </c>
      <c r="AW390" s="13" t="s">
        <v>36</v>
      </c>
      <c r="AX390" s="13" t="s">
        <v>80</v>
      </c>
      <c r="AY390" s="248" t="s">
        <v>138</v>
      </c>
    </row>
    <row r="391" s="14" customFormat="1">
      <c r="A391" s="14"/>
      <c r="B391" s="249"/>
      <c r="C391" s="250"/>
      <c r="D391" s="234" t="s">
        <v>148</v>
      </c>
      <c r="E391" s="251" t="s">
        <v>1</v>
      </c>
      <c r="F391" s="252" t="s">
        <v>1609</v>
      </c>
      <c r="G391" s="250"/>
      <c r="H391" s="253">
        <v>4.5999999999999996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148</v>
      </c>
      <c r="AU391" s="259" t="s">
        <v>90</v>
      </c>
      <c r="AV391" s="14" t="s">
        <v>90</v>
      </c>
      <c r="AW391" s="14" t="s">
        <v>36</v>
      </c>
      <c r="AX391" s="14" t="s">
        <v>80</v>
      </c>
      <c r="AY391" s="259" t="s">
        <v>138</v>
      </c>
    </row>
    <row r="392" s="13" customFormat="1">
      <c r="A392" s="13"/>
      <c r="B392" s="239"/>
      <c r="C392" s="240"/>
      <c r="D392" s="234" t="s">
        <v>148</v>
      </c>
      <c r="E392" s="241" t="s">
        <v>1</v>
      </c>
      <c r="F392" s="242" t="s">
        <v>1610</v>
      </c>
      <c r="G392" s="240"/>
      <c r="H392" s="241" t="s">
        <v>1</v>
      </c>
      <c r="I392" s="243"/>
      <c r="J392" s="240"/>
      <c r="K392" s="240"/>
      <c r="L392" s="244"/>
      <c r="M392" s="245"/>
      <c r="N392" s="246"/>
      <c r="O392" s="246"/>
      <c r="P392" s="246"/>
      <c r="Q392" s="246"/>
      <c r="R392" s="246"/>
      <c r="S392" s="246"/>
      <c r="T392" s="24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8" t="s">
        <v>148</v>
      </c>
      <c r="AU392" s="248" t="s">
        <v>90</v>
      </c>
      <c r="AV392" s="13" t="s">
        <v>88</v>
      </c>
      <c r="AW392" s="13" t="s">
        <v>36</v>
      </c>
      <c r="AX392" s="13" t="s">
        <v>80</v>
      </c>
      <c r="AY392" s="248" t="s">
        <v>138</v>
      </c>
    </row>
    <row r="393" s="14" customFormat="1">
      <c r="A393" s="14"/>
      <c r="B393" s="249"/>
      <c r="C393" s="250"/>
      <c r="D393" s="234" t="s">
        <v>148</v>
      </c>
      <c r="E393" s="251" t="s">
        <v>1</v>
      </c>
      <c r="F393" s="252" t="s">
        <v>1611</v>
      </c>
      <c r="G393" s="250"/>
      <c r="H393" s="253">
        <v>1.2</v>
      </c>
      <c r="I393" s="254"/>
      <c r="J393" s="250"/>
      <c r="K393" s="250"/>
      <c r="L393" s="255"/>
      <c r="M393" s="256"/>
      <c r="N393" s="257"/>
      <c r="O393" s="257"/>
      <c r="P393" s="257"/>
      <c r="Q393" s="257"/>
      <c r="R393" s="257"/>
      <c r="S393" s="257"/>
      <c r="T393" s="25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9" t="s">
        <v>148</v>
      </c>
      <c r="AU393" s="259" t="s">
        <v>90</v>
      </c>
      <c r="AV393" s="14" t="s">
        <v>90</v>
      </c>
      <c r="AW393" s="14" t="s">
        <v>36</v>
      </c>
      <c r="AX393" s="14" t="s">
        <v>80</v>
      </c>
      <c r="AY393" s="259" t="s">
        <v>138</v>
      </c>
    </row>
    <row r="394" s="15" customFormat="1">
      <c r="A394" s="15"/>
      <c r="B394" s="260"/>
      <c r="C394" s="261"/>
      <c r="D394" s="234" t="s">
        <v>148</v>
      </c>
      <c r="E394" s="262" t="s">
        <v>1</v>
      </c>
      <c r="F394" s="263" t="s">
        <v>154</v>
      </c>
      <c r="G394" s="261"/>
      <c r="H394" s="264">
        <v>53.600000000000001</v>
      </c>
      <c r="I394" s="265"/>
      <c r="J394" s="261"/>
      <c r="K394" s="261"/>
      <c r="L394" s="266"/>
      <c r="M394" s="267"/>
      <c r="N394" s="268"/>
      <c r="O394" s="268"/>
      <c r="P394" s="268"/>
      <c r="Q394" s="268"/>
      <c r="R394" s="268"/>
      <c r="S394" s="268"/>
      <c r="T394" s="26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0" t="s">
        <v>148</v>
      </c>
      <c r="AU394" s="270" t="s">
        <v>90</v>
      </c>
      <c r="AV394" s="15" t="s">
        <v>144</v>
      </c>
      <c r="AW394" s="15" t="s">
        <v>36</v>
      </c>
      <c r="AX394" s="15" t="s">
        <v>88</v>
      </c>
      <c r="AY394" s="270" t="s">
        <v>138</v>
      </c>
    </row>
    <row r="395" s="2" customFormat="1" ht="33" customHeight="1">
      <c r="A395" s="39"/>
      <c r="B395" s="40"/>
      <c r="C395" s="220" t="s">
        <v>232</v>
      </c>
      <c r="D395" s="220" t="s">
        <v>140</v>
      </c>
      <c r="E395" s="221" t="s">
        <v>1612</v>
      </c>
      <c r="F395" s="222" t="s">
        <v>1613</v>
      </c>
      <c r="G395" s="223" t="s">
        <v>184</v>
      </c>
      <c r="H395" s="224">
        <v>84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45</v>
      </c>
      <c r="O395" s="92"/>
      <c r="P395" s="230">
        <f>O395*H395</f>
        <v>0</v>
      </c>
      <c r="Q395" s="230">
        <v>0.00051999999999999995</v>
      </c>
      <c r="R395" s="230">
        <f>Q395*H395</f>
        <v>0.043679999999999997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144</v>
      </c>
      <c r="AT395" s="232" t="s">
        <v>140</v>
      </c>
      <c r="AU395" s="232" t="s">
        <v>90</v>
      </c>
      <c r="AY395" s="18" t="s">
        <v>138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88</v>
      </c>
      <c r="BK395" s="233">
        <f>ROUND(I395*H395,2)</f>
        <v>0</v>
      </c>
      <c r="BL395" s="18" t="s">
        <v>144</v>
      </c>
      <c r="BM395" s="232" t="s">
        <v>1614</v>
      </c>
    </row>
    <row r="396" s="2" customFormat="1">
      <c r="A396" s="39"/>
      <c r="B396" s="40"/>
      <c r="C396" s="41"/>
      <c r="D396" s="234" t="s">
        <v>146</v>
      </c>
      <c r="E396" s="41"/>
      <c r="F396" s="235" t="s">
        <v>1615</v>
      </c>
      <c r="G396" s="41"/>
      <c r="H396" s="41"/>
      <c r="I396" s="236"/>
      <c r="J396" s="41"/>
      <c r="K396" s="41"/>
      <c r="L396" s="45"/>
      <c r="M396" s="237"/>
      <c r="N396" s="238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146</v>
      </c>
      <c r="AU396" s="18" t="s">
        <v>90</v>
      </c>
    </row>
    <row r="397" s="13" customFormat="1">
      <c r="A397" s="13"/>
      <c r="B397" s="239"/>
      <c r="C397" s="240"/>
      <c r="D397" s="234" t="s">
        <v>148</v>
      </c>
      <c r="E397" s="241" t="s">
        <v>1</v>
      </c>
      <c r="F397" s="242" t="s">
        <v>1616</v>
      </c>
      <c r="G397" s="240"/>
      <c r="H397" s="241" t="s">
        <v>1</v>
      </c>
      <c r="I397" s="243"/>
      <c r="J397" s="240"/>
      <c r="K397" s="240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148</v>
      </c>
      <c r="AU397" s="248" t="s">
        <v>90</v>
      </c>
      <c r="AV397" s="13" t="s">
        <v>88</v>
      </c>
      <c r="AW397" s="13" t="s">
        <v>36</v>
      </c>
      <c r="AX397" s="13" t="s">
        <v>80</v>
      </c>
      <c r="AY397" s="248" t="s">
        <v>138</v>
      </c>
    </row>
    <row r="398" s="13" customFormat="1">
      <c r="A398" s="13"/>
      <c r="B398" s="239"/>
      <c r="C398" s="240"/>
      <c r="D398" s="234" t="s">
        <v>148</v>
      </c>
      <c r="E398" s="241" t="s">
        <v>1</v>
      </c>
      <c r="F398" s="242" t="s">
        <v>1617</v>
      </c>
      <c r="G398" s="240"/>
      <c r="H398" s="241" t="s">
        <v>1</v>
      </c>
      <c r="I398" s="243"/>
      <c r="J398" s="240"/>
      <c r="K398" s="240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148</v>
      </c>
      <c r="AU398" s="248" t="s">
        <v>90</v>
      </c>
      <c r="AV398" s="13" t="s">
        <v>88</v>
      </c>
      <c r="AW398" s="13" t="s">
        <v>36</v>
      </c>
      <c r="AX398" s="13" t="s">
        <v>80</v>
      </c>
      <c r="AY398" s="248" t="s">
        <v>138</v>
      </c>
    </row>
    <row r="399" s="14" customFormat="1">
      <c r="A399" s="14"/>
      <c r="B399" s="249"/>
      <c r="C399" s="250"/>
      <c r="D399" s="234" t="s">
        <v>148</v>
      </c>
      <c r="E399" s="251" t="s">
        <v>1</v>
      </c>
      <c r="F399" s="252" t="s">
        <v>1618</v>
      </c>
      <c r="G399" s="250"/>
      <c r="H399" s="253">
        <v>52.5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9" t="s">
        <v>148</v>
      </c>
      <c r="AU399" s="259" t="s">
        <v>90</v>
      </c>
      <c r="AV399" s="14" t="s">
        <v>90</v>
      </c>
      <c r="AW399" s="14" t="s">
        <v>36</v>
      </c>
      <c r="AX399" s="14" t="s">
        <v>80</v>
      </c>
      <c r="AY399" s="259" t="s">
        <v>138</v>
      </c>
    </row>
    <row r="400" s="13" customFormat="1">
      <c r="A400" s="13"/>
      <c r="B400" s="239"/>
      <c r="C400" s="240"/>
      <c r="D400" s="234" t="s">
        <v>148</v>
      </c>
      <c r="E400" s="241" t="s">
        <v>1</v>
      </c>
      <c r="F400" s="242" t="s">
        <v>1619</v>
      </c>
      <c r="G400" s="240"/>
      <c r="H400" s="241" t="s">
        <v>1</v>
      </c>
      <c r="I400" s="243"/>
      <c r="J400" s="240"/>
      <c r="K400" s="240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148</v>
      </c>
      <c r="AU400" s="248" t="s">
        <v>90</v>
      </c>
      <c r="AV400" s="13" t="s">
        <v>88</v>
      </c>
      <c r="AW400" s="13" t="s">
        <v>36</v>
      </c>
      <c r="AX400" s="13" t="s">
        <v>80</v>
      </c>
      <c r="AY400" s="248" t="s">
        <v>138</v>
      </c>
    </row>
    <row r="401" s="14" customFormat="1">
      <c r="A401" s="14"/>
      <c r="B401" s="249"/>
      <c r="C401" s="250"/>
      <c r="D401" s="234" t="s">
        <v>148</v>
      </c>
      <c r="E401" s="251" t="s">
        <v>1</v>
      </c>
      <c r="F401" s="252" t="s">
        <v>1620</v>
      </c>
      <c r="G401" s="250"/>
      <c r="H401" s="253">
        <v>31.5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148</v>
      </c>
      <c r="AU401" s="259" t="s">
        <v>90</v>
      </c>
      <c r="AV401" s="14" t="s">
        <v>90</v>
      </c>
      <c r="AW401" s="14" t="s">
        <v>36</v>
      </c>
      <c r="AX401" s="14" t="s">
        <v>80</v>
      </c>
      <c r="AY401" s="259" t="s">
        <v>138</v>
      </c>
    </row>
    <row r="402" s="15" customFormat="1">
      <c r="A402" s="15"/>
      <c r="B402" s="260"/>
      <c r="C402" s="261"/>
      <c r="D402" s="234" t="s">
        <v>148</v>
      </c>
      <c r="E402" s="262" t="s">
        <v>1</v>
      </c>
      <c r="F402" s="263" t="s">
        <v>154</v>
      </c>
      <c r="G402" s="261"/>
      <c r="H402" s="264">
        <v>84</v>
      </c>
      <c r="I402" s="265"/>
      <c r="J402" s="261"/>
      <c r="K402" s="261"/>
      <c r="L402" s="266"/>
      <c r="M402" s="267"/>
      <c r="N402" s="268"/>
      <c r="O402" s="268"/>
      <c r="P402" s="268"/>
      <c r="Q402" s="268"/>
      <c r="R402" s="268"/>
      <c r="S402" s="268"/>
      <c r="T402" s="269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0" t="s">
        <v>148</v>
      </c>
      <c r="AU402" s="270" t="s">
        <v>90</v>
      </c>
      <c r="AV402" s="15" t="s">
        <v>144</v>
      </c>
      <c r="AW402" s="15" t="s">
        <v>36</v>
      </c>
      <c r="AX402" s="15" t="s">
        <v>88</v>
      </c>
      <c r="AY402" s="270" t="s">
        <v>138</v>
      </c>
    </row>
    <row r="403" s="2" customFormat="1" ht="24.15" customHeight="1">
      <c r="A403" s="39"/>
      <c r="B403" s="40"/>
      <c r="C403" s="220" t="s">
        <v>323</v>
      </c>
      <c r="D403" s="220" t="s">
        <v>140</v>
      </c>
      <c r="E403" s="221" t="s">
        <v>1621</v>
      </c>
      <c r="F403" s="222" t="s">
        <v>1622</v>
      </c>
      <c r="G403" s="223" t="s">
        <v>212</v>
      </c>
      <c r="H403" s="224">
        <v>84</v>
      </c>
      <c r="I403" s="225"/>
      <c r="J403" s="226">
        <f>ROUND(I403*H403,2)</f>
        <v>0</v>
      </c>
      <c r="K403" s="227"/>
      <c r="L403" s="45"/>
      <c r="M403" s="228" t="s">
        <v>1</v>
      </c>
      <c r="N403" s="229" t="s">
        <v>45</v>
      </c>
      <c r="O403" s="92"/>
      <c r="P403" s="230">
        <f>O403*H403</f>
        <v>0</v>
      </c>
      <c r="Q403" s="230">
        <v>2.0000000000000002E-05</v>
      </c>
      <c r="R403" s="230">
        <f>Q403*H403</f>
        <v>0.0016800000000000001</v>
      </c>
      <c r="S403" s="230">
        <v>0</v>
      </c>
      <c r="T403" s="23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2" t="s">
        <v>144</v>
      </c>
      <c r="AT403" s="232" t="s">
        <v>140</v>
      </c>
      <c r="AU403" s="232" t="s">
        <v>90</v>
      </c>
      <c r="AY403" s="18" t="s">
        <v>138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8" t="s">
        <v>88</v>
      </c>
      <c r="BK403" s="233">
        <f>ROUND(I403*H403,2)</f>
        <v>0</v>
      </c>
      <c r="BL403" s="18" t="s">
        <v>144</v>
      </c>
      <c r="BM403" s="232" t="s">
        <v>1623</v>
      </c>
    </row>
    <row r="404" s="2" customFormat="1">
      <c r="A404" s="39"/>
      <c r="B404" s="40"/>
      <c r="C404" s="41"/>
      <c r="D404" s="234" t="s">
        <v>146</v>
      </c>
      <c r="E404" s="41"/>
      <c r="F404" s="235" t="s">
        <v>1624</v>
      </c>
      <c r="G404" s="41"/>
      <c r="H404" s="41"/>
      <c r="I404" s="236"/>
      <c r="J404" s="41"/>
      <c r="K404" s="41"/>
      <c r="L404" s="45"/>
      <c r="M404" s="237"/>
      <c r="N404" s="23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146</v>
      </c>
      <c r="AU404" s="18" t="s">
        <v>90</v>
      </c>
    </row>
    <row r="405" s="13" customFormat="1">
      <c r="A405" s="13"/>
      <c r="B405" s="239"/>
      <c r="C405" s="240"/>
      <c r="D405" s="234" t="s">
        <v>148</v>
      </c>
      <c r="E405" s="241" t="s">
        <v>1</v>
      </c>
      <c r="F405" s="242" t="s">
        <v>1625</v>
      </c>
      <c r="G405" s="240"/>
      <c r="H405" s="241" t="s">
        <v>1</v>
      </c>
      <c r="I405" s="243"/>
      <c r="J405" s="240"/>
      <c r="K405" s="240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148</v>
      </c>
      <c r="AU405" s="248" t="s">
        <v>90</v>
      </c>
      <c r="AV405" s="13" t="s">
        <v>88</v>
      </c>
      <c r="AW405" s="13" t="s">
        <v>36</v>
      </c>
      <c r="AX405" s="13" t="s">
        <v>80</v>
      </c>
      <c r="AY405" s="248" t="s">
        <v>138</v>
      </c>
    </row>
    <row r="406" s="13" customFormat="1">
      <c r="A406" s="13"/>
      <c r="B406" s="239"/>
      <c r="C406" s="240"/>
      <c r="D406" s="234" t="s">
        <v>148</v>
      </c>
      <c r="E406" s="241" t="s">
        <v>1</v>
      </c>
      <c r="F406" s="242" t="s">
        <v>1626</v>
      </c>
      <c r="G406" s="240"/>
      <c r="H406" s="241" t="s">
        <v>1</v>
      </c>
      <c r="I406" s="243"/>
      <c r="J406" s="240"/>
      <c r="K406" s="240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148</v>
      </c>
      <c r="AU406" s="248" t="s">
        <v>90</v>
      </c>
      <c r="AV406" s="13" t="s">
        <v>88</v>
      </c>
      <c r="AW406" s="13" t="s">
        <v>36</v>
      </c>
      <c r="AX406" s="13" t="s">
        <v>80</v>
      </c>
      <c r="AY406" s="248" t="s">
        <v>138</v>
      </c>
    </row>
    <row r="407" s="14" customFormat="1">
      <c r="A407" s="14"/>
      <c r="B407" s="249"/>
      <c r="C407" s="250"/>
      <c r="D407" s="234" t="s">
        <v>148</v>
      </c>
      <c r="E407" s="251" t="s">
        <v>1</v>
      </c>
      <c r="F407" s="252" t="s">
        <v>1627</v>
      </c>
      <c r="G407" s="250"/>
      <c r="H407" s="253">
        <v>84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148</v>
      </c>
      <c r="AU407" s="259" t="s">
        <v>90</v>
      </c>
      <c r="AV407" s="14" t="s">
        <v>90</v>
      </c>
      <c r="AW407" s="14" t="s">
        <v>36</v>
      </c>
      <c r="AX407" s="14" t="s">
        <v>88</v>
      </c>
      <c r="AY407" s="259" t="s">
        <v>138</v>
      </c>
    </row>
    <row r="408" s="2" customFormat="1" ht="21.75" customHeight="1">
      <c r="A408" s="39"/>
      <c r="B408" s="40"/>
      <c r="C408" s="272" t="s">
        <v>328</v>
      </c>
      <c r="D408" s="272" t="s">
        <v>453</v>
      </c>
      <c r="E408" s="273" t="s">
        <v>1628</v>
      </c>
      <c r="F408" s="274" t="s">
        <v>1629</v>
      </c>
      <c r="G408" s="275" t="s">
        <v>212</v>
      </c>
      <c r="H408" s="276">
        <v>84</v>
      </c>
      <c r="I408" s="277"/>
      <c r="J408" s="278">
        <f>ROUND(I408*H408,2)</f>
        <v>0</v>
      </c>
      <c r="K408" s="279"/>
      <c r="L408" s="280"/>
      <c r="M408" s="281" t="s">
        <v>1</v>
      </c>
      <c r="N408" s="282" t="s">
        <v>45</v>
      </c>
      <c r="O408" s="92"/>
      <c r="P408" s="230">
        <f>O408*H408</f>
        <v>0</v>
      </c>
      <c r="Q408" s="230">
        <v>3.0000000000000001E-05</v>
      </c>
      <c r="R408" s="230">
        <f>Q408*H408</f>
        <v>0.0025200000000000001</v>
      </c>
      <c r="S408" s="230">
        <v>0</v>
      </c>
      <c r="T408" s="23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2" t="s">
        <v>188</v>
      </c>
      <c r="AT408" s="232" t="s">
        <v>453</v>
      </c>
      <c r="AU408" s="232" t="s">
        <v>90</v>
      </c>
      <c r="AY408" s="18" t="s">
        <v>138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88</v>
      </c>
      <c r="BK408" s="233">
        <f>ROUND(I408*H408,2)</f>
        <v>0</v>
      </c>
      <c r="BL408" s="18" t="s">
        <v>144</v>
      </c>
      <c r="BM408" s="232" t="s">
        <v>1630</v>
      </c>
    </row>
    <row r="409" s="2" customFormat="1">
      <c r="A409" s="39"/>
      <c r="B409" s="40"/>
      <c r="C409" s="41"/>
      <c r="D409" s="234" t="s">
        <v>146</v>
      </c>
      <c r="E409" s="41"/>
      <c r="F409" s="235" t="s">
        <v>1629</v>
      </c>
      <c r="G409" s="41"/>
      <c r="H409" s="41"/>
      <c r="I409" s="236"/>
      <c r="J409" s="41"/>
      <c r="K409" s="41"/>
      <c r="L409" s="45"/>
      <c r="M409" s="237"/>
      <c r="N409" s="238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146</v>
      </c>
      <c r="AU409" s="18" t="s">
        <v>90</v>
      </c>
    </row>
    <row r="410" s="2" customFormat="1">
      <c r="A410" s="39"/>
      <c r="B410" s="40"/>
      <c r="C410" s="41"/>
      <c r="D410" s="234" t="s">
        <v>159</v>
      </c>
      <c r="E410" s="41"/>
      <c r="F410" s="271" t="s">
        <v>1631</v>
      </c>
      <c r="G410" s="41"/>
      <c r="H410" s="41"/>
      <c r="I410" s="236"/>
      <c r="J410" s="41"/>
      <c r="K410" s="41"/>
      <c r="L410" s="45"/>
      <c r="M410" s="237"/>
      <c r="N410" s="238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159</v>
      </c>
      <c r="AU410" s="18" t="s">
        <v>90</v>
      </c>
    </row>
    <row r="411" s="12" customFormat="1" ht="22.8" customHeight="1">
      <c r="A411" s="12"/>
      <c r="B411" s="204"/>
      <c r="C411" s="205"/>
      <c r="D411" s="206" t="s">
        <v>79</v>
      </c>
      <c r="E411" s="218" t="s">
        <v>1371</v>
      </c>
      <c r="F411" s="218" t="s">
        <v>1372</v>
      </c>
      <c r="G411" s="205"/>
      <c r="H411" s="205"/>
      <c r="I411" s="208"/>
      <c r="J411" s="219">
        <f>BK411</f>
        <v>0</v>
      </c>
      <c r="K411" s="205"/>
      <c r="L411" s="210"/>
      <c r="M411" s="211"/>
      <c r="N411" s="212"/>
      <c r="O411" s="212"/>
      <c r="P411" s="213">
        <f>SUM(P412:P413)</f>
        <v>0</v>
      </c>
      <c r="Q411" s="212"/>
      <c r="R411" s="213">
        <f>SUM(R412:R413)</f>
        <v>0</v>
      </c>
      <c r="S411" s="212"/>
      <c r="T411" s="214">
        <f>SUM(T412:T413)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15" t="s">
        <v>88</v>
      </c>
      <c r="AT411" s="216" t="s">
        <v>79</v>
      </c>
      <c r="AU411" s="216" t="s">
        <v>88</v>
      </c>
      <c r="AY411" s="215" t="s">
        <v>138</v>
      </c>
      <c r="BK411" s="217">
        <f>SUM(BK412:BK413)</f>
        <v>0</v>
      </c>
    </row>
    <row r="412" s="2" customFormat="1" ht="16.5" customHeight="1">
      <c r="A412" s="39"/>
      <c r="B412" s="40"/>
      <c r="C412" s="220" t="s">
        <v>333</v>
      </c>
      <c r="D412" s="220" t="s">
        <v>140</v>
      </c>
      <c r="E412" s="221" t="s">
        <v>1374</v>
      </c>
      <c r="F412" s="222" t="s">
        <v>1375</v>
      </c>
      <c r="G412" s="223" t="s">
        <v>456</v>
      </c>
      <c r="H412" s="224">
        <v>40.195</v>
      </c>
      <c r="I412" s="225"/>
      <c r="J412" s="226">
        <f>ROUND(I412*H412,2)</f>
        <v>0</v>
      </c>
      <c r="K412" s="227"/>
      <c r="L412" s="45"/>
      <c r="M412" s="228" t="s">
        <v>1</v>
      </c>
      <c r="N412" s="229" t="s">
        <v>45</v>
      </c>
      <c r="O412" s="92"/>
      <c r="P412" s="230">
        <f>O412*H412</f>
        <v>0</v>
      </c>
      <c r="Q412" s="230">
        <v>0</v>
      </c>
      <c r="R412" s="230">
        <f>Q412*H412</f>
        <v>0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144</v>
      </c>
      <c r="AT412" s="232" t="s">
        <v>140</v>
      </c>
      <c r="AU412" s="232" t="s">
        <v>90</v>
      </c>
      <c r="AY412" s="18" t="s">
        <v>138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8" t="s">
        <v>88</v>
      </c>
      <c r="BK412" s="233">
        <f>ROUND(I412*H412,2)</f>
        <v>0</v>
      </c>
      <c r="BL412" s="18" t="s">
        <v>144</v>
      </c>
      <c r="BM412" s="232" t="s">
        <v>1632</v>
      </c>
    </row>
    <row r="413" s="2" customFormat="1">
      <c r="A413" s="39"/>
      <c r="B413" s="40"/>
      <c r="C413" s="41"/>
      <c r="D413" s="234" t="s">
        <v>146</v>
      </c>
      <c r="E413" s="41"/>
      <c r="F413" s="235" t="s">
        <v>1377</v>
      </c>
      <c r="G413" s="41"/>
      <c r="H413" s="41"/>
      <c r="I413" s="236"/>
      <c r="J413" s="41"/>
      <c r="K413" s="41"/>
      <c r="L413" s="45"/>
      <c r="M413" s="237"/>
      <c r="N413" s="238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146</v>
      </c>
      <c r="AU413" s="18" t="s">
        <v>90</v>
      </c>
    </row>
    <row r="414" s="12" customFormat="1" ht="25.92" customHeight="1">
      <c r="A414" s="12"/>
      <c r="B414" s="204"/>
      <c r="C414" s="205"/>
      <c r="D414" s="206" t="s">
        <v>79</v>
      </c>
      <c r="E414" s="207" t="s">
        <v>1378</v>
      </c>
      <c r="F414" s="207" t="s">
        <v>1379</v>
      </c>
      <c r="G414" s="205"/>
      <c r="H414" s="205"/>
      <c r="I414" s="208"/>
      <c r="J414" s="209">
        <f>BK414</f>
        <v>0</v>
      </c>
      <c r="K414" s="205"/>
      <c r="L414" s="210"/>
      <c r="M414" s="211"/>
      <c r="N414" s="212"/>
      <c r="O414" s="212"/>
      <c r="P414" s="213">
        <f>P415+P446</f>
        <v>0</v>
      </c>
      <c r="Q414" s="212"/>
      <c r="R414" s="213">
        <f>R415+R446</f>
        <v>1.737161</v>
      </c>
      <c r="S414" s="212"/>
      <c r="T414" s="214">
        <f>T415+T446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5" t="s">
        <v>90</v>
      </c>
      <c r="AT414" s="216" t="s">
        <v>79</v>
      </c>
      <c r="AU414" s="216" t="s">
        <v>80</v>
      </c>
      <c r="AY414" s="215" t="s">
        <v>138</v>
      </c>
      <c r="BK414" s="217">
        <f>BK415+BK446</f>
        <v>0</v>
      </c>
    </row>
    <row r="415" s="12" customFormat="1" ht="22.8" customHeight="1">
      <c r="A415" s="12"/>
      <c r="B415" s="204"/>
      <c r="C415" s="205"/>
      <c r="D415" s="206" t="s">
        <v>79</v>
      </c>
      <c r="E415" s="218" t="s">
        <v>1633</v>
      </c>
      <c r="F415" s="218" t="s">
        <v>1634</v>
      </c>
      <c r="G415" s="205"/>
      <c r="H415" s="205"/>
      <c r="I415" s="208"/>
      <c r="J415" s="219">
        <f>BK415</f>
        <v>0</v>
      </c>
      <c r="K415" s="205"/>
      <c r="L415" s="210"/>
      <c r="M415" s="211"/>
      <c r="N415" s="212"/>
      <c r="O415" s="212"/>
      <c r="P415" s="213">
        <f>SUM(P416:P445)</f>
        <v>0</v>
      </c>
      <c r="Q415" s="212"/>
      <c r="R415" s="213">
        <f>SUM(R416:R445)</f>
        <v>0.80176000000000003</v>
      </c>
      <c r="S415" s="212"/>
      <c r="T415" s="214">
        <f>SUM(T416:T445)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5" t="s">
        <v>90</v>
      </c>
      <c r="AT415" s="216" t="s">
        <v>79</v>
      </c>
      <c r="AU415" s="216" t="s">
        <v>88</v>
      </c>
      <c r="AY415" s="215" t="s">
        <v>138</v>
      </c>
      <c r="BK415" s="217">
        <f>SUM(BK416:BK445)</f>
        <v>0</v>
      </c>
    </row>
    <row r="416" s="2" customFormat="1" ht="16.5" customHeight="1">
      <c r="A416" s="39"/>
      <c r="B416" s="40"/>
      <c r="C416" s="272" t="s">
        <v>339</v>
      </c>
      <c r="D416" s="272" t="s">
        <v>453</v>
      </c>
      <c r="E416" s="273" t="s">
        <v>1635</v>
      </c>
      <c r="F416" s="274" t="s">
        <v>1636</v>
      </c>
      <c r="G416" s="275" t="s">
        <v>281</v>
      </c>
      <c r="H416" s="276">
        <v>0.095000000000000001</v>
      </c>
      <c r="I416" s="277"/>
      <c r="J416" s="278">
        <f>ROUND(I416*H416,2)</f>
        <v>0</v>
      </c>
      <c r="K416" s="279"/>
      <c r="L416" s="280"/>
      <c r="M416" s="281" t="s">
        <v>1</v>
      </c>
      <c r="N416" s="282" t="s">
        <v>45</v>
      </c>
      <c r="O416" s="92"/>
      <c r="P416" s="230">
        <f>O416*H416</f>
        <v>0</v>
      </c>
      <c r="Q416" s="230">
        <v>0.5</v>
      </c>
      <c r="R416" s="230">
        <f>Q416*H416</f>
        <v>0.047500000000000001</v>
      </c>
      <c r="S416" s="230">
        <v>0</v>
      </c>
      <c r="T416" s="23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344</v>
      </c>
      <c r="AT416" s="232" t="s">
        <v>453</v>
      </c>
      <c r="AU416" s="232" t="s">
        <v>90</v>
      </c>
      <c r="AY416" s="18" t="s">
        <v>138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88</v>
      </c>
      <c r="BK416" s="233">
        <f>ROUND(I416*H416,2)</f>
        <v>0</v>
      </c>
      <c r="BL416" s="18" t="s">
        <v>253</v>
      </c>
      <c r="BM416" s="232" t="s">
        <v>1637</v>
      </c>
    </row>
    <row r="417" s="2" customFormat="1">
      <c r="A417" s="39"/>
      <c r="B417" s="40"/>
      <c r="C417" s="41"/>
      <c r="D417" s="234" t="s">
        <v>146</v>
      </c>
      <c r="E417" s="41"/>
      <c r="F417" s="235" t="s">
        <v>1636</v>
      </c>
      <c r="G417" s="41"/>
      <c r="H417" s="41"/>
      <c r="I417" s="236"/>
      <c r="J417" s="41"/>
      <c r="K417" s="41"/>
      <c r="L417" s="45"/>
      <c r="M417" s="237"/>
      <c r="N417" s="238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146</v>
      </c>
      <c r="AU417" s="18" t="s">
        <v>90</v>
      </c>
    </row>
    <row r="418" s="2" customFormat="1">
      <c r="A418" s="39"/>
      <c r="B418" s="40"/>
      <c r="C418" s="41"/>
      <c r="D418" s="234" t="s">
        <v>159</v>
      </c>
      <c r="E418" s="41"/>
      <c r="F418" s="271" t="s">
        <v>1638</v>
      </c>
      <c r="G418" s="41"/>
      <c r="H418" s="41"/>
      <c r="I418" s="236"/>
      <c r="J418" s="41"/>
      <c r="K418" s="41"/>
      <c r="L418" s="45"/>
      <c r="M418" s="237"/>
      <c r="N418" s="238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159</v>
      </c>
      <c r="AU418" s="18" t="s">
        <v>90</v>
      </c>
    </row>
    <row r="419" s="13" customFormat="1">
      <c r="A419" s="13"/>
      <c r="B419" s="239"/>
      <c r="C419" s="240"/>
      <c r="D419" s="234" t="s">
        <v>148</v>
      </c>
      <c r="E419" s="241" t="s">
        <v>1</v>
      </c>
      <c r="F419" s="242" t="s">
        <v>1639</v>
      </c>
      <c r="G419" s="240"/>
      <c r="H419" s="241" t="s">
        <v>1</v>
      </c>
      <c r="I419" s="243"/>
      <c r="J419" s="240"/>
      <c r="K419" s="240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148</v>
      </c>
      <c r="AU419" s="248" t="s">
        <v>90</v>
      </c>
      <c r="AV419" s="13" t="s">
        <v>88</v>
      </c>
      <c r="AW419" s="13" t="s">
        <v>36</v>
      </c>
      <c r="AX419" s="13" t="s">
        <v>80</v>
      </c>
      <c r="AY419" s="248" t="s">
        <v>138</v>
      </c>
    </row>
    <row r="420" s="14" customFormat="1">
      <c r="A420" s="14"/>
      <c r="B420" s="249"/>
      <c r="C420" s="250"/>
      <c r="D420" s="234" t="s">
        <v>148</v>
      </c>
      <c r="E420" s="251" t="s">
        <v>1</v>
      </c>
      <c r="F420" s="252" t="s">
        <v>1640</v>
      </c>
      <c r="G420" s="250"/>
      <c r="H420" s="253">
        <v>0.095000000000000001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9" t="s">
        <v>148</v>
      </c>
      <c r="AU420" s="259" t="s">
        <v>90</v>
      </c>
      <c r="AV420" s="14" t="s">
        <v>90</v>
      </c>
      <c r="AW420" s="14" t="s">
        <v>36</v>
      </c>
      <c r="AX420" s="14" t="s">
        <v>88</v>
      </c>
      <c r="AY420" s="259" t="s">
        <v>138</v>
      </c>
    </row>
    <row r="421" s="2" customFormat="1" ht="24.15" customHeight="1">
      <c r="A421" s="39"/>
      <c r="B421" s="40"/>
      <c r="C421" s="272" t="s">
        <v>344</v>
      </c>
      <c r="D421" s="272" t="s">
        <v>453</v>
      </c>
      <c r="E421" s="273" t="s">
        <v>1641</v>
      </c>
      <c r="F421" s="274" t="s">
        <v>1642</v>
      </c>
      <c r="G421" s="275" t="s">
        <v>281</v>
      </c>
      <c r="H421" s="276">
        <v>1.012</v>
      </c>
      <c r="I421" s="277"/>
      <c r="J421" s="278">
        <f>ROUND(I421*H421,2)</f>
        <v>0</v>
      </c>
      <c r="K421" s="279"/>
      <c r="L421" s="280"/>
      <c r="M421" s="281" t="s">
        <v>1</v>
      </c>
      <c r="N421" s="282" t="s">
        <v>45</v>
      </c>
      <c r="O421" s="92"/>
      <c r="P421" s="230">
        <f>O421*H421</f>
        <v>0</v>
      </c>
      <c r="Q421" s="230">
        <v>0.44</v>
      </c>
      <c r="R421" s="230">
        <f>Q421*H421</f>
        <v>0.44528000000000001</v>
      </c>
      <c r="S421" s="230">
        <v>0</v>
      </c>
      <c r="T421" s="23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344</v>
      </c>
      <c r="AT421" s="232" t="s">
        <v>453</v>
      </c>
      <c r="AU421" s="232" t="s">
        <v>90</v>
      </c>
      <c r="AY421" s="18" t="s">
        <v>138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8" t="s">
        <v>88</v>
      </c>
      <c r="BK421" s="233">
        <f>ROUND(I421*H421,2)</f>
        <v>0</v>
      </c>
      <c r="BL421" s="18" t="s">
        <v>253</v>
      </c>
      <c r="BM421" s="232" t="s">
        <v>1643</v>
      </c>
    </row>
    <row r="422" s="2" customFormat="1">
      <c r="A422" s="39"/>
      <c r="B422" s="40"/>
      <c r="C422" s="41"/>
      <c r="D422" s="234" t="s">
        <v>146</v>
      </c>
      <c r="E422" s="41"/>
      <c r="F422" s="235" t="s">
        <v>1642</v>
      </c>
      <c r="G422" s="41"/>
      <c r="H422" s="41"/>
      <c r="I422" s="236"/>
      <c r="J422" s="41"/>
      <c r="K422" s="41"/>
      <c r="L422" s="45"/>
      <c r="M422" s="237"/>
      <c r="N422" s="238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146</v>
      </c>
      <c r="AU422" s="18" t="s">
        <v>90</v>
      </c>
    </row>
    <row r="423" s="2" customFormat="1">
      <c r="A423" s="39"/>
      <c r="B423" s="40"/>
      <c r="C423" s="41"/>
      <c r="D423" s="234" t="s">
        <v>159</v>
      </c>
      <c r="E423" s="41"/>
      <c r="F423" s="271" t="s">
        <v>1638</v>
      </c>
      <c r="G423" s="41"/>
      <c r="H423" s="41"/>
      <c r="I423" s="236"/>
      <c r="J423" s="41"/>
      <c r="K423" s="41"/>
      <c r="L423" s="45"/>
      <c r="M423" s="237"/>
      <c r="N423" s="238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159</v>
      </c>
      <c r="AU423" s="18" t="s">
        <v>90</v>
      </c>
    </row>
    <row r="424" s="13" customFormat="1">
      <c r="A424" s="13"/>
      <c r="B424" s="239"/>
      <c r="C424" s="240"/>
      <c r="D424" s="234" t="s">
        <v>148</v>
      </c>
      <c r="E424" s="241" t="s">
        <v>1</v>
      </c>
      <c r="F424" s="242" t="s">
        <v>1644</v>
      </c>
      <c r="G424" s="240"/>
      <c r="H424" s="241" t="s">
        <v>1</v>
      </c>
      <c r="I424" s="243"/>
      <c r="J424" s="240"/>
      <c r="K424" s="240"/>
      <c r="L424" s="244"/>
      <c r="M424" s="245"/>
      <c r="N424" s="246"/>
      <c r="O424" s="246"/>
      <c r="P424" s="246"/>
      <c r="Q424" s="246"/>
      <c r="R424" s="246"/>
      <c r="S424" s="246"/>
      <c r="T424" s="24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8" t="s">
        <v>148</v>
      </c>
      <c r="AU424" s="248" t="s">
        <v>90</v>
      </c>
      <c r="AV424" s="13" t="s">
        <v>88</v>
      </c>
      <c r="AW424" s="13" t="s">
        <v>36</v>
      </c>
      <c r="AX424" s="13" t="s">
        <v>80</v>
      </c>
      <c r="AY424" s="248" t="s">
        <v>138</v>
      </c>
    </row>
    <row r="425" s="14" customFormat="1">
      <c r="A425" s="14"/>
      <c r="B425" s="249"/>
      <c r="C425" s="250"/>
      <c r="D425" s="234" t="s">
        <v>148</v>
      </c>
      <c r="E425" s="251" t="s">
        <v>1</v>
      </c>
      <c r="F425" s="252" t="s">
        <v>1645</v>
      </c>
      <c r="G425" s="250"/>
      <c r="H425" s="253">
        <v>0.31</v>
      </c>
      <c r="I425" s="254"/>
      <c r="J425" s="250"/>
      <c r="K425" s="250"/>
      <c r="L425" s="255"/>
      <c r="M425" s="256"/>
      <c r="N425" s="257"/>
      <c r="O425" s="257"/>
      <c r="P425" s="257"/>
      <c r="Q425" s="257"/>
      <c r="R425" s="257"/>
      <c r="S425" s="257"/>
      <c r="T425" s="25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9" t="s">
        <v>148</v>
      </c>
      <c r="AU425" s="259" t="s">
        <v>90</v>
      </c>
      <c r="AV425" s="14" t="s">
        <v>90</v>
      </c>
      <c r="AW425" s="14" t="s">
        <v>36</v>
      </c>
      <c r="AX425" s="14" t="s">
        <v>80</v>
      </c>
      <c r="AY425" s="259" t="s">
        <v>138</v>
      </c>
    </row>
    <row r="426" s="13" customFormat="1">
      <c r="A426" s="13"/>
      <c r="B426" s="239"/>
      <c r="C426" s="240"/>
      <c r="D426" s="234" t="s">
        <v>148</v>
      </c>
      <c r="E426" s="241" t="s">
        <v>1</v>
      </c>
      <c r="F426" s="242" t="s">
        <v>1646</v>
      </c>
      <c r="G426" s="240"/>
      <c r="H426" s="241" t="s">
        <v>1</v>
      </c>
      <c r="I426" s="243"/>
      <c r="J426" s="240"/>
      <c r="K426" s="240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148</v>
      </c>
      <c r="AU426" s="248" t="s">
        <v>90</v>
      </c>
      <c r="AV426" s="13" t="s">
        <v>88</v>
      </c>
      <c r="AW426" s="13" t="s">
        <v>36</v>
      </c>
      <c r="AX426" s="13" t="s">
        <v>80</v>
      </c>
      <c r="AY426" s="248" t="s">
        <v>138</v>
      </c>
    </row>
    <row r="427" s="14" customFormat="1">
      <c r="A427" s="14"/>
      <c r="B427" s="249"/>
      <c r="C427" s="250"/>
      <c r="D427" s="234" t="s">
        <v>148</v>
      </c>
      <c r="E427" s="251" t="s">
        <v>1</v>
      </c>
      <c r="F427" s="252" t="s">
        <v>1647</v>
      </c>
      <c r="G427" s="250"/>
      <c r="H427" s="253">
        <v>0.70199999999999996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148</v>
      </c>
      <c r="AU427" s="259" t="s">
        <v>90</v>
      </c>
      <c r="AV427" s="14" t="s">
        <v>90</v>
      </c>
      <c r="AW427" s="14" t="s">
        <v>36</v>
      </c>
      <c r="AX427" s="14" t="s">
        <v>80</v>
      </c>
      <c r="AY427" s="259" t="s">
        <v>138</v>
      </c>
    </row>
    <row r="428" s="15" customFormat="1">
      <c r="A428" s="15"/>
      <c r="B428" s="260"/>
      <c r="C428" s="261"/>
      <c r="D428" s="234" t="s">
        <v>148</v>
      </c>
      <c r="E428" s="262" t="s">
        <v>1</v>
      </c>
      <c r="F428" s="263" t="s">
        <v>154</v>
      </c>
      <c r="G428" s="261"/>
      <c r="H428" s="264">
        <v>1.012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0" t="s">
        <v>148</v>
      </c>
      <c r="AU428" s="270" t="s">
        <v>90</v>
      </c>
      <c r="AV428" s="15" t="s">
        <v>144</v>
      </c>
      <c r="AW428" s="15" t="s">
        <v>36</v>
      </c>
      <c r="AX428" s="15" t="s">
        <v>88</v>
      </c>
      <c r="AY428" s="270" t="s">
        <v>138</v>
      </c>
    </row>
    <row r="429" s="2" customFormat="1" ht="16.5" customHeight="1">
      <c r="A429" s="39"/>
      <c r="B429" s="40"/>
      <c r="C429" s="220" t="s">
        <v>306</v>
      </c>
      <c r="D429" s="220" t="s">
        <v>140</v>
      </c>
      <c r="E429" s="221" t="s">
        <v>1648</v>
      </c>
      <c r="F429" s="222" t="s">
        <v>1649</v>
      </c>
      <c r="G429" s="223" t="s">
        <v>212</v>
      </c>
      <c r="H429" s="224">
        <v>14</v>
      </c>
      <c r="I429" s="225"/>
      <c r="J429" s="226">
        <f>ROUND(I429*H429,2)</f>
        <v>0</v>
      </c>
      <c r="K429" s="227"/>
      <c r="L429" s="45"/>
      <c r="M429" s="228" t="s">
        <v>1</v>
      </c>
      <c r="N429" s="229" t="s">
        <v>45</v>
      </c>
      <c r="O429" s="92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2" t="s">
        <v>253</v>
      </c>
      <c r="AT429" s="232" t="s">
        <v>140</v>
      </c>
      <c r="AU429" s="232" t="s">
        <v>90</v>
      </c>
      <c r="AY429" s="18" t="s">
        <v>138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8" t="s">
        <v>88</v>
      </c>
      <c r="BK429" s="233">
        <f>ROUND(I429*H429,2)</f>
        <v>0</v>
      </c>
      <c r="BL429" s="18" t="s">
        <v>253</v>
      </c>
      <c r="BM429" s="232" t="s">
        <v>1650</v>
      </c>
    </row>
    <row r="430" s="2" customFormat="1">
      <c r="A430" s="39"/>
      <c r="B430" s="40"/>
      <c r="C430" s="41"/>
      <c r="D430" s="234" t="s">
        <v>146</v>
      </c>
      <c r="E430" s="41"/>
      <c r="F430" s="235" t="s">
        <v>1649</v>
      </c>
      <c r="G430" s="41"/>
      <c r="H430" s="41"/>
      <c r="I430" s="236"/>
      <c r="J430" s="41"/>
      <c r="K430" s="41"/>
      <c r="L430" s="45"/>
      <c r="M430" s="237"/>
      <c r="N430" s="238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146</v>
      </c>
      <c r="AU430" s="18" t="s">
        <v>90</v>
      </c>
    </row>
    <row r="431" s="2" customFormat="1">
      <c r="A431" s="39"/>
      <c r="B431" s="40"/>
      <c r="C431" s="41"/>
      <c r="D431" s="234" t="s">
        <v>159</v>
      </c>
      <c r="E431" s="41"/>
      <c r="F431" s="271" t="s">
        <v>1651</v>
      </c>
      <c r="G431" s="41"/>
      <c r="H431" s="41"/>
      <c r="I431" s="236"/>
      <c r="J431" s="41"/>
      <c r="K431" s="41"/>
      <c r="L431" s="45"/>
      <c r="M431" s="237"/>
      <c r="N431" s="238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159</v>
      </c>
      <c r="AU431" s="18" t="s">
        <v>90</v>
      </c>
    </row>
    <row r="432" s="2" customFormat="1" ht="24.15" customHeight="1">
      <c r="A432" s="39"/>
      <c r="B432" s="40"/>
      <c r="C432" s="272" t="s">
        <v>373</v>
      </c>
      <c r="D432" s="272" t="s">
        <v>453</v>
      </c>
      <c r="E432" s="273" t="s">
        <v>1652</v>
      </c>
      <c r="F432" s="274" t="s">
        <v>1653</v>
      </c>
      <c r="G432" s="275" t="s">
        <v>281</v>
      </c>
      <c r="H432" s="276">
        <v>0.54200000000000004</v>
      </c>
      <c r="I432" s="277"/>
      <c r="J432" s="278">
        <f>ROUND(I432*H432,2)</f>
        <v>0</v>
      </c>
      <c r="K432" s="279"/>
      <c r="L432" s="280"/>
      <c r="M432" s="281" t="s">
        <v>1</v>
      </c>
      <c r="N432" s="282" t="s">
        <v>45</v>
      </c>
      <c r="O432" s="92"/>
      <c r="P432" s="230">
        <f>O432*H432</f>
        <v>0</v>
      </c>
      <c r="Q432" s="230">
        <v>0.44</v>
      </c>
      <c r="R432" s="230">
        <f>Q432*H432</f>
        <v>0.23848000000000003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344</v>
      </c>
      <c r="AT432" s="232" t="s">
        <v>453</v>
      </c>
      <c r="AU432" s="232" t="s">
        <v>90</v>
      </c>
      <c r="AY432" s="18" t="s">
        <v>138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88</v>
      </c>
      <c r="BK432" s="233">
        <f>ROUND(I432*H432,2)</f>
        <v>0</v>
      </c>
      <c r="BL432" s="18" t="s">
        <v>253</v>
      </c>
      <c r="BM432" s="232" t="s">
        <v>1654</v>
      </c>
    </row>
    <row r="433" s="2" customFormat="1">
      <c r="A433" s="39"/>
      <c r="B433" s="40"/>
      <c r="C433" s="41"/>
      <c r="D433" s="234" t="s">
        <v>146</v>
      </c>
      <c r="E433" s="41"/>
      <c r="F433" s="235" t="s">
        <v>1653</v>
      </c>
      <c r="G433" s="41"/>
      <c r="H433" s="41"/>
      <c r="I433" s="236"/>
      <c r="J433" s="41"/>
      <c r="K433" s="41"/>
      <c r="L433" s="45"/>
      <c r="M433" s="237"/>
      <c r="N433" s="23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146</v>
      </c>
      <c r="AU433" s="18" t="s">
        <v>90</v>
      </c>
    </row>
    <row r="434" s="2" customFormat="1">
      <c r="A434" s="39"/>
      <c r="B434" s="40"/>
      <c r="C434" s="41"/>
      <c r="D434" s="234" t="s">
        <v>159</v>
      </c>
      <c r="E434" s="41"/>
      <c r="F434" s="271" t="s">
        <v>1655</v>
      </c>
      <c r="G434" s="41"/>
      <c r="H434" s="41"/>
      <c r="I434" s="236"/>
      <c r="J434" s="41"/>
      <c r="K434" s="41"/>
      <c r="L434" s="45"/>
      <c r="M434" s="237"/>
      <c r="N434" s="238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159</v>
      </c>
      <c r="AU434" s="18" t="s">
        <v>90</v>
      </c>
    </row>
    <row r="435" s="13" customFormat="1">
      <c r="A435" s="13"/>
      <c r="B435" s="239"/>
      <c r="C435" s="240"/>
      <c r="D435" s="234" t="s">
        <v>148</v>
      </c>
      <c r="E435" s="241" t="s">
        <v>1</v>
      </c>
      <c r="F435" s="242" t="s">
        <v>1656</v>
      </c>
      <c r="G435" s="240"/>
      <c r="H435" s="241" t="s">
        <v>1</v>
      </c>
      <c r="I435" s="243"/>
      <c r="J435" s="240"/>
      <c r="K435" s="240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148</v>
      </c>
      <c r="AU435" s="248" t="s">
        <v>90</v>
      </c>
      <c r="AV435" s="13" t="s">
        <v>88</v>
      </c>
      <c r="AW435" s="13" t="s">
        <v>36</v>
      </c>
      <c r="AX435" s="13" t="s">
        <v>80</v>
      </c>
      <c r="AY435" s="248" t="s">
        <v>138</v>
      </c>
    </row>
    <row r="436" s="14" customFormat="1">
      <c r="A436" s="14"/>
      <c r="B436" s="249"/>
      <c r="C436" s="250"/>
      <c r="D436" s="234" t="s">
        <v>148</v>
      </c>
      <c r="E436" s="251" t="s">
        <v>1</v>
      </c>
      <c r="F436" s="252" t="s">
        <v>1657</v>
      </c>
      <c r="G436" s="250"/>
      <c r="H436" s="253">
        <v>0.54200000000000004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9" t="s">
        <v>148</v>
      </c>
      <c r="AU436" s="259" t="s">
        <v>90</v>
      </c>
      <c r="AV436" s="14" t="s">
        <v>90</v>
      </c>
      <c r="AW436" s="14" t="s">
        <v>36</v>
      </c>
      <c r="AX436" s="14" t="s">
        <v>88</v>
      </c>
      <c r="AY436" s="259" t="s">
        <v>138</v>
      </c>
    </row>
    <row r="437" s="2" customFormat="1" ht="16.5" customHeight="1">
      <c r="A437" s="39"/>
      <c r="B437" s="40"/>
      <c r="C437" s="220" t="s">
        <v>381</v>
      </c>
      <c r="D437" s="220" t="s">
        <v>140</v>
      </c>
      <c r="E437" s="221" t="s">
        <v>1658</v>
      </c>
      <c r="F437" s="222" t="s">
        <v>1659</v>
      </c>
      <c r="G437" s="223" t="s">
        <v>1237</v>
      </c>
      <c r="H437" s="224">
        <v>14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45</v>
      </c>
      <c r="O437" s="92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253</v>
      </c>
      <c r="AT437" s="232" t="s">
        <v>140</v>
      </c>
      <c r="AU437" s="232" t="s">
        <v>90</v>
      </c>
      <c r="AY437" s="18" t="s">
        <v>138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88</v>
      </c>
      <c r="BK437" s="233">
        <f>ROUND(I437*H437,2)</f>
        <v>0</v>
      </c>
      <c r="BL437" s="18" t="s">
        <v>253</v>
      </c>
      <c r="BM437" s="232" t="s">
        <v>1660</v>
      </c>
    </row>
    <row r="438" s="2" customFormat="1">
      <c r="A438" s="39"/>
      <c r="B438" s="40"/>
      <c r="C438" s="41"/>
      <c r="D438" s="234" t="s">
        <v>146</v>
      </c>
      <c r="E438" s="41"/>
      <c r="F438" s="235" t="s">
        <v>1661</v>
      </c>
      <c r="G438" s="41"/>
      <c r="H438" s="41"/>
      <c r="I438" s="236"/>
      <c r="J438" s="41"/>
      <c r="K438" s="41"/>
      <c r="L438" s="45"/>
      <c r="M438" s="237"/>
      <c r="N438" s="23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146</v>
      </c>
      <c r="AU438" s="18" t="s">
        <v>90</v>
      </c>
    </row>
    <row r="439" s="2" customFormat="1">
      <c r="A439" s="39"/>
      <c r="B439" s="40"/>
      <c r="C439" s="41"/>
      <c r="D439" s="234" t="s">
        <v>159</v>
      </c>
      <c r="E439" s="41"/>
      <c r="F439" s="271" t="s">
        <v>1662</v>
      </c>
      <c r="G439" s="41"/>
      <c r="H439" s="41"/>
      <c r="I439" s="236"/>
      <c r="J439" s="41"/>
      <c r="K439" s="41"/>
      <c r="L439" s="45"/>
      <c r="M439" s="237"/>
      <c r="N439" s="238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159</v>
      </c>
      <c r="AU439" s="18" t="s">
        <v>90</v>
      </c>
    </row>
    <row r="440" s="13" customFormat="1">
      <c r="A440" s="13"/>
      <c r="B440" s="239"/>
      <c r="C440" s="240"/>
      <c r="D440" s="234" t="s">
        <v>148</v>
      </c>
      <c r="E440" s="241" t="s">
        <v>1</v>
      </c>
      <c r="F440" s="242" t="s">
        <v>1663</v>
      </c>
      <c r="G440" s="240"/>
      <c r="H440" s="241" t="s">
        <v>1</v>
      </c>
      <c r="I440" s="243"/>
      <c r="J440" s="240"/>
      <c r="K440" s="240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148</v>
      </c>
      <c r="AU440" s="248" t="s">
        <v>90</v>
      </c>
      <c r="AV440" s="13" t="s">
        <v>88</v>
      </c>
      <c r="AW440" s="13" t="s">
        <v>36</v>
      </c>
      <c r="AX440" s="13" t="s">
        <v>80</v>
      </c>
      <c r="AY440" s="248" t="s">
        <v>138</v>
      </c>
    </row>
    <row r="441" s="14" customFormat="1">
      <c r="A441" s="14"/>
      <c r="B441" s="249"/>
      <c r="C441" s="250"/>
      <c r="D441" s="234" t="s">
        <v>148</v>
      </c>
      <c r="E441" s="251" t="s">
        <v>1</v>
      </c>
      <c r="F441" s="252" t="s">
        <v>244</v>
      </c>
      <c r="G441" s="250"/>
      <c r="H441" s="253">
        <v>14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9" t="s">
        <v>148</v>
      </c>
      <c r="AU441" s="259" t="s">
        <v>90</v>
      </c>
      <c r="AV441" s="14" t="s">
        <v>90</v>
      </c>
      <c r="AW441" s="14" t="s">
        <v>36</v>
      </c>
      <c r="AX441" s="14" t="s">
        <v>88</v>
      </c>
      <c r="AY441" s="259" t="s">
        <v>138</v>
      </c>
    </row>
    <row r="442" s="2" customFormat="1" ht="24.15" customHeight="1">
      <c r="A442" s="39"/>
      <c r="B442" s="40"/>
      <c r="C442" s="272" t="s">
        <v>387</v>
      </c>
      <c r="D442" s="272" t="s">
        <v>453</v>
      </c>
      <c r="E442" s="273" t="s">
        <v>1664</v>
      </c>
      <c r="F442" s="274" t="s">
        <v>1665</v>
      </c>
      <c r="G442" s="275" t="s">
        <v>281</v>
      </c>
      <c r="H442" s="276">
        <v>0.094</v>
      </c>
      <c r="I442" s="277"/>
      <c r="J442" s="278">
        <f>ROUND(I442*H442,2)</f>
        <v>0</v>
      </c>
      <c r="K442" s="279"/>
      <c r="L442" s="280"/>
      <c r="M442" s="281" t="s">
        <v>1</v>
      </c>
      <c r="N442" s="282" t="s">
        <v>45</v>
      </c>
      <c r="O442" s="92"/>
      <c r="P442" s="230">
        <f>O442*H442</f>
        <v>0</v>
      </c>
      <c r="Q442" s="230">
        <v>0.75</v>
      </c>
      <c r="R442" s="230">
        <f>Q442*H442</f>
        <v>0.070500000000000007</v>
      </c>
      <c r="S442" s="230">
        <v>0</v>
      </c>
      <c r="T442" s="23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2" t="s">
        <v>188</v>
      </c>
      <c r="AT442" s="232" t="s">
        <v>453</v>
      </c>
      <c r="AU442" s="232" t="s">
        <v>90</v>
      </c>
      <c r="AY442" s="18" t="s">
        <v>138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8" t="s">
        <v>88</v>
      </c>
      <c r="BK442" s="233">
        <f>ROUND(I442*H442,2)</f>
        <v>0</v>
      </c>
      <c r="BL442" s="18" t="s">
        <v>144</v>
      </c>
      <c r="BM442" s="232" t="s">
        <v>1666</v>
      </c>
    </row>
    <row r="443" s="2" customFormat="1">
      <c r="A443" s="39"/>
      <c r="B443" s="40"/>
      <c r="C443" s="41"/>
      <c r="D443" s="234" t="s">
        <v>146</v>
      </c>
      <c r="E443" s="41"/>
      <c r="F443" s="235" t="s">
        <v>1665</v>
      </c>
      <c r="G443" s="41"/>
      <c r="H443" s="41"/>
      <c r="I443" s="236"/>
      <c r="J443" s="41"/>
      <c r="K443" s="41"/>
      <c r="L443" s="45"/>
      <c r="M443" s="237"/>
      <c r="N443" s="238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146</v>
      </c>
      <c r="AU443" s="18" t="s">
        <v>90</v>
      </c>
    </row>
    <row r="444" s="13" customFormat="1">
      <c r="A444" s="13"/>
      <c r="B444" s="239"/>
      <c r="C444" s="240"/>
      <c r="D444" s="234" t="s">
        <v>148</v>
      </c>
      <c r="E444" s="241" t="s">
        <v>1</v>
      </c>
      <c r="F444" s="242" t="s">
        <v>1667</v>
      </c>
      <c r="G444" s="240"/>
      <c r="H444" s="241" t="s">
        <v>1</v>
      </c>
      <c r="I444" s="243"/>
      <c r="J444" s="240"/>
      <c r="K444" s="240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148</v>
      </c>
      <c r="AU444" s="248" t="s">
        <v>90</v>
      </c>
      <c r="AV444" s="13" t="s">
        <v>88</v>
      </c>
      <c r="AW444" s="13" t="s">
        <v>36</v>
      </c>
      <c r="AX444" s="13" t="s">
        <v>80</v>
      </c>
      <c r="AY444" s="248" t="s">
        <v>138</v>
      </c>
    </row>
    <row r="445" s="14" customFormat="1">
      <c r="A445" s="14"/>
      <c r="B445" s="249"/>
      <c r="C445" s="250"/>
      <c r="D445" s="234" t="s">
        <v>148</v>
      </c>
      <c r="E445" s="251" t="s">
        <v>1</v>
      </c>
      <c r="F445" s="252" t="s">
        <v>1668</v>
      </c>
      <c r="G445" s="250"/>
      <c r="H445" s="253">
        <v>0.094</v>
      </c>
      <c r="I445" s="254"/>
      <c r="J445" s="250"/>
      <c r="K445" s="250"/>
      <c r="L445" s="255"/>
      <c r="M445" s="256"/>
      <c r="N445" s="257"/>
      <c r="O445" s="257"/>
      <c r="P445" s="257"/>
      <c r="Q445" s="257"/>
      <c r="R445" s="257"/>
      <c r="S445" s="257"/>
      <c r="T445" s="25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9" t="s">
        <v>148</v>
      </c>
      <c r="AU445" s="259" t="s">
        <v>90</v>
      </c>
      <c r="AV445" s="14" t="s">
        <v>90</v>
      </c>
      <c r="AW445" s="14" t="s">
        <v>36</v>
      </c>
      <c r="AX445" s="14" t="s">
        <v>88</v>
      </c>
      <c r="AY445" s="259" t="s">
        <v>138</v>
      </c>
    </row>
    <row r="446" s="12" customFormat="1" ht="22.8" customHeight="1">
      <c r="A446" s="12"/>
      <c r="B446" s="204"/>
      <c r="C446" s="205"/>
      <c r="D446" s="206" t="s">
        <v>79</v>
      </c>
      <c r="E446" s="218" t="s">
        <v>1380</v>
      </c>
      <c r="F446" s="218" t="s">
        <v>1381</v>
      </c>
      <c r="G446" s="205"/>
      <c r="H446" s="205"/>
      <c r="I446" s="208"/>
      <c r="J446" s="219">
        <f>BK446</f>
        <v>0</v>
      </c>
      <c r="K446" s="205"/>
      <c r="L446" s="210"/>
      <c r="M446" s="211"/>
      <c r="N446" s="212"/>
      <c r="O446" s="212"/>
      <c r="P446" s="213">
        <f>SUM(P447:P554)</f>
        <v>0</v>
      </c>
      <c r="Q446" s="212"/>
      <c r="R446" s="213">
        <f>SUM(R447:R554)</f>
        <v>0.93540100000000004</v>
      </c>
      <c r="S446" s="212"/>
      <c r="T446" s="214">
        <f>SUM(T447:T554)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5" t="s">
        <v>90</v>
      </c>
      <c r="AT446" s="216" t="s">
        <v>79</v>
      </c>
      <c r="AU446" s="216" t="s">
        <v>88</v>
      </c>
      <c r="AY446" s="215" t="s">
        <v>138</v>
      </c>
      <c r="BK446" s="217">
        <f>SUM(BK447:BK554)</f>
        <v>0</v>
      </c>
    </row>
    <row r="447" s="2" customFormat="1" ht="24.15" customHeight="1">
      <c r="A447" s="39"/>
      <c r="B447" s="40"/>
      <c r="C447" s="220" t="s">
        <v>394</v>
      </c>
      <c r="D447" s="220" t="s">
        <v>140</v>
      </c>
      <c r="E447" s="221" t="s">
        <v>1669</v>
      </c>
      <c r="F447" s="222" t="s">
        <v>1670</v>
      </c>
      <c r="G447" s="223" t="s">
        <v>683</v>
      </c>
      <c r="H447" s="224">
        <v>72.390000000000001</v>
      </c>
      <c r="I447" s="225"/>
      <c r="J447" s="226">
        <f>ROUND(I447*H447,2)</f>
        <v>0</v>
      </c>
      <c r="K447" s="227"/>
      <c r="L447" s="45"/>
      <c r="M447" s="228" t="s">
        <v>1</v>
      </c>
      <c r="N447" s="229" t="s">
        <v>45</v>
      </c>
      <c r="O447" s="92"/>
      <c r="P447" s="230">
        <f>O447*H447</f>
        <v>0</v>
      </c>
      <c r="Q447" s="230">
        <v>5.0000000000000002E-05</v>
      </c>
      <c r="R447" s="230">
        <f>Q447*H447</f>
        <v>0.0036195000000000003</v>
      </c>
      <c r="S447" s="230">
        <v>0</v>
      </c>
      <c r="T447" s="23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2" t="s">
        <v>253</v>
      </c>
      <c r="AT447" s="232" t="s">
        <v>140</v>
      </c>
      <c r="AU447" s="232" t="s">
        <v>90</v>
      </c>
      <c r="AY447" s="18" t="s">
        <v>138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88</v>
      </c>
      <c r="BK447" s="233">
        <f>ROUND(I447*H447,2)</f>
        <v>0</v>
      </c>
      <c r="BL447" s="18" t="s">
        <v>253</v>
      </c>
      <c r="BM447" s="232" t="s">
        <v>1671</v>
      </c>
    </row>
    <row r="448" s="2" customFormat="1">
      <c r="A448" s="39"/>
      <c r="B448" s="40"/>
      <c r="C448" s="41"/>
      <c r="D448" s="234" t="s">
        <v>146</v>
      </c>
      <c r="E448" s="41"/>
      <c r="F448" s="235" t="s">
        <v>1670</v>
      </c>
      <c r="G448" s="41"/>
      <c r="H448" s="41"/>
      <c r="I448" s="236"/>
      <c r="J448" s="41"/>
      <c r="K448" s="41"/>
      <c r="L448" s="45"/>
      <c r="M448" s="237"/>
      <c r="N448" s="238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146</v>
      </c>
      <c r="AU448" s="18" t="s">
        <v>90</v>
      </c>
    </row>
    <row r="449" s="2" customFormat="1">
      <c r="A449" s="39"/>
      <c r="B449" s="40"/>
      <c r="C449" s="41"/>
      <c r="D449" s="234" t="s">
        <v>159</v>
      </c>
      <c r="E449" s="41"/>
      <c r="F449" s="271" t="s">
        <v>1672</v>
      </c>
      <c r="G449" s="41"/>
      <c r="H449" s="41"/>
      <c r="I449" s="236"/>
      <c r="J449" s="41"/>
      <c r="K449" s="41"/>
      <c r="L449" s="45"/>
      <c r="M449" s="237"/>
      <c r="N449" s="238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159</v>
      </c>
      <c r="AU449" s="18" t="s">
        <v>90</v>
      </c>
    </row>
    <row r="450" s="13" customFormat="1">
      <c r="A450" s="13"/>
      <c r="B450" s="239"/>
      <c r="C450" s="240"/>
      <c r="D450" s="234" t="s">
        <v>148</v>
      </c>
      <c r="E450" s="241" t="s">
        <v>1</v>
      </c>
      <c r="F450" s="242" t="s">
        <v>1673</v>
      </c>
      <c r="G450" s="240"/>
      <c r="H450" s="241" t="s">
        <v>1</v>
      </c>
      <c r="I450" s="243"/>
      <c r="J450" s="240"/>
      <c r="K450" s="240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148</v>
      </c>
      <c r="AU450" s="248" t="s">
        <v>90</v>
      </c>
      <c r="AV450" s="13" t="s">
        <v>88</v>
      </c>
      <c r="AW450" s="13" t="s">
        <v>36</v>
      </c>
      <c r="AX450" s="13" t="s">
        <v>80</v>
      </c>
      <c r="AY450" s="248" t="s">
        <v>138</v>
      </c>
    </row>
    <row r="451" s="14" customFormat="1">
      <c r="A451" s="14"/>
      <c r="B451" s="249"/>
      <c r="C451" s="250"/>
      <c r="D451" s="234" t="s">
        <v>148</v>
      </c>
      <c r="E451" s="251" t="s">
        <v>1</v>
      </c>
      <c r="F451" s="252" t="s">
        <v>1674</v>
      </c>
      <c r="G451" s="250"/>
      <c r="H451" s="253">
        <v>40.399999999999999</v>
      </c>
      <c r="I451" s="254"/>
      <c r="J451" s="250"/>
      <c r="K451" s="250"/>
      <c r="L451" s="255"/>
      <c r="M451" s="256"/>
      <c r="N451" s="257"/>
      <c r="O451" s="257"/>
      <c r="P451" s="257"/>
      <c r="Q451" s="257"/>
      <c r="R451" s="257"/>
      <c r="S451" s="257"/>
      <c r="T451" s="25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9" t="s">
        <v>148</v>
      </c>
      <c r="AU451" s="259" t="s">
        <v>90</v>
      </c>
      <c r="AV451" s="14" t="s">
        <v>90</v>
      </c>
      <c r="AW451" s="14" t="s">
        <v>36</v>
      </c>
      <c r="AX451" s="14" t="s">
        <v>80</v>
      </c>
      <c r="AY451" s="259" t="s">
        <v>138</v>
      </c>
    </row>
    <row r="452" s="13" customFormat="1">
      <c r="A452" s="13"/>
      <c r="B452" s="239"/>
      <c r="C452" s="240"/>
      <c r="D452" s="234" t="s">
        <v>148</v>
      </c>
      <c r="E452" s="241" t="s">
        <v>1</v>
      </c>
      <c r="F452" s="242" t="s">
        <v>1675</v>
      </c>
      <c r="G452" s="240"/>
      <c r="H452" s="241" t="s">
        <v>1</v>
      </c>
      <c r="I452" s="243"/>
      <c r="J452" s="240"/>
      <c r="K452" s="240"/>
      <c r="L452" s="244"/>
      <c r="M452" s="245"/>
      <c r="N452" s="246"/>
      <c r="O452" s="246"/>
      <c r="P452" s="246"/>
      <c r="Q452" s="246"/>
      <c r="R452" s="246"/>
      <c r="S452" s="246"/>
      <c r="T452" s="24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8" t="s">
        <v>148</v>
      </c>
      <c r="AU452" s="248" t="s">
        <v>90</v>
      </c>
      <c r="AV452" s="13" t="s">
        <v>88</v>
      </c>
      <c r="AW452" s="13" t="s">
        <v>36</v>
      </c>
      <c r="AX452" s="13" t="s">
        <v>80</v>
      </c>
      <c r="AY452" s="248" t="s">
        <v>138</v>
      </c>
    </row>
    <row r="453" s="14" customFormat="1">
      <c r="A453" s="14"/>
      <c r="B453" s="249"/>
      <c r="C453" s="250"/>
      <c r="D453" s="234" t="s">
        <v>148</v>
      </c>
      <c r="E453" s="251" t="s">
        <v>1</v>
      </c>
      <c r="F453" s="252" t="s">
        <v>1676</v>
      </c>
      <c r="G453" s="250"/>
      <c r="H453" s="253">
        <v>31.989999999999998</v>
      </c>
      <c r="I453" s="254"/>
      <c r="J453" s="250"/>
      <c r="K453" s="250"/>
      <c r="L453" s="255"/>
      <c r="M453" s="256"/>
      <c r="N453" s="257"/>
      <c r="O453" s="257"/>
      <c r="P453" s="257"/>
      <c r="Q453" s="257"/>
      <c r="R453" s="257"/>
      <c r="S453" s="257"/>
      <c r="T453" s="25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9" t="s">
        <v>148</v>
      </c>
      <c r="AU453" s="259" t="s">
        <v>90</v>
      </c>
      <c r="AV453" s="14" t="s">
        <v>90</v>
      </c>
      <c r="AW453" s="14" t="s">
        <v>36</v>
      </c>
      <c r="AX453" s="14" t="s">
        <v>80</v>
      </c>
      <c r="AY453" s="259" t="s">
        <v>138</v>
      </c>
    </row>
    <row r="454" s="15" customFormat="1">
      <c r="A454" s="15"/>
      <c r="B454" s="260"/>
      <c r="C454" s="261"/>
      <c r="D454" s="234" t="s">
        <v>148</v>
      </c>
      <c r="E454" s="262" t="s">
        <v>1</v>
      </c>
      <c r="F454" s="263" t="s">
        <v>154</v>
      </c>
      <c r="G454" s="261"/>
      <c r="H454" s="264">
        <v>72.390000000000001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0" t="s">
        <v>148</v>
      </c>
      <c r="AU454" s="270" t="s">
        <v>90</v>
      </c>
      <c r="AV454" s="15" t="s">
        <v>144</v>
      </c>
      <c r="AW454" s="15" t="s">
        <v>36</v>
      </c>
      <c r="AX454" s="15" t="s">
        <v>88</v>
      </c>
      <c r="AY454" s="270" t="s">
        <v>138</v>
      </c>
    </row>
    <row r="455" s="2" customFormat="1" ht="24.15" customHeight="1">
      <c r="A455" s="39"/>
      <c r="B455" s="40"/>
      <c r="C455" s="220" t="s">
        <v>401</v>
      </c>
      <c r="D455" s="220" t="s">
        <v>140</v>
      </c>
      <c r="E455" s="221" t="s">
        <v>1383</v>
      </c>
      <c r="F455" s="222" t="s">
        <v>1384</v>
      </c>
      <c r="G455" s="223" t="s">
        <v>683</v>
      </c>
      <c r="H455" s="224">
        <v>331.88999999999999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45</v>
      </c>
      <c r="O455" s="92"/>
      <c r="P455" s="230">
        <f>O455*H455</f>
        <v>0</v>
      </c>
      <c r="Q455" s="230">
        <v>5.0000000000000002E-05</v>
      </c>
      <c r="R455" s="230">
        <f>Q455*H455</f>
        <v>0.016594500000000002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253</v>
      </c>
      <c r="AT455" s="232" t="s">
        <v>140</v>
      </c>
      <c r="AU455" s="232" t="s">
        <v>90</v>
      </c>
      <c r="AY455" s="18" t="s">
        <v>138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88</v>
      </c>
      <c r="BK455" s="233">
        <f>ROUND(I455*H455,2)</f>
        <v>0</v>
      </c>
      <c r="BL455" s="18" t="s">
        <v>253</v>
      </c>
      <c r="BM455" s="232" t="s">
        <v>1677</v>
      </c>
    </row>
    <row r="456" s="2" customFormat="1">
      <c r="A456" s="39"/>
      <c r="B456" s="40"/>
      <c r="C456" s="41"/>
      <c r="D456" s="234" t="s">
        <v>146</v>
      </c>
      <c r="E456" s="41"/>
      <c r="F456" s="235" t="s">
        <v>1384</v>
      </c>
      <c r="G456" s="41"/>
      <c r="H456" s="41"/>
      <c r="I456" s="236"/>
      <c r="J456" s="41"/>
      <c r="K456" s="41"/>
      <c r="L456" s="45"/>
      <c r="M456" s="237"/>
      <c r="N456" s="238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146</v>
      </c>
      <c r="AU456" s="18" t="s">
        <v>90</v>
      </c>
    </row>
    <row r="457" s="2" customFormat="1">
      <c r="A457" s="39"/>
      <c r="B457" s="40"/>
      <c r="C457" s="41"/>
      <c r="D457" s="234" t="s">
        <v>159</v>
      </c>
      <c r="E457" s="41"/>
      <c r="F457" s="271" t="s">
        <v>1672</v>
      </c>
      <c r="G457" s="41"/>
      <c r="H457" s="41"/>
      <c r="I457" s="236"/>
      <c r="J457" s="41"/>
      <c r="K457" s="41"/>
      <c r="L457" s="45"/>
      <c r="M457" s="237"/>
      <c r="N457" s="23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159</v>
      </c>
      <c r="AU457" s="18" t="s">
        <v>90</v>
      </c>
    </row>
    <row r="458" s="13" customFormat="1">
      <c r="A458" s="13"/>
      <c r="B458" s="239"/>
      <c r="C458" s="240"/>
      <c r="D458" s="234" t="s">
        <v>148</v>
      </c>
      <c r="E458" s="241" t="s">
        <v>1</v>
      </c>
      <c r="F458" s="242" t="s">
        <v>1678</v>
      </c>
      <c r="G458" s="240"/>
      <c r="H458" s="241" t="s">
        <v>1</v>
      </c>
      <c r="I458" s="243"/>
      <c r="J458" s="240"/>
      <c r="K458" s="240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148</v>
      </c>
      <c r="AU458" s="248" t="s">
        <v>90</v>
      </c>
      <c r="AV458" s="13" t="s">
        <v>88</v>
      </c>
      <c r="AW458" s="13" t="s">
        <v>36</v>
      </c>
      <c r="AX458" s="13" t="s">
        <v>80</v>
      </c>
      <c r="AY458" s="248" t="s">
        <v>138</v>
      </c>
    </row>
    <row r="459" s="14" customFormat="1">
      <c r="A459" s="14"/>
      <c r="B459" s="249"/>
      <c r="C459" s="250"/>
      <c r="D459" s="234" t="s">
        <v>148</v>
      </c>
      <c r="E459" s="251" t="s">
        <v>1</v>
      </c>
      <c r="F459" s="252" t="s">
        <v>1679</v>
      </c>
      <c r="G459" s="250"/>
      <c r="H459" s="253">
        <v>73.269999999999996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9" t="s">
        <v>148</v>
      </c>
      <c r="AU459" s="259" t="s">
        <v>90</v>
      </c>
      <c r="AV459" s="14" t="s">
        <v>90</v>
      </c>
      <c r="AW459" s="14" t="s">
        <v>36</v>
      </c>
      <c r="AX459" s="14" t="s">
        <v>80</v>
      </c>
      <c r="AY459" s="259" t="s">
        <v>138</v>
      </c>
    </row>
    <row r="460" s="13" customFormat="1">
      <c r="A460" s="13"/>
      <c r="B460" s="239"/>
      <c r="C460" s="240"/>
      <c r="D460" s="234" t="s">
        <v>148</v>
      </c>
      <c r="E460" s="241" t="s">
        <v>1</v>
      </c>
      <c r="F460" s="242" t="s">
        <v>1680</v>
      </c>
      <c r="G460" s="240"/>
      <c r="H460" s="241" t="s">
        <v>1</v>
      </c>
      <c r="I460" s="243"/>
      <c r="J460" s="240"/>
      <c r="K460" s="240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148</v>
      </c>
      <c r="AU460" s="248" t="s">
        <v>90</v>
      </c>
      <c r="AV460" s="13" t="s">
        <v>88</v>
      </c>
      <c r="AW460" s="13" t="s">
        <v>36</v>
      </c>
      <c r="AX460" s="13" t="s">
        <v>80</v>
      </c>
      <c r="AY460" s="248" t="s">
        <v>138</v>
      </c>
    </row>
    <row r="461" s="14" customFormat="1">
      <c r="A461" s="14"/>
      <c r="B461" s="249"/>
      <c r="C461" s="250"/>
      <c r="D461" s="234" t="s">
        <v>148</v>
      </c>
      <c r="E461" s="251" t="s">
        <v>1</v>
      </c>
      <c r="F461" s="252" t="s">
        <v>1681</v>
      </c>
      <c r="G461" s="250"/>
      <c r="H461" s="253">
        <v>53.609999999999999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9" t="s">
        <v>148</v>
      </c>
      <c r="AU461" s="259" t="s">
        <v>90</v>
      </c>
      <c r="AV461" s="14" t="s">
        <v>90</v>
      </c>
      <c r="AW461" s="14" t="s">
        <v>36</v>
      </c>
      <c r="AX461" s="14" t="s">
        <v>80</v>
      </c>
      <c r="AY461" s="259" t="s">
        <v>138</v>
      </c>
    </row>
    <row r="462" s="13" customFormat="1">
      <c r="A462" s="13"/>
      <c r="B462" s="239"/>
      <c r="C462" s="240"/>
      <c r="D462" s="234" t="s">
        <v>148</v>
      </c>
      <c r="E462" s="241" t="s">
        <v>1</v>
      </c>
      <c r="F462" s="242" t="s">
        <v>1682</v>
      </c>
      <c r="G462" s="240"/>
      <c r="H462" s="241" t="s">
        <v>1</v>
      </c>
      <c r="I462" s="243"/>
      <c r="J462" s="240"/>
      <c r="K462" s="240"/>
      <c r="L462" s="244"/>
      <c r="M462" s="245"/>
      <c r="N462" s="246"/>
      <c r="O462" s="246"/>
      <c r="P462" s="246"/>
      <c r="Q462" s="246"/>
      <c r="R462" s="246"/>
      <c r="S462" s="246"/>
      <c r="T462" s="24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8" t="s">
        <v>148</v>
      </c>
      <c r="AU462" s="248" t="s">
        <v>90</v>
      </c>
      <c r="AV462" s="13" t="s">
        <v>88</v>
      </c>
      <c r="AW462" s="13" t="s">
        <v>36</v>
      </c>
      <c r="AX462" s="13" t="s">
        <v>80</v>
      </c>
      <c r="AY462" s="248" t="s">
        <v>138</v>
      </c>
    </row>
    <row r="463" s="14" customFormat="1">
      <c r="A463" s="14"/>
      <c r="B463" s="249"/>
      <c r="C463" s="250"/>
      <c r="D463" s="234" t="s">
        <v>148</v>
      </c>
      <c r="E463" s="251" t="s">
        <v>1</v>
      </c>
      <c r="F463" s="252" t="s">
        <v>1683</v>
      </c>
      <c r="G463" s="250"/>
      <c r="H463" s="253">
        <v>65.450000000000003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9" t="s">
        <v>148</v>
      </c>
      <c r="AU463" s="259" t="s">
        <v>90</v>
      </c>
      <c r="AV463" s="14" t="s">
        <v>90</v>
      </c>
      <c r="AW463" s="14" t="s">
        <v>36</v>
      </c>
      <c r="AX463" s="14" t="s">
        <v>80</v>
      </c>
      <c r="AY463" s="259" t="s">
        <v>138</v>
      </c>
    </row>
    <row r="464" s="13" customFormat="1">
      <c r="A464" s="13"/>
      <c r="B464" s="239"/>
      <c r="C464" s="240"/>
      <c r="D464" s="234" t="s">
        <v>148</v>
      </c>
      <c r="E464" s="241" t="s">
        <v>1</v>
      </c>
      <c r="F464" s="242" t="s">
        <v>1684</v>
      </c>
      <c r="G464" s="240"/>
      <c r="H464" s="241" t="s">
        <v>1</v>
      </c>
      <c r="I464" s="243"/>
      <c r="J464" s="240"/>
      <c r="K464" s="240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148</v>
      </c>
      <c r="AU464" s="248" t="s">
        <v>90</v>
      </c>
      <c r="AV464" s="13" t="s">
        <v>88</v>
      </c>
      <c r="AW464" s="13" t="s">
        <v>36</v>
      </c>
      <c r="AX464" s="13" t="s">
        <v>80</v>
      </c>
      <c r="AY464" s="248" t="s">
        <v>138</v>
      </c>
    </row>
    <row r="465" s="14" customFormat="1">
      <c r="A465" s="14"/>
      <c r="B465" s="249"/>
      <c r="C465" s="250"/>
      <c r="D465" s="234" t="s">
        <v>148</v>
      </c>
      <c r="E465" s="251" t="s">
        <v>1</v>
      </c>
      <c r="F465" s="252" t="s">
        <v>1685</v>
      </c>
      <c r="G465" s="250"/>
      <c r="H465" s="253">
        <v>139.56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9" t="s">
        <v>148</v>
      </c>
      <c r="AU465" s="259" t="s">
        <v>90</v>
      </c>
      <c r="AV465" s="14" t="s">
        <v>90</v>
      </c>
      <c r="AW465" s="14" t="s">
        <v>36</v>
      </c>
      <c r="AX465" s="14" t="s">
        <v>80</v>
      </c>
      <c r="AY465" s="259" t="s">
        <v>138</v>
      </c>
    </row>
    <row r="466" s="15" customFormat="1">
      <c r="A466" s="15"/>
      <c r="B466" s="260"/>
      <c r="C466" s="261"/>
      <c r="D466" s="234" t="s">
        <v>148</v>
      </c>
      <c r="E466" s="262" t="s">
        <v>1</v>
      </c>
      <c r="F466" s="263" t="s">
        <v>154</v>
      </c>
      <c r="G466" s="261"/>
      <c r="H466" s="264">
        <v>331.88999999999999</v>
      </c>
      <c r="I466" s="265"/>
      <c r="J466" s="261"/>
      <c r="K466" s="261"/>
      <c r="L466" s="266"/>
      <c r="M466" s="267"/>
      <c r="N466" s="268"/>
      <c r="O466" s="268"/>
      <c r="P466" s="268"/>
      <c r="Q466" s="268"/>
      <c r="R466" s="268"/>
      <c r="S466" s="268"/>
      <c r="T466" s="26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0" t="s">
        <v>148</v>
      </c>
      <c r="AU466" s="270" t="s">
        <v>90</v>
      </c>
      <c r="AV466" s="15" t="s">
        <v>144</v>
      </c>
      <c r="AW466" s="15" t="s">
        <v>36</v>
      </c>
      <c r="AX466" s="15" t="s">
        <v>88</v>
      </c>
      <c r="AY466" s="270" t="s">
        <v>138</v>
      </c>
    </row>
    <row r="467" s="2" customFormat="1" ht="24.15" customHeight="1">
      <c r="A467" s="39"/>
      <c r="B467" s="40"/>
      <c r="C467" s="220" t="s">
        <v>216</v>
      </c>
      <c r="D467" s="220" t="s">
        <v>140</v>
      </c>
      <c r="E467" s="221" t="s">
        <v>1686</v>
      </c>
      <c r="F467" s="222" t="s">
        <v>1687</v>
      </c>
      <c r="G467" s="223" t="s">
        <v>683</v>
      </c>
      <c r="H467" s="224">
        <v>369.44999999999999</v>
      </c>
      <c r="I467" s="225"/>
      <c r="J467" s="226">
        <f>ROUND(I467*H467,2)</f>
        <v>0</v>
      </c>
      <c r="K467" s="227"/>
      <c r="L467" s="45"/>
      <c r="M467" s="228" t="s">
        <v>1</v>
      </c>
      <c r="N467" s="229" t="s">
        <v>45</v>
      </c>
      <c r="O467" s="92"/>
      <c r="P467" s="230">
        <f>O467*H467</f>
        <v>0</v>
      </c>
      <c r="Q467" s="230">
        <v>5.0000000000000002E-05</v>
      </c>
      <c r="R467" s="230">
        <f>Q467*H467</f>
        <v>0.018472499999999999</v>
      </c>
      <c r="S467" s="230">
        <v>0</v>
      </c>
      <c r="T467" s="231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2" t="s">
        <v>253</v>
      </c>
      <c r="AT467" s="232" t="s">
        <v>140</v>
      </c>
      <c r="AU467" s="232" t="s">
        <v>90</v>
      </c>
      <c r="AY467" s="18" t="s">
        <v>138</v>
      </c>
      <c r="BE467" s="233">
        <f>IF(N467="základní",J467,0)</f>
        <v>0</v>
      </c>
      <c r="BF467" s="233">
        <f>IF(N467="snížená",J467,0)</f>
        <v>0</v>
      </c>
      <c r="BG467" s="233">
        <f>IF(N467="zákl. přenesená",J467,0)</f>
        <v>0</v>
      </c>
      <c r="BH467" s="233">
        <f>IF(N467="sníž. přenesená",J467,0)</f>
        <v>0</v>
      </c>
      <c r="BI467" s="233">
        <f>IF(N467="nulová",J467,0)</f>
        <v>0</v>
      </c>
      <c r="BJ467" s="18" t="s">
        <v>88</v>
      </c>
      <c r="BK467" s="233">
        <f>ROUND(I467*H467,2)</f>
        <v>0</v>
      </c>
      <c r="BL467" s="18" t="s">
        <v>253</v>
      </c>
      <c r="BM467" s="232" t="s">
        <v>1688</v>
      </c>
    </row>
    <row r="468" s="2" customFormat="1">
      <c r="A468" s="39"/>
      <c r="B468" s="40"/>
      <c r="C468" s="41"/>
      <c r="D468" s="234" t="s">
        <v>146</v>
      </c>
      <c r="E468" s="41"/>
      <c r="F468" s="235" t="s">
        <v>1687</v>
      </c>
      <c r="G468" s="41"/>
      <c r="H468" s="41"/>
      <c r="I468" s="236"/>
      <c r="J468" s="41"/>
      <c r="K468" s="41"/>
      <c r="L468" s="45"/>
      <c r="M468" s="237"/>
      <c r="N468" s="23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146</v>
      </c>
      <c r="AU468" s="18" t="s">
        <v>90</v>
      </c>
    </row>
    <row r="469" s="2" customFormat="1">
      <c r="A469" s="39"/>
      <c r="B469" s="40"/>
      <c r="C469" s="41"/>
      <c r="D469" s="234" t="s">
        <v>159</v>
      </c>
      <c r="E469" s="41"/>
      <c r="F469" s="271" t="s">
        <v>1672</v>
      </c>
      <c r="G469" s="41"/>
      <c r="H469" s="41"/>
      <c r="I469" s="236"/>
      <c r="J469" s="41"/>
      <c r="K469" s="41"/>
      <c r="L469" s="45"/>
      <c r="M469" s="237"/>
      <c r="N469" s="238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159</v>
      </c>
      <c r="AU469" s="18" t="s">
        <v>90</v>
      </c>
    </row>
    <row r="470" s="13" customFormat="1">
      <c r="A470" s="13"/>
      <c r="B470" s="239"/>
      <c r="C470" s="240"/>
      <c r="D470" s="234" t="s">
        <v>148</v>
      </c>
      <c r="E470" s="241" t="s">
        <v>1</v>
      </c>
      <c r="F470" s="242" t="s">
        <v>1689</v>
      </c>
      <c r="G470" s="240"/>
      <c r="H470" s="241" t="s">
        <v>1</v>
      </c>
      <c r="I470" s="243"/>
      <c r="J470" s="240"/>
      <c r="K470" s="240"/>
      <c r="L470" s="244"/>
      <c r="M470" s="245"/>
      <c r="N470" s="246"/>
      <c r="O470" s="246"/>
      <c r="P470" s="246"/>
      <c r="Q470" s="246"/>
      <c r="R470" s="246"/>
      <c r="S470" s="246"/>
      <c r="T470" s="24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8" t="s">
        <v>148</v>
      </c>
      <c r="AU470" s="248" t="s">
        <v>90</v>
      </c>
      <c r="AV470" s="13" t="s">
        <v>88</v>
      </c>
      <c r="AW470" s="13" t="s">
        <v>36</v>
      </c>
      <c r="AX470" s="13" t="s">
        <v>80</v>
      </c>
      <c r="AY470" s="248" t="s">
        <v>138</v>
      </c>
    </row>
    <row r="471" s="14" customFormat="1">
      <c r="A471" s="14"/>
      <c r="B471" s="249"/>
      <c r="C471" s="250"/>
      <c r="D471" s="234" t="s">
        <v>148</v>
      </c>
      <c r="E471" s="251" t="s">
        <v>1</v>
      </c>
      <c r="F471" s="252" t="s">
        <v>1690</v>
      </c>
      <c r="G471" s="250"/>
      <c r="H471" s="253">
        <v>122</v>
      </c>
      <c r="I471" s="254"/>
      <c r="J471" s="250"/>
      <c r="K471" s="250"/>
      <c r="L471" s="255"/>
      <c r="M471" s="256"/>
      <c r="N471" s="257"/>
      <c r="O471" s="257"/>
      <c r="P471" s="257"/>
      <c r="Q471" s="257"/>
      <c r="R471" s="257"/>
      <c r="S471" s="257"/>
      <c r="T471" s="25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9" t="s">
        <v>148</v>
      </c>
      <c r="AU471" s="259" t="s">
        <v>90</v>
      </c>
      <c r="AV471" s="14" t="s">
        <v>90</v>
      </c>
      <c r="AW471" s="14" t="s">
        <v>36</v>
      </c>
      <c r="AX471" s="14" t="s">
        <v>80</v>
      </c>
      <c r="AY471" s="259" t="s">
        <v>138</v>
      </c>
    </row>
    <row r="472" s="13" customFormat="1">
      <c r="A472" s="13"/>
      <c r="B472" s="239"/>
      <c r="C472" s="240"/>
      <c r="D472" s="234" t="s">
        <v>148</v>
      </c>
      <c r="E472" s="241" t="s">
        <v>1</v>
      </c>
      <c r="F472" s="242" t="s">
        <v>1691</v>
      </c>
      <c r="G472" s="240"/>
      <c r="H472" s="241" t="s">
        <v>1</v>
      </c>
      <c r="I472" s="243"/>
      <c r="J472" s="240"/>
      <c r="K472" s="240"/>
      <c r="L472" s="244"/>
      <c r="M472" s="245"/>
      <c r="N472" s="246"/>
      <c r="O472" s="246"/>
      <c r="P472" s="246"/>
      <c r="Q472" s="246"/>
      <c r="R472" s="246"/>
      <c r="S472" s="246"/>
      <c r="T472" s="24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8" t="s">
        <v>148</v>
      </c>
      <c r="AU472" s="248" t="s">
        <v>90</v>
      </c>
      <c r="AV472" s="13" t="s">
        <v>88</v>
      </c>
      <c r="AW472" s="13" t="s">
        <v>36</v>
      </c>
      <c r="AX472" s="13" t="s">
        <v>80</v>
      </c>
      <c r="AY472" s="248" t="s">
        <v>138</v>
      </c>
    </row>
    <row r="473" s="14" customFormat="1">
      <c r="A473" s="14"/>
      <c r="B473" s="249"/>
      <c r="C473" s="250"/>
      <c r="D473" s="234" t="s">
        <v>148</v>
      </c>
      <c r="E473" s="251" t="s">
        <v>1</v>
      </c>
      <c r="F473" s="252" t="s">
        <v>1692</v>
      </c>
      <c r="G473" s="250"/>
      <c r="H473" s="253">
        <v>247.44999999999999</v>
      </c>
      <c r="I473" s="254"/>
      <c r="J473" s="250"/>
      <c r="K473" s="250"/>
      <c r="L473" s="255"/>
      <c r="M473" s="256"/>
      <c r="N473" s="257"/>
      <c r="O473" s="257"/>
      <c r="P473" s="257"/>
      <c r="Q473" s="257"/>
      <c r="R473" s="257"/>
      <c r="S473" s="257"/>
      <c r="T473" s="25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9" t="s">
        <v>148</v>
      </c>
      <c r="AU473" s="259" t="s">
        <v>90</v>
      </c>
      <c r="AV473" s="14" t="s">
        <v>90</v>
      </c>
      <c r="AW473" s="14" t="s">
        <v>36</v>
      </c>
      <c r="AX473" s="14" t="s">
        <v>80</v>
      </c>
      <c r="AY473" s="259" t="s">
        <v>138</v>
      </c>
    </row>
    <row r="474" s="15" customFormat="1">
      <c r="A474" s="15"/>
      <c r="B474" s="260"/>
      <c r="C474" s="261"/>
      <c r="D474" s="234" t="s">
        <v>148</v>
      </c>
      <c r="E474" s="262" t="s">
        <v>1</v>
      </c>
      <c r="F474" s="263" t="s">
        <v>154</v>
      </c>
      <c r="G474" s="261"/>
      <c r="H474" s="264">
        <v>369.44999999999999</v>
      </c>
      <c r="I474" s="265"/>
      <c r="J474" s="261"/>
      <c r="K474" s="261"/>
      <c r="L474" s="266"/>
      <c r="M474" s="267"/>
      <c r="N474" s="268"/>
      <c r="O474" s="268"/>
      <c r="P474" s="268"/>
      <c r="Q474" s="268"/>
      <c r="R474" s="268"/>
      <c r="S474" s="268"/>
      <c r="T474" s="269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0" t="s">
        <v>148</v>
      </c>
      <c r="AU474" s="270" t="s">
        <v>90</v>
      </c>
      <c r="AV474" s="15" t="s">
        <v>144</v>
      </c>
      <c r="AW474" s="15" t="s">
        <v>36</v>
      </c>
      <c r="AX474" s="15" t="s">
        <v>88</v>
      </c>
      <c r="AY474" s="270" t="s">
        <v>138</v>
      </c>
    </row>
    <row r="475" s="2" customFormat="1" ht="24.15" customHeight="1">
      <c r="A475" s="39"/>
      <c r="B475" s="40"/>
      <c r="C475" s="220" t="s">
        <v>417</v>
      </c>
      <c r="D475" s="220" t="s">
        <v>140</v>
      </c>
      <c r="E475" s="221" t="s">
        <v>1693</v>
      </c>
      <c r="F475" s="222" t="s">
        <v>1694</v>
      </c>
      <c r="G475" s="223" t="s">
        <v>683</v>
      </c>
      <c r="H475" s="224">
        <v>689.69000000000005</v>
      </c>
      <c r="I475" s="225"/>
      <c r="J475" s="226">
        <f>ROUND(I475*H475,2)</f>
        <v>0</v>
      </c>
      <c r="K475" s="227"/>
      <c r="L475" s="45"/>
      <c r="M475" s="228" t="s">
        <v>1</v>
      </c>
      <c r="N475" s="229" t="s">
        <v>45</v>
      </c>
      <c r="O475" s="92"/>
      <c r="P475" s="230">
        <f>O475*H475</f>
        <v>0</v>
      </c>
      <c r="Q475" s="230">
        <v>5.0000000000000002E-05</v>
      </c>
      <c r="R475" s="230">
        <f>Q475*H475</f>
        <v>0.034484500000000001</v>
      </c>
      <c r="S475" s="230">
        <v>0</v>
      </c>
      <c r="T475" s="23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2" t="s">
        <v>253</v>
      </c>
      <c r="AT475" s="232" t="s">
        <v>140</v>
      </c>
      <c r="AU475" s="232" t="s">
        <v>90</v>
      </c>
      <c r="AY475" s="18" t="s">
        <v>138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8" t="s">
        <v>88</v>
      </c>
      <c r="BK475" s="233">
        <f>ROUND(I475*H475,2)</f>
        <v>0</v>
      </c>
      <c r="BL475" s="18" t="s">
        <v>253</v>
      </c>
      <c r="BM475" s="232" t="s">
        <v>1695</v>
      </c>
    </row>
    <row r="476" s="2" customFormat="1">
      <c r="A476" s="39"/>
      <c r="B476" s="40"/>
      <c r="C476" s="41"/>
      <c r="D476" s="234" t="s">
        <v>146</v>
      </c>
      <c r="E476" s="41"/>
      <c r="F476" s="235" t="s">
        <v>1694</v>
      </c>
      <c r="G476" s="41"/>
      <c r="H476" s="41"/>
      <c r="I476" s="236"/>
      <c r="J476" s="41"/>
      <c r="K476" s="41"/>
      <c r="L476" s="45"/>
      <c r="M476" s="237"/>
      <c r="N476" s="238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146</v>
      </c>
      <c r="AU476" s="18" t="s">
        <v>90</v>
      </c>
    </row>
    <row r="477" s="2" customFormat="1">
      <c r="A477" s="39"/>
      <c r="B477" s="40"/>
      <c r="C477" s="41"/>
      <c r="D477" s="234" t="s">
        <v>159</v>
      </c>
      <c r="E477" s="41"/>
      <c r="F477" s="271" t="s">
        <v>1672</v>
      </c>
      <c r="G477" s="41"/>
      <c r="H477" s="41"/>
      <c r="I477" s="236"/>
      <c r="J477" s="41"/>
      <c r="K477" s="41"/>
      <c r="L477" s="45"/>
      <c r="M477" s="237"/>
      <c r="N477" s="238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159</v>
      </c>
      <c r="AU477" s="18" t="s">
        <v>90</v>
      </c>
    </row>
    <row r="478" s="13" customFormat="1">
      <c r="A478" s="13"/>
      <c r="B478" s="239"/>
      <c r="C478" s="240"/>
      <c r="D478" s="234" t="s">
        <v>148</v>
      </c>
      <c r="E478" s="241" t="s">
        <v>1</v>
      </c>
      <c r="F478" s="242" t="s">
        <v>1696</v>
      </c>
      <c r="G478" s="240"/>
      <c r="H478" s="241" t="s">
        <v>1</v>
      </c>
      <c r="I478" s="243"/>
      <c r="J478" s="240"/>
      <c r="K478" s="240"/>
      <c r="L478" s="244"/>
      <c r="M478" s="245"/>
      <c r="N478" s="246"/>
      <c r="O478" s="246"/>
      <c r="P478" s="246"/>
      <c r="Q478" s="246"/>
      <c r="R478" s="246"/>
      <c r="S478" s="246"/>
      <c r="T478" s="24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8" t="s">
        <v>148</v>
      </c>
      <c r="AU478" s="248" t="s">
        <v>90</v>
      </c>
      <c r="AV478" s="13" t="s">
        <v>88</v>
      </c>
      <c r="AW478" s="13" t="s">
        <v>36</v>
      </c>
      <c r="AX478" s="13" t="s">
        <v>80</v>
      </c>
      <c r="AY478" s="248" t="s">
        <v>138</v>
      </c>
    </row>
    <row r="479" s="14" customFormat="1">
      <c r="A479" s="14"/>
      <c r="B479" s="249"/>
      <c r="C479" s="250"/>
      <c r="D479" s="234" t="s">
        <v>148</v>
      </c>
      <c r="E479" s="251" t="s">
        <v>1</v>
      </c>
      <c r="F479" s="252" t="s">
        <v>1697</v>
      </c>
      <c r="G479" s="250"/>
      <c r="H479" s="253">
        <v>280.83999999999997</v>
      </c>
      <c r="I479" s="254"/>
      <c r="J479" s="250"/>
      <c r="K479" s="250"/>
      <c r="L479" s="255"/>
      <c r="M479" s="256"/>
      <c r="N479" s="257"/>
      <c r="O479" s="257"/>
      <c r="P479" s="257"/>
      <c r="Q479" s="257"/>
      <c r="R479" s="257"/>
      <c r="S479" s="257"/>
      <c r="T479" s="25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9" t="s">
        <v>148</v>
      </c>
      <c r="AU479" s="259" t="s">
        <v>90</v>
      </c>
      <c r="AV479" s="14" t="s">
        <v>90</v>
      </c>
      <c r="AW479" s="14" t="s">
        <v>36</v>
      </c>
      <c r="AX479" s="14" t="s">
        <v>80</v>
      </c>
      <c r="AY479" s="259" t="s">
        <v>138</v>
      </c>
    </row>
    <row r="480" s="13" customFormat="1">
      <c r="A480" s="13"/>
      <c r="B480" s="239"/>
      <c r="C480" s="240"/>
      <c r="D480" s="234" t="s">
        <v>148</v>
      </c>
      <c r="E480" s="241" t="s">
        <v>1</v>
      </c>
      <c r="F480" s="242" t="s">
        <v>1698</v>
      </c>
      <c r="G480" s="240"/>
      <c r="H480" s="241" t="s">
        <v>1</v>
      </c>
      <c r="I480" s="243"/>
      <c r="J480" s="240"/>
      <c r="K480" s="240"/>
      <c r="L480" s="244"/>
      <c r="M480" s="245"/>
      <c r="N480" s="246"/>
      <c r="O480" s="246"/>
      <c r="P480" s="246"/>
      <c r="Q480" s="246"/>
      <c r="R480" s="246"/>
      <c r="S480" s="246"/>
      <c r="T480" s="24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8" t="s">
        <v>148</v>
      </c>
      <c r="AU480" s="248" t="s">
        <v>90</v>
      </c>
      <c r="AV480" s="13" t="s">
        <v>88</v>
      </c>
      <c r="AW480" s="13" t="s">
        <v>36</v>
      </c>
      <c r="AX480" s="13" t="s">
        <v>80</v>
      </c>
      <c r="AY480" s="248" t="s">
        <v>138</v>
      </c>
    </row>
    <row r="481" s="14" customFormat="1">
      <c r="A481" s="14"/>
      <c r="B481" s="249"/>
      <c r="C481" s="250"/>
      <c r="D481" s="234" t="s">
        <v>148</v>
      </c>
      <c r="E481" s="251" t="s">
        <v>1</v>
      </c>
      <c r="F481" s="252" t="s">
        <v>1699</v>
      </c>
      <c r="G481" s="250"/>
      <c r="H481" s="253">
        <v>408.85000000000002</v>
      </c>
      <c r="I481" s="254"/>
      <c r="J481" s="250"/>
      <c r="K481" s="250"/>
      <c r="L481" s="255"/>
      <c r="M481" s="256"/>
      <c r="N481" s="257"/>
      <c r="O481" s="257"/>
      <c r="P481" s="257"/>
      <c r="Q481" s="257"/>
      <c r="R481" s="257"/>
      <c r="S481" s="257"/>
      <c r="T481" s="25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9" t="s">
        <v>148</v>
      </c>
      <c r="AU481" s="259" t="s">
        <v>90</v>
      </c>
      <c r="AV481" s="14" t="s">
        <v>90</v>
      </c>
      <c r="AW481" s="14" t="s">
        <v>36</v>
      </c>
      <c r="AX481" s="14" t="s">
        <v>80</v>
      </c>
      <c r="AY481" s="259" t="s">
        <v>138</v>
      </c>
    </row>
    <row r="482" s="15" customFormat="1">
      <c r="A482" s="15"/>
      <c r="B482" s="260"/>
      <c r="C482" s="261"/>
      <c r="D482" s="234" t="s">
        <v>148</v>
      </c>
      <c r="E482" s="262" t="s">
        <v>1</v>
      </c>
      <c r="F482" s="263" t="s">
        <v>154</v>
      </c>
      <c r="G482" s="261"/>
      <c r="H482" s="264">
        <v>689.69000000000005</v>
      </c>
      <c r="I482" s="265"/>
      <c r="J482" s="261"/>
      <c r="K482" s="261"/>
      <c r="L482" s="266"/>
      <c r="M482" s="267"/>
      <c r="N482" s="268"/>
      <c r="O482" s="268"/>
      <c r="P482" s="268"/>
      <c r="Q482" s="268"/>
      <c r="R482" s="268"/>
      <c r="S482" s="268"/>
      <c r="T482" s="26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0" t="s">
        <v>148</v>
      </c>
      <c r="AU482" s="270" t="s">
        <v>90</v>
      </c>
      <c r="AV482" s="15" t="s">
        <v>144</v>
      </c>
      <c r="AW482" s="15" t="s">
        <v>36</v>
      </c>
      <c r="AX482" s="15" t="s">
        <v>88</v>
      </c>
      <c r="AY482" s="270" t="s">
        <v>138</v>
      </c>
    </row>
    <row r="483" s="2" customFormat="1" ht="24.15" customHeight="1">
      <c r="A483" s="39"/>
      <c r="B483" s="40"/>
      <c r="C483" s="220" t="s">
        <v>424</v>
      </c>
      <c r="D483" s="220" t="s">
        <v>140</v>
      </c>
      <c r="E483" s="221" t="s">
        <v>1700</v>
      </c>
      <c r="F483" s="222" t="s">
        <v>1701</v>
      </c>
      <c r="G483" s="223" t="s">
        <v>683</v>
      </c>
      <c r="H483" s="224">
        <v>862.23000000000002</v>
      </c>
      <c r="I483" s="225"/>
      <c r="J483" s="226">
        <f>ROUND(I483*H483,2)</f>
        <v>0</v>
      </c>
      <c r="K483" s="227"/>
      <c r="L483" s="45"/>
      <c r="M483" s="228" t="s">
        <v>1</v>
      </c>
      <c r="N483" s="229" t="s">
        <v>45</v>
      </c>
      <c r="O483" s="92"/>
      <c r="P483" s="230">
        <f>O483*H483</f>
        <v>0</v>
      </c>
      <c r="Q483" s="230">
        <v>0.001</v>
      </c>
      <c r="R483" s="230">
        <f>Q483*H483</f>
        <v>0.86223000000000005</v>
      </c>
      <c r="S483" s="230">
        <v>0</v>
      </c>
      <c r="T483" s="23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253</v>
      </c>
      <c r="AT483" s="232" t="s">
        <v>140</v>
      </c>
      <c r="AU483" s="232" t="s">
        <v>90</v>
      </c>
      <c r="AY483" s="18" t="s">
        <v>138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88</v>
      </c>
      <c r="BK483" s="233">
        <f>ROUND(I483*H483,2)</f>
        <v>0</v>
      </c>
      <c r="BL483" s="18" t="s">
        <v>253</v>
      </c>
      <c r="BM483" s="232" t="s">
        <v>1702</v>
      </c>
    </row>
    <row r="484" s="2" customFormat="1">
      <c r="A484" s="39"/>
      <c r="B484" s="40"/>
      <c r="C484" s="41"/>
      <c r="D484" s="234" t="s">
        <v>146</v>
      </c>
      <c r="E484" s="41"/>
      <c r="F484" s="235" t="s">
        <v>1701</v>
      </c>
      <c r="G484" s="41"/>
      <c r="H484" s="41"/>
      <c r="I484" s="236"/>
      <c r="J484" s="41"/>
      <c r="K484" s="41"/>
      <c r="L484" s="45"/>
      <c r="M484" s="237"/>
      <c r="N484" s="238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146</v>
      </c>
      <c r="AU484" s="18" t="s">
        <v>90</v>
      </c>
    </row>
    <row r="485" s="2" customFormat="1">
      <c r="A485" s="39"/>
      <c r="B485" s="40"/>
      <c r="C485" s="41"/>
      <c r="D485" s="234" t="s">
        <v>159</v>
      </c>
      <c r="E485" s="41"/>
      <c r="F485" s="271" t="s">
        <v>1672</v>
      </c>
      <c r="G485" s="41"/>
      <c r="H485" s="41"/>
      <c r="I485" s="236"/>
      <c r="J485" s="41"/>
      <c r="K485" s="41"/>
      <c r="L485" s="45"/>
      <c r="M485" s="237"/>
      <c r="N485" s="238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159</v>
      </c>
      <c r="AU485" s="18" t="s">
        <v>90</v>
      </c>
    </row>
    <row r="486" s="13" customFormat="1">
      <c r="A486" s="13"/>
      <c r="B486" s="239"/>
      <c r="C486" s="240"/>
      <c r="D486" s="234" t="s">
        <v>148</v>
      </c>
      <c r="E486" s="241" t="s">
        <v>1</v>
      </c>
      <c r="F486" s="242" t="s">
        <v>1703</v>
      </c>
      <c r="G486" s="240"/>
      <c r="H486" s="241" t="s">
        <v>1</v>
      </c>
      <c r="I486" s="243"/>
      <c r="J486" s="240"/>
      <c r="K486" s="240"/>
      <c r="L486" s="244"/>
      <c r="M486" s="245"/>
      <c r="N486" s="246"/>
      <c r="O486" s="246"/>
      <c r="P486" s="246"/>
      <c r="Q486" s="246"/>
      <c r="R486" s="246"/>
      <c r="S486" s="246"/>
      <c r="T486" s="24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8" t="s">
        <v>148</v>
      </c>
      <c r="AU486" s="248" t="s">
        <v>90</v>
      </c>
      <c r="AV486" s="13" t="s">
        <v>88</v>
      </c>
      <c r="AW486" s="13" t="s">
        <v>36</v>
      </c>
      <c r="AX486" s="13" t="s">
        <v>80</v>
      </c>
      <c r="AY486" s="248" t="s">
        <v>138</v>
      </c>
    </row>
    <row r="487" s="14" customFormat="1">
      <c r="A487" s="14"/>
      <c r="B487" s="249"/>
      <c r="C487" s="250"/>
      <c r="D487" s="234" t="s">
        <v>148</v>
      </c>
      <c r="E487" s="251" t="s">
        <v>1</v>
      </c>
      <c r="F487" s="252" t="s">
        <v>1704</v>
      </c>
      <c r="G487" s="250"/>
      <c r="H487" s="253">
        <v>862.23000000000002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9" t="s">
        <v>148</v>
      </c>
      <c r="AU487" s="259" t="s">
        <v>90</v>
      </c>
      <c r="AV487" s="14" t="s">
        <v>90</v>
      </c>
      <c r="AW487" s="14" t="s">
        <v>36</v>
      </c>
      <c r="AX487" s="14" t="s">
        <v>80</v>
      </c>
      <c r="AY487" s="259" t="s">
        <v>138</v>
      </c>
    </row>
    <row r="488" s="15" customFormat="1">
      <c r="A488" s="15"/>
      <c r="B488" s="260"/>
      <c r="C488" s="261"/>
      <c r="D488" s="234" t="s">
        <v>148</v>
      </c>
      <c r="E488" s="262" t="s">
        <v>1</v>
      </c>
      <c r="F488" s="263" t="s">
        <v>154</v>
      </c>
      <c r="G488" s="261"/>
      <c r="H488" s="264">
        <v>862.23000000000002</v>
      </c>
      <c r="I488" s="265"/>
      <c r="J488" s="261"/>
      <c r="K488" s="261"/>
      <c r="L488" s="266"/>
      <c r="M488" s="267"/>
      <c r="N488" s="268"/>
      <c r="O488" s="268"/>
      <c r="P488" s="268"/>
      <c r="Q488" s="268"/>
      <c r="R488" s="268"/>
      <c r="S488" s="268"/>
      <c r="T488" s="269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0" t="s">
        <v>148</v>
      </c>
      <c r="AU488" s="270" t="s">
        <v>90</v>
      </c>
      <c r="AV488" s="15" t="s">
        <v>144</v>
      </c>
      <c r="AW488" s="15" t="s">
        <v>36</v>
      </c>
      <c r="AX488" s="15" t="s">
        <v>88</v>
      </c>
      <c r="AY488" s="270" t="s">
        <v>138</v>
      </c>
    </row>
    <row r="489" s="2" customFormat="1" ht="21.75" customHeight="1">
      <c r="A489" s="39"/>
      <c r="B489" s="40"/>
      <c r="C489" s="272" t="s">
        <v>318</v>
      </c>
      <c r="D489" s="272" t="s">
        <v>453</v>
      </c>
      <c r="E489" s="273" t="s">
        <v>915</v>
      </c>
      <c r="F489" s="274" t="s">
        <v>1705</v>
      </c>
      <c r="G489" s="275" t="s">
        <v>683</v>
      </c>
      <c r="H489" s="276">
        <v>862.23000000000002</v>
      </c>
      <c r="I489" s="277"/>
      <c r="J489" s="278">
        <f>ROUND(I489*H489,2)</f>
        <v>0</v>
      </c>
      <c r="K489" s="279"/>
      <c r="L489" s="280"/>
      <c r="M489" s="281" t="s">
        <v>1</v>
      </c>
      <c r="N489" s="282" t="s">
        <v>45</v>
      </c>
      <c r="O489" s="92"/>
      <c r="P489" s="230">
        <f>O489*H489</f>
        <v>0</v>
      </c>
      <c r="Q489" s="230">
        <v>0</v>
      </c>
      <c r="R489" s="230">
        <f>Q489*H489</f>
        <v>0</v>
      </c>
      <c r="S489" s="230">
        <v>0</v>
      </c>
      <c r="T489" s="23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2" t="s">
        <v>344</v>
      </c>
      <c r="AT489" s="232" t="s">
        <v>453</v>
      </c>
      <c r="AU489" s="232" t="s">
        <v>90</v>
      </c>
      <c r="AY489" s="18" t="s">
        <v>138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8" t="s">
        <v>88</v>
      </c>
      <c r="BK489" s="233">
        <f>ROUND(I489*H489,2)</f>
        <v>0</v>
      </c>
      <c r="BL489" s="18" t="s">
        <v>253</v>
      </c>
      <c r="BM489" s="232" t="s">
        <v>1706</v>
      </c>
    </row>
    <row r="490" s="2" customFormat="1">
      <c r="A490" s="39"/>
      <c r="B490" s="40"/>
      <c r="C490" s="41"/>
      <c r="D490" s="234" t="s">
        <v>146</v>
      </c>
      <c r="E490" s="41"/>
      <c r="F490" s="235" t="s">
        <v>1705</v>
      </c>
      <c r="G490" s="41"/>
      <c r="H490" s="41"/>
      <c r="I490" s="236"/>
      <c r="J490" s="41"/>
      <c r="K490" s="41"/>
      <c r="L490" s="45"/>
      <c r="M490" s="237"/>
      <c r="N490" s="238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146</v>
      </c>
      <c r="AU490" s="18" t="s">
        <v>90</v>
      </c>
    </row>
    <row r="491" s="2" customFormat="1">
      <c r="A491" s="39"/>
      <c r="B491" s="40"/>
      <c r="C491" s="41"/>
      <c r="D491" s="234" t="s">
        <v>159</v>
      </c>
      <c r="E491" s="41"/>
      <c r="F491" s="271" t="s">
        <v>1707</v>
      </c>
      <c r="G491" s="41"/>
      <c r="H491" s="41"/>
      <c r="I491" s="236"/>
      <c r="J491" s="41"/>
      <c r="K491" s="41"/>
      <c r="L491" s="45"/>
      <c r="M491" s="237"/>
      <c r="N491" s="238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159</v>
      </c>
      <c r="AU491" s="18" t="s">
        <v>90</v>
      </c>
    </row>
    <row r="492" s="13" customFormat="1">
      <c r="A492" s="13"/>
      <c r="B492" s="239"/>
      <c r="C492" s="240"/>
      <c r="D492" s="234" t="s">
        <v>148</v>
      </c>
      <c r="E492" s="241" t="s">
        <v>1</v>
      </c>
      <c r="F492" s="242" t="s">
        <v>1703</v>
      </c>
      <c r="G492" s="240"/>
      <c r="H492" s="241" t="s">
        <v>1</v>
      </c>
      <c r="I492" s="243"/>
      <c r="J492" s="240"/>
      <c r="K492" s="240"/>
      <c r="L492" s="244"/>
      <c r="M492" s="245"/>
      <c r="N492" s="246"/>
      <c r="O492" s="246"/>
      <c r="P492" s="246"/>
      <c r="Q492" s="246"/>
      <c r="R492" s="246"/>
      <c r="S492" s="246"/>
      <c r="T492" s="24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8" t="s">
        <v>148</v>
      </c>
      <c r="AU492" s="248" t="s">
        <v>90</v>
      </c>
      <c r="AV492" s="13" t="s">
        <v>88</v>
      </c>
      <c r="AW492" s="13" t="s">
        <v>36</v>
      </c>
      <c r="AX492" s="13" t="s">
        <v>80</v>
      </c>
      <c r="AY492" s="248" t="s">
        <v>138</v>
      </c>
    </row>
    <row r="493" s="14" customFormat="1">
      <c r="A493" s="14"/>
      <c r="B493" s="249"/>
      <c r="C493" s="250"/>
      <c r="D493" s="234" t="s">
        <v>148</v>
      </c>
      <c r="E493" s="251" t="s">
        <v>1</v>
      </c>
      <c r="F493" s="252" t="s">
        <v>1704</v>
      </c>
      <c r="G493" s="250"/>
      <c r="H493" s="253">
        <v>862.23000000000002</v>
      </c>
      <c r="I493" s="254"/>
      <c r="J493" s="250"/>
      <c r="K493" s="250"/>
      <c r="L493" s="255"/>
      <c r="M493" s="256"/>
      <c r="N493" s="257"/>
      <c r="O493" s="257"/>
      <c r="P493" s="257"/>
      <c r="Q493" s="257"/>
      <c r="R493" s="257"/>
      <c r="S493" s="257"/>
      <c r="T493" s="25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9" t="s">
        <v>148</v>
      </c>
      <c r="AU493" s="259" t="s">
        <v>90</v>
      </c>
      <c r="AV493" s="14" t="s">
        <v>90</v>
      </c>
      <c r="AW493" s="14" t="s">
        <v>36</v>
      </c>
      <c r="AX493" s="14" t="s">
        <v>80</v>
      </c>
      <c r="AY493" s="259" t="s">
        <v>138</v>
      </c>
    </row>
    <row r="494" s="15" customFormat="1">
      <c r="A494" s="15"/>
      <c r="B494" s="260"/>
      <c r="C494" s="261"/>
      <c r="D494" s="234" t="s">
        <v>148</v>
      </c>
      <c r="E494" s="262" t="s">
        <v>1</v>
      </c>
      <c r="F494" s="263" t="s">
        <v>154</v>
      </c>
      <c r="G494" s="261"/>
      <c r="H494" s="264">
        <v>862.23000000000002</v>
      </c>
      <c r="I494" s="265"/>
      <c r="J494" s="261"/>
      <c r="K494" s="261"/>
      <c r="L494" s="266"/>
      <c r="M494" s="267"/>
      <c r="N494" s="268"/>
      <c r="O494" s="268"/>
      <c r="P494" s="268"/>
      <c r="Q494" s="268"/>
      <c r="R494" s="268"/>
      <c r="S494" s="268"/>
      <c r="T494" s="269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0" t="s">
        <v>148</v>
      </c>
      <c r="AU494" s="270" t="s">
        <v>90</v>
      </c>
      <c r="AV494" s="15" t="s">
        <v>144</v>
      </c>
      <c r="AW494" s="15" t="s">
        <v>36</v>
      </c>
      <c r="AX494" s="15" t="s">
        <v>88</v>
      </c>
      <c r="AY494" s="270" t="s">
        <v>138</v>
      </c>
    </row>
    <row r="495" s="2" customFormat="1" ht="21.75" customHeight="1">
      <c r="A495" s="39"/>
      <c r="B495" s="40"/>
      <c r="C495" s="272" t="s">
        <v>442</v>
      </c>
      <c r="D495" s="272" t="s">
        <v>453</v>
      </c>
      <c r="E495" s="273" t="s">
        <v>1391</v>
      </c>
      <c r="F495" s="274" t="s">
        <v>1708</v>
      </c>
      <c r="G495" s="275" t="s">
        <v>683</v>
      </c>
      <c r="H495" s="276">
        <v>280.83999999999997</v>
      </c>
      <c r="I495" s="277"/>
      <c r="J495" s="278">
        <f>ROUND(I495*H495,2)</f>
        <v>0</v>
      </c>
      <c r="K495" s="279"/>
      <c r="L495" s="280"/>
      <c r="M495" s="281" t="s">
        <v>1</v>
      </c>
      <c r="N495" s="282" t="s">
        <v>45</v>
      </c>
      <c r="O495" s="92"/>
      <c r="P495" s="230">
        <f>O495*H495</f>
        <v>0</v>
      </c>
      <c r="Q495" s="230">
        <v>0</v>
      </c>
      <c r="R495" s="230">
        <f>Q495*H495</f>
        <v>0</v>
      </c>
      <c r="S495" s="230">
        <v>0</v>
      </c>
      <c r="T495" s="23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2" t="s">
        <v>344</v>
      </c>
      <c r="AT495" s="232" t="s">
        <v>453</v>
      </c>
      <c r="AU495" s="232" t="s">
        <v>90</v>
      </c>
      <c r="AY495" s="18" t="s">
        <v>138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8" t="s">
        <v>88</v>
      </c>
      <c r="BK495" s="233">
        <f>ROUND(I495*H495,2)</f>
        <v>0</v>
      </c>
      <c r="BL495" s="18" t="s">
        <v>253</v>
      </c>
      <c r="BM495" s="232" t="s">
        <v>1709</v>
      </c>
    </row>
    <row r="496" s="2" customFormat="1">
      <c r="A496" s="39"/>
      <c r="B496" s="40"/>
      <c r="C496" s="41"/>
      <c r="D496" s="234" t="s">
        <v>146</v>
      </c>
      <c r="E496" s="41"/>
      <c r="F496" s="235" t="s">
        <v>1708</v>
      </c>
      <c r="G496" s="41"/>
      <c r="H496" s="41"/>
      <c r="I496" s="236"/>
      <c r="J496" s="41"/>
      <c r="K496" s="41"/>
      <c r="L496" s="45"/>
      <c r="M496" s="237"/>
      <c r="N496" s="238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146</v>
      </c>
      <c r="AU496" s="18" t="s">
        <v>90</v>
      </c>
    </row>
    <row r="497" s="2" customFormat="1">
      <c r="A497" s="39"/>
      <c r="B497" s="40"/>
      <c r="C497" s="41"/>
      <c r="D497" s="234" t="s">
        <v>159</v>
      </c>
      <c r="E497" s="41"/>
      <c r="F497" s="271" t="s">
        <v>1710</v>
      </c>
      <c r="G497" s="41"/>
      <c r="H497" s="41"/>
      <c r="I497" s="236"/>
      <c r="J497" s="41"/>
      <c r="K497" s="41"/>
      <c r="L497" s="45"/>
      <c r="M497" s="237"/>
      <c r="N497" s="238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159</v>
      </c>
      <c r="AU497" s="18" t="s">
        <v>90</v>
      </c>
    </row>
    <row r="498" s="13" customFormat="1">
      <c r="A498" s="13"/>
      <c r="B498" s="239"/>
      <c r="C498" s="240"/>
      <c r="D498" s="234" t="s">
        <v>148</v>
      </c>
      <c r="E498" s="241" t="s">
        <v>1</v>
      </c>
      <c r="F498" s="242" t="s">
        <v>1696</v>
      </c>
      <c r="G498" s="240"/>
      <c r="H498" s="241" t="s">
        <v>1</v>
      </c>
      <c r="I498" s="243"/>
      <c r="J498" s="240"/>
      <c r="K498" s="240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148</v>
      </c>
      <c r="AU498" s="248" t="s">
        <v>90</v>
      </c>
      <c r="AV498" s="13" t="s">
        <v>88</v>
      </c>
      <c r="AW498" s="13" t="s">
        <v>36</v>
      </c>
      <c r="AX498" s="13" t="s">
        <v>80</v>
      </c>
      <c r="AY498" s="248" t="s">
        <v>138</v>
      </c>
    </row>
    <row r="499" s="14" customFormat="1">
      <c r="A499" s="14"/>
      <c r="B499" s="249"/>
      <c r="C499" s="250"/>
      <c r="D499" s="234" t="s">
        <v>148</v>
      </c>
      <c r="E499" s="251" t="s">
        <v>1</v>
      </c>
      <c r="F499" s="252" t="s">
        <v>1697</v>
      </c>
      <c r="G499" s="250"/>
      <c r="H499" s="253">
        <v>280.83999999999997</v>
      </c>
      <c r="I499" s="254"/>
      <c r="J499" s="250"/>
      <c r="K499" s="250"/>
      <c r="L499" s="255"/>
      <c r="M499" s="256"/>
      <c r="N499" s="257"/>
      <c r="O499" s="257"/>
      <c r="P499" s="257"/>
      <c r="Q499" s="257"/>
      <c r="R499" s="257"/>
      <c r="S499" s="257"/>
      <c r="T499" s="25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9" t="s">
        <v>148</v>
      </c>
      <c r="AU499" s="259" t="s">
        <v>90</v>
      </c>
      <c r="AV499" s="14" t="s">
        <v>90</v>
      </c>
      <c r="AW499" s="14" t="s">
        <v>36</v>
      </c>
      <c r="AX499" s="14" t="s">
        <v>88</v>
      </c>
      <c r="AY499" s="259" t="s">
        <v>138</v>
      </c>
    </row>
    <row r="500" s="2" customFormat="1" ht="21.75" customHeight="1">
      <c r="A500" s="39"/>
      <c r="B500" s="40"/>
      <c r="C500" s="272" t="s">
        <v>447</v>
      </c>
      <c r="D500" s="272" t="s">
        <v>453</v>
      </c>
      <c r="E500" s="273" t="s">
        <v>1711</v>
      </c>
      <c r="F500" s="274" t="s">
        <v>1712</v>
      </c>
      <c r="G500" s="275" t="s">
        <v>683</v>
      </c>
      <c r="H500" s="276">
        <v>73.269999999999996</v>
      </c>
      <c r="I500" s="277"/>
      <c r="J500" s="278">
        <f>ROUND(I500*H500,2)</f>
        <v>0</v>
      </c>
      <c r="K500" s="279"/>
      <c r="L500" s="280"/>
      <c r="M500" s="281" t="s">
        <v>1</v>
      </c>
      <c r="N500" s="282" t="s">
        <v>45</v>
      </c>
      <c r="O500" s="92"/>
      <c r="P500" s="230">
        <f>O500*H500</f>
        <v>0</v>
      </c>
      <c r="Q500" s="230">
        <v>0</v>
      </c>
      <c r="R500" s="230">
        <f>Q500*H500</f>
        <v>0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344</v>
      </c>
      <c r="AT500" s="232" t="s">
        <v>453</v>
      </c>
      <c r="AU500" s="232" t="s">
        <v>90</v>
      </c>
      <c r="AY500" s="18" t="s">
        <v>138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88</v>
      </c>
      <c r="BK500" s="233">
        <f>ROUND(I500*H500,2)</f>
        <v>0</v>
      </c>
      <c r="BL500" s="18" t="s">
        <v>253</v>
      </c>
      <c r="BM500" s="232" t="s">
        <v>1713</v>
      </c>
    </row>
    <row r="501" s="2" customFormat="1">
      <c r="A501" s="39"/>
      <c r="B501" s="40"/>
      <c r="C501" s="41"/>
      <c r="D501" s="234" t="s">
        <v>146</v>
      </c>
      <c r="E501" s="41"/>
      <c r="F501" s="235" t="s">
        <v>1712</v>
      </c>
      <c r="G501" s="41"/>
      <c r="H501" s="41"/>
      <c r="I501" s="236"/>
      <c r="J501" s="41"/>
      <c r="K501" s="41"/>
      <c r="L501" s="45"/>
      <c r="M501" s="237"/>
      <c r="N501" s="238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146</v>
      </c>
      <c r="AU501" s="18" t="s">
        <v>90</v>
      </c>
    </row>
    <row r="502" s="2" customFormat="1">
      <c r="A502" s="39"/>
      <c r="B502" s="40"/>
      <c r="C502" s="41"/>
      <c r="D502" s="234" t="s">
        <v>159</v>
      </c>
      <c r="E502" s="41"/>
      <c r="F502" s="271" t="s">
        <v>1714</v>
      </c>
      <c r="G502" s="41"/>
      <c r="H502" s="41"/>
      <c r="I502" s="236"/>
      <c r="J502" s="41"/>
      <c r="K502" s="41"/>
      <c r="L502" s="45"/>
      <c r="M502" s="237"/>
      <c r="N502" s="238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159</v>
      </c>
      <c r="AU502" s="18" t="s">
        <v>90</v>
      </c>
    </row>
    <row r="503" s="13" customFormat="1">
      <c r="A503" s="13"/>
      <c r="B503" s="239"/>
      <c r="C503" s="240"/>
      <c r="D503" s="234" t="s">
        <v>148</v>
      </c>
      <c r="E503" s="241" t="s">
        <v>1</v>
      </c>
      <c r="F503" s="242" t="s">
        <v>1678</v>
      </c>
      <c r="G503" s="240"/>
      <c r="H503" s="241" t="s">
        <v>1</v>
      </c>
      <c r="I503" s="243"/>
      <c r="J503" s="240"/>
      <c r="K503" s="240"/>
      <c r="L503" s="244"/>
      <c r="M503" s="245"/>
      <c r="N503" s="246"/>
      <c r="O503" s="246"/>
      <c r="P503" s="246"/>
      <c r="Q503" s="246"/>
      <c r="R503" s="246"/>
      <c r="S503" s="246"/>
      <c r="T503" s="24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8" t="s">
        <v>148</v>
      </c>
      <c r="AU503" s="248" t="s">
        <v>90</v>
      </c>
      <c r="AV503" s="13" t="s">
        <v>88</v>
      </c>
      <c r="AW503" s="13" t="s">
        <v>36</v>
      </c>
      <c r="AX503" s="13" t="s">
        <v>80</v>
      </c>
      <c r="AY503" s="248" t="s">
        <v>138</v>
      </c>
    </row>
    <row r="504" s="14" customFormat="1">
      <c r="A504" s="14"/>
      <c r="B504" s="249"/>
      <c r="C504" s="250"/>
      <c r="D504" s="234" t="s">
        <v>148</v>
      </c>
      <c r="E504" s="251" t="s">
        <v>1</v>
      </c>
      <c r="F504" s="252" t="s">
        <v>1679</v>
      </c>
      <c r="G504" s="250"/>
      <c r="H504" s="253">
        <v>73.269999999999996</v>
      </c>
      <c r="I504" s="254"/>
      <c r="J504" s="250"/>
      <c r="K504" s="250"/>
      <c r="L504" s="255"/>
      <c r="M504" s="256"/>
      <c r="N504" s="257"/>
      <c r="O504" s="257"/>
      <c r="P504" s="257"/>
      <c r="Q504" s="257"/>
      <c r="R504" s="257"/>
      <c r="S504" s="257"/>
      <c r="T504" s="25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9" t="s">
        <v>148</v>
      </c>
      <c r="AU504" s="259" t="s">
        <v>90</v>
      </c>
      <c r="AV504" s="14" t="s">
        <v>90</v>
      </c>
      <c r="AW504" s="14" t="s">
        <v>36</v>
      </c>
      <c r="AX504" s="14" t="s">
        <v>88</v>
      </c>
      <c r="AY504" s="259" t="s">
        <v>138</v>
      </c>
    </row>
    <row r="505" s="2" customFormat="1" ht="24.15" customHeight="1">
      <c r="A505" s="39"/>
      <c r="B505" s="40"/>
      <c r="C505" s="272" t="s">
        <v>452</v>
      </c>
      <c r="D505" s="272" t="s">
        <v>453</v>
      </c>
      <c r="E505" s="273" t="s">
        <v>1715</v>
      </c>
      <c r="F505" s="274" t="s">
        <v>1716</v>
      </c>
      <c r="G505" s="275" t="s">
        <v>683</v>
      </c>
      <c r="H505" s="276">
        <v>53.609999999999999</v>
      </c>
      <c r="I505" s="277"/>
      <c r="J505" s="278">
        <f>ROUND(I505*H505,2)</f>
        <v>0</v>
      </c>
      <c r="K505" s="279"/>
      <c r="L505" s="280"/>
      <c r="M505" s="281" t="s">
        <v>1</v>
      </c>
      <c r="N505" s="282" t="s">
        <v>45</v>
      </c>
      <c r="O505" s="92"/>
      <c r="P505" s="230">
        <f>O505*H505</f>
        <v>0</v>
      </c>
      <c r="Q505" s="230">
        <v>0</v>
      </c>
      <c r="R505" s="230">
        <f>Q505*H505</f>
        <v>0</v>
      </c>
      <c r="S505" s="230">
        <v>0</v>
      </c>
      <c r="T505" s="23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2" t="s">
        <v>344</v>
      </c>
      <c r="AT505" s="232" t="s">
        <v>453</v>
      </c>
      <c r="AU505" s="232" t="s">
        <v>90</v>
      </c>
      <c r="AY505" s="18" t="s">
        <v>138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8" t="s">
        <v>88</v>
      </c>
      <c r="BK505" s="233">
        <f>ROUND(I505*H505,2)</f>
        <v>0</v>
      </c>
      <c r="BL505" s="18" t="s">
        <v>253</v>
      </c>
      <c r="BM505" s="232" t="s">
        <v>1717</v>
      </c>
    </row>
    <row r="506" s="2" customFormat="1">
      <c r="A506" s="39"/>
      <c r="B506" s="40"/>
      <c r="C506" s="41"/>
      <c r="D506" s="234" t="s">
        <v>146</v>
      </c>
      <c r="E506" s="41"/>
      <c r="F506" s="235" t="s">
        <v>1716</v>
      </c>
      <c r="G506" s="41"/>
      <c r="H506" s="41"/>
      <c r="I506" s="236"/>
      <c r="J506" s="41"/>
      <c r="K506" s="41"/>
      <c r="L506" s="45"/>
      <c r="M506" s="237"/>
      <c r="N506" s="238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146</v>
      </c>
      <c r="AU506" s="18" t="s">
        <v>90</v>
      </c>
    </row>
    <row r="507" s="2" customFormat="1">
      <c r="A507" s="39"/>
      <c r="B507" s="40"/>
      <c r="C507" s="41"/>
      <c r="D507" s="234" t="s">
        <v>159</v>
      </c>
      <c r="E507" s="41"/>
      <c r="F507" s="271" t="s">
        <v>1714</v>
      </c>
      <c r="G507" s="41"/>
      <c r="H507" s="41"/>
      <c r="I507" s="236"/>
      <c r="J507" s="41"/>
      <c r="K507" s="41"/>
      <c r="L507" s="45"/>
      <c r="M507" s="237"/>
      <c r="N507" s="238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159</v>
      </c>
      <c r="AU507" s="18" t="s">
        <v>90</v>
      </c>
    </row>
    <row r="508" s="13" customFormat="1">
      <c r="A508" s="13"/>
      <c r="B508" s="239"/>
      <c r="C508" s="240"/>
      <c r="D508" s="234" t="s">
        <v>148</v>
      </c>
      <c r="E508" s="241" t="s">
        <v>1</v>
      </c>
      <c r="F508" s="242" t="s">
        <v>1680</v>
      </c>
      <c r="G508" s="240"/>
      <c r="H508" s="241" t="s">
        <v>1</v>
      </c>
      <c r="I508" s="243"/>
      <c r="J508" s="240"/>
      <c r="K508" s="240"/>
      <c r="L508" s="244"/>
      <c r="M508" s="245"/>
      <c r="N508" s="246"/>
      <c r="O508" s="246"/>
      <c r="P508" s="246"/>
      <c r="Q508" s="246"/>
      <c r="R508" s="246"/>
      <c r="S508" s="246"/>
      <c r="T508" s="24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8" t="s">
        <v>148</v>
      </c>
      <c r="AU508" s="248" t="s">
        <v>90</v>
      </c>
      <c r="AV508" s="13" t="s">
        <v>88</v>
      </c>
      <c r="AW508" s="13" t="s">
        <v>36</v>
      </c>
      <c r="AX508" s="13" t="s">
        <v>80</v>
      </c>
      <c r="AY508" s="248" t="s">
        <v>138</v>
      </c>
    </row>
    <row r="509" s="14" customFormat="1">
      <c r="A509" s="14"/>
      <c r="B509" s="249"/>
      <c r="C509" s="250"/>
      <c r="D509" s="234" t="s">
        <v>148</v>
      </c>
      <c r="E509" s="251" t="s">
        <v>1</v>
      </c>
      <c r="F509" s="252" t="s">
        <v>1681</v>
      </c>
      <c r="G509" s="250"/>
      <c r="H509" s="253">
        <v>53.609999999999999</v>
      </c>
      <c r="I509" s="254"/>
      <c r="J509" s="250"/>
      <c r="K509" s="250"/>
      <c r="L509" s="255"/>
      <c r="M509" s="256"/>
      <c r="N509" s="257"/>
      <c r="O509" s="257"/>
      <c r="P509" s="257"/>
      <c r="Q509" s="257"/>
      <c r="R509" s="257"/>
      <c r="S509" s="257"/>
      <c r="T509" s="25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9" t="s">
        <v>148</v>
      </c>
      <c r="AU509" s="259" t="s">
        <v>90</v>
      </c>
      <c r="AV509" s="14" t="s">
        <v>90</v>
      </c>
      <c r="AW509" s="14" t="s">
        <v>36</v>
      </c>
      <c r="AX509" s="14" t="s">
        <v>88</v>
      </c>
      <c r="AY509" s="259" t="s">
        <v>138</v>
      </c>
    </row>
    <row r="510" s="2" customFormat="1" ht="24.15" customHeight="1">
      <c r="A510" s="39"/>
      <c r="B510" s="40"/>
      <c r="C510" s="272" t="s">
        <v>463</v>
      </c>
      <c r="D510" s="272" t="s">
        <v>453</v>
      </c>
      <c r="E510" s="273" t="s">
        <v>1718</v>
      </c>
      <c r="F510" s="274" t="s">
        <v>1719</v>
      </c>
      <c r="G510" s="275" t="s">
        <v>683</v>
      </c>
      <c r="H510" s="276">
        <v>122</v>
      </c>
      <c r="I510" s="277"/>
      <c r="J510" s="278">
        <f>ROUND(I510*H510,2)</f>
        <v>0</v>
      </c>
      <c r="K510" s="279"/>
      <c r="L510" s="280"/>
      <c r="M510" s="281" t="s">
        <v>1</v>
      </c>
      <c r="N510" s="282" t="s">
        <v>45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344</v>
      </c>
      <c r="AT510" s="232" t="s">
        <v>453</v>
      </c>
      <c r="AU510" s="232" t="s">
        <v>90</v>
      </c>
      <c r="AY510" s="18" t="s">
        <v>138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8" t="s">
        <v>88</v>
      </c>
      <c r="BK510" s="233">
        <f>ROUND(I510*H510,2)</f>
        <v>0</v>
      </c>
      <c r="BL510" s="18" t="s">
        <v>253</v>
      </c>
      <c r="BM510" s="232" t="s">
        <v>1720</v>
      </c>
    </row>
    <row r="511" s="2" customFormat="1">
      <c r="A511" s="39"/>
      <c r="B511" s="40"/>
      <c r="C511" s="41"/>
      <c r="D511" s="234" t="s">
        <v>146</v>
      </c>
      <c r="E511" s="41"/>
      <c r="F511" s="235" t="s">
        <v>1719</v>
      </c>
      <c r="G511" s="41"/>
      <c r="H511" s="41"/>
      <c r="I511" s="236"/>
      <c r="J511" s="41"/>
      <c r="K511" s="41"/>
      <c r="L511" s="45"/>
      <c r="M511" s="237"/>
      <c r="N511" s="23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146</v>
      </c>
      <c r="AU511" s="18" t="s">
        <v>90</v>
      </c>
    </row>
    <row r="512" s="2" customFormat="1">
      <c r="A512" s="39"/>
      <c r="B512" s="40"/>
      <c r="C512" s="41"/>
      <c r="D512" s="234" t="s">
        <v>159</v>
      </c>
      <c r="E512" s="41"/>
      <c r="F512" s="271" t="s">
        <v>1714</v>
      </c>
      <c r="G512" s="41"/>
      <c r="H512" s="41"/>
      <c r="I512" s="236"/>
      <c r="J512" s="41"/>
      <c r="K512" s="41"/>
      <c r="L512" s="45"/>
      <c r="M512" s="237"/>
      <c r="N512" s="238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159</v>
      </c>
      <c r="AU512" s="18" t="s">
        <v>90</v>
      </c>
    </row>
    <row r="513" s="13" customFormat="1">
      <c r="A513" s="13"/>
      <c r="B513" s="239"/>
      <c r="C513" s="240"/>
      <c r="D513" s="234" t="s">
        <v>148</v>
      </c>
      <c r="E513" s="241" t="s">
        <v>1</v>
      </c>
      <c r="F513" s="242" t="s">
        <v>1689</v>
      </c>
      <c r="G513" s="240"/>
      <c r="H513" s="241" t="s">
        <v>1</v>
      </c>
      <c r="I513" s="243"/>
      <c r="J513" s="240"/>
      <c r="K513" s="240"/>
      <c r="L513" s="244"/>
      <c r="M513" s="245"/>
      <c r="N513" s="246"/>
      <c r="O513" s="246"/>
      <c r="P513" s="246"/>
      <c r="Q513" s="246"/>
      <c r="R513" s="246"/>
      <c r="S513" s="246"/>
      <c r="T513" s="24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8" t="s">
        <v>148</v>
      </c>
      <c r="AU513" s="248" t="s">
        <v>90</v>
      </c>
      <c r="AV513" s="13" t="s">
        <v>88</v>
      </c>
      <c r="AW513" s="13" t="s">
        <v>36</v>
      </c>
      <c r="AX513" s="13" t="s">
        <v>80</v>
      </c>
      <c r="AY513" s="248" t="s">
        <v>138</v>
      </c>
    </row>
    <row r="514" s="14" customFormat="1">
      <c r="A514" s="14"/>
      <c r="B514" s="249"/>
      <c r="C514" s="250"/>
      <c r="D514" s="234" t="s">
        <v>148</v>
      </c>
      <c r="E514" s="251" t="s">
        <v>1</v>
      </c>
      <c r="F514" s="252" t="s">
        <v>1106</v>
      </c>
      <c r="G514" s="250"/>
      <c r="H514" s="253">
        <v>122</v>
      </c>
      <c r="I514" s="254"/>
      <c r="J514" s="250"/>
      <c r="K514" s="250"/>
      <c r="L514" s="255"/>
      <c r="M514" s="256"/>
      <c r="N514" s="257"/>
      <c r="O514" s="257"/>
      <c r="P514" s="257"/>
      <c r="Q514" s="257"/>
      <c r="R514" s="257"/>
      <c r="S514" s="257"/>
      <c r="T514" s="25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9" t="s">
        <v>148</v>
      </c>
      <c r="AU514" s="259" t="s">
        <v>90</v>
      </c>
      <c r="AV514" s="14" t="s">
        <v>90</v>
      </c>
      <c r="AW514" s="14" t="s">
        <v>36</v>
      </c>
      <c r="AX514" s="14" t="s">
        <v>88</v>
      </c>
      <c r="AY514" s="259" t="s">
        <v>138</v>
      </c>
    </row>
    <row r="515" s="2" customFormat="1" ht="24.15" customHeight="1">
      <c r="A515" s="39"/>
      <c r="B515" s="40"/>
      <c r="C515" s="272" t="s">
        <v>473</v>
      </c>
      <c r="D515" s="272" t="s">
        <v>453</v>
      </c>
      <c r="E515" s="273" t="s">
        <v>1721</v>
      </c>
      <c r="F515" s="274" t="s">
        <v>1722</v>
      </c>
      <c r="G515" s="275" t="s">
        <v>683</v>
      </c>
      <c r="H515" s="276">
        <v>247.44999999999999</v>
      </c>
      <c r="I515" s="277"/>
      <c r="J515" s="278">
        <f>ROUND(I515*H515,2)</f>
        <v>0</v>
      </c>
      <c r="K515" s="279"/>
      <c r="L515" s="280"/>
      <c r="M515" s="281" t="s">
        <v>1</v>
      </c>
      <c r="N515" s="282" t="s">
        <v>45</v>
      </c>
      <c r="O515" s="92"/>
      <c r="P515" s="230">
        <f>O515*H515</f>
        <v>0</v>
      </c>
      <c r="Q515" s="230">
        <v>0</v>
      </c>
      <c r="R515" s="230">
        <f>Q515*H515</f>
        <v>0</v>
      </c>
      <c r="S515" s="230">
        <v>0</v>
      </c>
      <c r="T515" s="231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2" t="s">
        <v>344</v>
      </c>
      <c r="AT515" s="232" t="s">
        <v>453</v>
      </c>
      <c r="AU515" s="232" t="s">
        <v>90</v>
      </c>
      <c r="AY515" s="18" t="s">
        <v>138</v>
      </c>
      <c r="BE515" s="233">
        <f>IF(N515="základní",J515,0)</f>
        <v>0</v>
      </c>
      <c r="BF515" s="233">
        <f>IF(N515="snížená",J515,0)</f>
        <v>0</v>
      </c>
      <c r="BG515" s="233">
        <f>IF(N515="zákl. přenesená",J515,0)</f>
        <v>0</v>
      </c>
      <c r="BH515" s="233">
        <f>IF(N515="sníž. přenesená",J515,0)</f>
        <v>0</v>
      </c>
      <c r="BI515" s="233">
        <f>IF(N515="nulová",J515,0)</f>
        <v>0</v>
      </c>
      <c r="BJ515" s="18" t="s">
        <v>88</v>
      </c>
      <c r="BK515" s="233">
        <f>ROUND(I515*H515,2)</f>
        <v>0</v>
      </c>
      <c r="BL515" s="18" t="s">
        <v>253</v>
      </c>
      <c r="BM515" s="232" t="s">
        <v>1723</v>
      </c>
    </row>
    <row r="516" s="2" customFormat="1">
      <c r="A516" s="39"/>
      <c r="B516" s="40"/>
      <c r="C516" s="41"/>
      <c r="D516" s="234" t="s">
        <v>146</v>
      </c>
      <c r="E516" s="41"/>
      <c r="F516" s="235" t="s">
        <v>1722</v>
      </c>
      <c r="G516" s="41"/>
      <c r="H516" s="41"/>
      <c r="I516" s="236"/>
      <c r="J516" s="41"/>
      <c r="K516" s="41"/>
      <c r="L516" s="45"/>
      <c r="M516" s="237"/>
      <c r="N516" s="238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146</v>
      </c>
      <c r="AU516" s="18" t="s">
        <v>90</v>
      </c>
    </row>
    <row r="517" s="2" customFormat="1">
      <c r="A517" s="39"/>
      <c r="B517" s="40"/>
      <c r="C517" s="41"/>
      <c r="D517" s="234" t="s">
        <v>159</v>
      </c>
      <c r="E517" s="41"/>
      <c r="F517" s="271" t="s">
        <v>1714</v>
      </c>
      <c r="G517" s="41"/>
      <c r="H517" s="41"/>
      <c r="I517" s="236"/>
      <c r="J517" s="41"/>
      <c r="K517" s="41"/>
      <c r="L517" s="45"/>
      <c r="M517" s="237"/>
      <c r="N517" s="238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159</v>
      </c>
      <c r="AU517" s="18" t="s">
        <v>90</v>
      </c>
    </row>
    <row r="518" s="13" customFormat="1">
      <c r="A518" s="13"/>
      <c r="B518" s="239"/>
      <c r="C518" s="240"/>
      <c r="D518" s="234" t="s">
        <v>148</v>
      </c>
      <c r="E518" s="241" t="s">
        <v>1</v>
      </c>
      <c r="F518" s="242" t="s">
        <v>1691</v>
      </c>
      <c r="G518" s="240"/>
      <c r="H518" s="241" t="s">
        <v>1</v>
      </c>
      <c r="I518" s="243"/>
      <c r="J518" s="240"/>
      <c r="K518" s="240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148</v>
      </c>
      <c r="AU518" s="248" t="s">
        <v>90</v>
      </c>
      <c r="AV518" s="13" t="s">
        <v>88</v>
      </c>
      <c r="AW518" s="13" t="s">
        <v>36</v>
      </c>
      <c r="AX518" s="13" t="s">
        <v>80</v>
      </c>
      <c r="AY518" s="248" t="s">
        <v>138</v>
      </c>
    </row>
    <row r="519" s="14" customFormat="1">
      <c r="A519" s="14"/>
      <c r="B519" s="249"/>
      <c r="C519" s="250"/>
      <c r="D519" s="234" t="s">
        <v>148</v>
      </c>
      <c r="E519" s="251" t="s">
        <v>1</v>
      </c>
      <c r="F519" s="252" t="s">
        <v>1692</v>
      </c>
      <c r="G519" s="250"/>
      <c r="H519" s="253">
        <v>247.44999999999999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9" t="s">
        <v>148</v>
      </c>
      <c r="AU519" s="259" t="s">
        <v>90</v>
      </c>
      <c r="AV519" s="14" t="s">
        <v>90</v>
      </c>
      <c r="AW519" s="14" t="s">
        <v>36</v>
      </c>
      <c r="AX519" s="14" t="s">
        <v>88</v>
      </c>
      <c r="AY519" s="259" t="s">
        <v>138</v>
      </c>
    </row>
    <row r="520" s="2" customFormat="1" ht="21.75" customHeight="1">
      <c r="A520" s="39"/>
      <c r="B520" s="40"/>
      <c r="C520" s="272" t="s">
        <v>480</v>
      </c>
      <c r="D520" s="272" t="s">
        <v>453</v>
      </c>
      <c r="E520" s="273" t="s">
        <v>1724</v>
      </c>
      <c r="F520" s="274" t="s">
        <v>1725</v>
      </c>
      <c r="G520" s="275" t="s">
        <v>683</v>
      </c>
      <c r="H520" s="276">
        <v>40.399999999999999</v>
      </c>
      <c r="I520" s="277"/>
      <c r="J520" s="278">
        <f>ROUND(I520*H520,2)</f>
        <v>0</v>
      </c>
      <c r="K520" s="279"/>
      <c r="L520" s="280"/>
      <c r="M520" s="281" t="s">
        <v>1</v>
      </c>
      <c r="N520" s="282" t="s">
        <v>45</v>
      </c>
      <c r="O520" s="92"/>
      <c r="P520" s="230">
        <f>O520*H520</f>
        <v>0</v>
      </c>
      <c r="Q520" s="230">
        <v>0</v>
      </c>
      <c r="R520" s="230">
        <f>Q520*H520</f>
        <v>0</v>
      </c>
      <c r="S520" s="230">
        <v>0</v>
      </c>
      <c r="T520" s="231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2" t="s">
        <v>344</v>
      </c>
      <c r="AT520" s="232" t="s">
        <v>453</v>
      </c>
      <c r="AU520" s="232" t="s">
        <v>90</v>
      </c>
      <c r="AY520" s="18" t="s">
        <v>138</v>
      </c>
      <c r="BE520" s="233">
        <f>IF(N520="základní",J520,0)</f>
        <v>0</v>
      </c>
      <c r="BF520" s="233">
        <f>IF(N520="snížená",J520,0)</f>
        <v>0</v>
      </c>
      <c r="BG520" s="233">
        <f>IF(N520="zákl. přenesená",J520,0)</f>
        <v>0</v>
      </c>
      <c r="BH520" s="233">
        <f>IF(N520="sníž. přenesená",J520,0)</f>
        <v>0</v>
      </c>
      <c r="BI520" s="233">
        <f>IF(N520="nulová",J520,0)</f>
        <v>0</v>
      </c>
      <c r="BJ520" s="18" t="s">
        <v>88</v>
      </c>
      <c r="BK520" s="233">
        <f>ROUND(I520*H520,2)</f>
        <v>0</v>
      </c>
      <c r="BL520" s="18" t="s">
        <v>253</v>
      </c>
      <c r="BM520" s="232" t="s">
        <v>1726</v>
      </c>
    </row>
    <row r="521" s="2" customFormat="1">
      <c r="A521" s="39"/>
      <c r="B521" s="40"/>
      <c r="C521" s="41"/>
      <c r="D521" s="234" t="s">
        <v>146</v>
      </c>
      <c r="E521" s="41"/>
      <c r="F521" s="235" t="s">
        <v>1725</v>
      </c>
      <c r="G521" s="41"/>
      <c r="H521" s="41"/>
      <c r="I521" s="236"/>
      <c r="J521" s="41"/>
      <c r="K521" s="41"/>
      <c r="L521" s="45"/>
      <c r="M521" s="237"/>
      <c r="N521" s="238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146</v>
      </c>
      <c r="AU521" s="18" t="s">
        <v>90</v>
      </c>
    </row>
    <row r="522" s="2" customFormat="1">
      <c r="A522" s="39"/>
      <c r="B522" s="40"/>
      <c r="C522" s="41"/>
      <c r="D522" s="234" t="s">
        <v>159</v>
      </c>
      <c r="E522" s="41"/>
      <c r="F522" s="271" t="s">
        <v>1714</v>
      </c>
      <c r="G522" s="41"/>
      <c r="H522" s="41"/>
      <c r="I522" s="236"/>
      <c r="J522" s="41"/>
      <c r="K522" s="41"/>
      <c r="L522" s="45"/>
      <c r="M522" s="237"/>
      <c r="N522" s="238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159</v>
      </c>
      <c r="AU522" s="18" t="s">
        <v>90</v>
      </c>
    </row>
    <row r="523" s="13" customFormat="1">
      <c r="A523" s="13"/>
      <c r="B523" s="239"/>
      <c r="C523" s="240"/>
      <c r="D523" s="234" t="s">
        <v>148</v>
      </c>
      <c r="E523" s="241" t="s">
        <v>1</v>
      </c>
      <c r="F523" s="242" t="s">
        <v>1727</v>
      </c>
      <c r="G523" s="240"/>
      <c r="H523" s="241" t="s">
        <v>1</v>
      </c>
      <c r="I523" s="243"/>
      <c r="J523" s="240"/>
      <c r="K523" s="240"/>
      <c r="L523" s="244"/>
      <c r="M523" s="245"/>
      <c r="N523" s="246"/>
      <c r="O523" s="246"/>
      <c r="P523" s="246"/>
      <c r="Q523" s="246"/>
      <c r="R523" s="246"/>
      <c r="S523" s="246"/>
      <c r="T523" s="24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8" t="s">
        <v>148</v>
      </c>
      <c r="AU523" s="248" t="s">
        <v>90</v>
      </c>
      <c r="AV523" s="13" t="s">
        <v>88</v>
      </c>
      <c r="AW523" s="13" t="s">
        <v>36</v>
      </c>
      <c r="AX523" s="13" t="s">
        <v>80</v>
      </c>
      <c r="AY523" s="248" t="s">
        <v>138</v>
      </c>
    </row>
    <row r="524" s="14" customFormat="1">
      <c r="A524" s="14"/>
      <c r="B524" s="249"/>
      <c r="C524" s="250"/>
      <c r="D524" s="234" t="s">
        <v>148</v>
      </c>
      <c r="E524" s="251" t="s">
        <v>1</v>
      </c>
      <c r="F524" s="252" t="s">
        <v>1674</v>
      </c>
      <c r="G524" s="250"/>
      <c r="H524" s="253">
        <v>40.399999999999999</v>
      </c>
      <c r="I524" s="254"/>
      <c r="J524" s="250"/>
      <c r="K524" s="250"/>
      <c r="L524" s="255"/>
      <c r="M524" s="256"/>
      <c r="N524" s="257"/>
      <c r="O524" s="257"/>
      <c r="P524" s="257"/>
      <c r="Q524" s="257"/>
      <c r="R524" s="257"/>
      <c r="S524" s="257"/>
      <c r="T524" s="25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9" t="s">
        <v>148</v>
      </c>
      <c r="AU524" s="259" t="s">
        <v>90</v>
      </c>
      <c r="AV524" s="14" t="s">
        <v>90</v>
      </c>
      <c r="AW524" s="14" t="s">
        <v>36</v>
      </c>
      <c r="AX524" s="14" t="s">
        <v>88</v>
      </c>
      <c r="AY524" s="259" t="s">
        <v>138</v>
      </c>
    </row>
    <row r="525" s="2" customFormat="1" ht="21.75" customHeight="1">
      <c r="A525" s="39"/>
      <c r="B525" s="40"/>
      <c r="C525" s="272" t="s">
        <v>494</v>
      </c>
      <c r="D525" s="272" t="s">
        <v>453</v>
      </c>
      <c r="E525" s="273" t="s">
        <v>1728</v>
      </c>
      <c r="F525" s="274" t="s">
        <v>1729</v>
      </c>
      <c r="G525" s="275" t="s">
        <v>683</v>
      </c>
      <c r="H525" s="276">
        <v>65.450000000000003</v>
      </c>
      <c r="I525" s="277"/>
      <c r="J525" s="278">
        <f>ROUND(I525*H525,2)</f>
        <v>0</v>
      </c>
      <c r="K525" s="279"/>
      <c r="L525" s="280"/>
      <c r="M525" s="281" t="s">
        <v>1</v>
      </c>
      <c r="N525" s="282" t="s">
        <v>45</v>
      </c>
      <c r="O525" s="92"/>
      <c r="P525" s="230">
        <f>O525*H525</f>
        <v>0</v>
      </c>
      <c r="Q525" s="230">
        <v>0</v>
      </c>
      <c r="R525" s="230">
        <f>Q525*H525</f>
        <v>0</v>
      </c>
      <c r="S525" s="230">
        <v>0</v>
      </c>
      <c r="T525" s="23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344</v>
      </c>
      <c r="AT525" s="232" t="s">
        <v>453</v>
      </c>
      <c r="AU525" s="232" t="s">
        <v>90</v>
      </c>
      <c r="AY525" s="18" t="s">
        <v>138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88</v>
      </c>
      <c r="BK525" s="233">
        <f>ROUND(I525*H525,2)</f>
        <v>0</v>
      </c>
      <c r="BL525" s="18" t="s">
        <v>253</v>
      </c>
      <c r="BM525" s="232" t="s">
        <v>1730</v>
      </c>
    </row>
    <row r="526" s="2" customFormat="1">
      <c r="A526" s="39"/>
      <c r="B526" s="40"/>
      <c r="C526" s="41"/>
      <c r="D526" s="234" t="s">
        <v>146</v>
      </c>
      <c r="E526" s="41"/>
      <c r="F526" s="235" t="s">
        <v>1729</v>
      </c>
      <c r="G526" s="41"/>
      <c r="H526" s="41"/>
      <c r="I526" s="236"/>
      <c r="J526" s="41"/>
      <c r="K526" s="41"/>
      <c r="L526" s="45"/>
      <c r="M526" s="237"/>
      <c r="N526" s="23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146</v>
      </c>
      <c r="AU526" s="18" t="s">
        <v>90</v>
      </c>
    </row>
    <row r="527" s="2" customFormat="1">
      <c r="A527" s="39"/>
      <c r="B527" s="40"/>
      <c r="C527" s="41"/>
      <c r="D527" s="234" t="s">
        <v>159</v>
      </c>
      <c r="E527" s="41"/>
      <c r="F527" s="271" t="s">
        <v>1714</v>
      </c>
      <c r="G527" s="41"/>
      <c r="H527" s="41"/>
      <c r="I527" s="236"/>
      <c r="J527" s="41"/>
      <c r="K527" s="41"/>
      <c r="L527" s="45"/>
      <c r="M527" s="237"/>
      <c r="N527" s="238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159</v>
      </c>
      <c r="AU527" s="18" t="s">
        <v>90</v>
      </c>
    </row>
    <row r="528" s="13" customFormat="1">
      <c r="A528" s="13"/>
      <c r="B528" s="239"/>
      <c r="C528" s="240"/>
      <c r="D528" s="234" t="s">
        <v>148</v>
      </c>
      <c r="E528" s="241" t="s">
        <v>1</v>
      </c>
      <c r="F528" s="242" t="s">
        <v>1731</v>
      </c>
      <c r="G528" s="240"/>
      <c r="H528" s="241" t="s">
        <v>1</v>
      </c>
      <c r="I528" s="243"/>
      <c r="J528" s="240"/>
      <c r="K528" s="240"/>
      <c r="L528" s="244"/>
      <c r="M528" s="245"/>
      <c r="N528" s="246"/>
      <c r="O528" s="246"/>
      <c r="P528" s="246"/>
      <c r="Q528" s="246"/>
      <c r="R528" s="246"/>
      <c r="S528" s="246"/>
      <c r="T528" s="24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8" t="s">
        <v>148</v>
      </c>
      <c r="AU528" s="248" t="s">
        <v>90</v>
      </c>
      <c r="AV528" s="13" t="s">
        <v>88</v>
      </c>
      <c r="AW528" s="13" t="s">
        <v>36</v>
      </c>
      <c r="AX528" s="13" t="s">
        <v>80</v>
      </c>
      <c r="AY528" s="248" t="s">
        <v>138</v>
      </c>
    </row>
    <row r="529" s="14" customFormat="1">
      <c r="A529" s="14"/>
      <c r="B529" s="249"/>
      <c r="C529" s="250"/>
      <c r="D529" s="234" t="s">
        <v>148</v>
      </c>
      <c r="E529" s="251" t="s">
        <v>1</v>
      </c>
      <c r="F529" s="252" t="s">
        <v>1683</v>
      </c>
      <c r="G529" s="250"/>
      <c r="H529" s="253">
        <v>65.450000000000003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9" t="s">
        <v>148</v>
      </c>
      <c r="AU529" s="259" t="s">
        <v>90</v>
      </c>
      <c r="AV529" s="14" t="s">
        <v>90</v>
      </c>
      <c r="AW529" s="14" t="s">
        <v>36</v>
      </c>
      <c r="AX529" s="14" t="s">
        <v>88</v>
      </c>
      <c r="AY529" s="259" t="s">
        <v>138</v>
      </c>
    </row>
    <row r="530" s="2" customFormat="1" ht="16.5" customHeight="1">
      <c r="A530" s="39"/>
      <c r="B530" s="40"/>
      <c r="C530" s="272" t="s">
        <v>501</v>
      </c>
      <c r="D530" s="272" t="s">
        <v>453</v>
      </c>
      <c r="E530" s="273" t="s">
        <v>1732</v>
      </c>
      <c r="F530" s="274" t="s">
        <v>1733</v>
      </c>
      <c r="G530" s="275" t="s">
        <v>683</v>
      </c>
      <c r="H530" s="276">
        <v>408.85000000000002</v>
      </c>
      <c r="I530" s="277"/>
      <c r="J530" s="278">
        <f>ROUND(I530*H530,2)</f>
        <v>0</v>
      </c>
      <c r="K530" s="279"/>
      <c r="L530" s="280"/>
      <c r="M530" s="281" t="s">
        <v>1</v>
      </c>
      <c r="N530" s="282" t="s">
        <v>45</v>
      </c>
      <c r="O530" s="92"/>
      <c r="P530" s="230">
        <f>O530*H530</f>
        <v>0</v>
      </c>
      <c r="Q530" s="230">
        <v>0</v>
      </c>
      <c r="R530" s="230">
        <f>Q530*H530</f>
        <v>0</v>
      </c>
      <c r="S530" s="230">
        <v>0</v>
      </c>
      <c r="T530" s="231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2" t="s">
        <v>344</v>
      </c>
      <c r="AT530" s="232" t="s">
        <v>453</v>
      </c>
      <c r="AU530" s="232" t="s">
        <v>90</v>
      </c>
      <c r="AY530" s="18" t="s">
        <v>138</v>
      </c>
      <c r="BE530" s="233">
        <f>IF(N530="základní",J530,0)</f>
        <v>0</v>
      </c>
      <c r="BF530" s="233">
        <f>IF(N530="snížená",J530,0)</f>
        <v>0</v>
      </c>
      <c r="BG530" s="233">
        <f>IF(N530="zákl. přenesená",J530,0)</f>
        <v>0</v>
      </c>
      <c r="BH530" s="233">
        <f>IF(N530="sníž. přenesená",J530,0)</f>
        <v>0</v>
      </c>
      <c r="BI530" s="233">
        <f>IF(N530="nulová",J530,0)</f>
        <v>0</v>
      </c>
      <c r="BJ530" s="18" t="s">
        <v>88</v>
      </c>
      <c r="BK530" s="233">
        <f>ROUND(I530*H530,2)</f>
        <v>0</v>
      </c>
      <c r="BL530" s="18" t="s">
        <v>253</v>
      </c>
      <c r="BM530" s="232" t="s">
        <v>1734</v>
      </c>
    </row>
    <row r="531" s="2" customFormat="1">
      <c r="A531" s="39"/>
      <c r="B531" s="40"/>
      <c r="C531" s="41"/>
      <c r="D531" s="234" t="s">
        <v>146</v>
      </c>
      <c r="E531" s="41"/>
      <c r="F531" s="235" t="s">
        <v>1733</v>
      </c>
      <c r="G531" s="41"/>
      <c r="H531" s="41"/>
      <c r="I531" s="236"/>
      <c r="J531" s="41"/>
      <c r="K531" s="41"/>
      <c r="L531" s="45"/>
      <c r="M531" s="237"/>
      <c r="N531" s="238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146</v>
      </c>
      <c r="AU531" s="18" t="s">
        <v>90</v>
      </c>
    </row>
    <row r="532" s="2" customFormat="1">
      <c r="A532" s="39"/>
      <c r="B532" s="40"/>
      <c r="C532" s="41"/>
      <c r="D532" s="234" t="s">
        <v>159</v>
      </c>
      <c r="E532" s="41"/>
      <c r="F532" s="271" t="s">
        <v>1714</v>
      </c>
      <c r="G532" s="41"/>
      <c r="H532" s="41"/>
      <c r="I532" s="236"/>
      <c r="J532" s="41"/>
      <c r="K532" s="41"/>
      <c r="L532" s="45"/>
      <c r="M532" s="237"/>
      <c r="N532" s="238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159</v>
      </c>
      <c r="AU532" s="18" t="s">
        <v>90</v>
      </c>
    </row>
    <row r="533" s="13" customFormat="1">
      <c r="A533" s="13"/>
      <c r="B533" s="239"/>
      <c r="C533" s="240"/>
      <c r="D533" s="234" t="s">
        <v>148</v>
      </c>
      <c r="E533" s="241" t="s">
        <v>1</v>
      </c>
      <c r="F533" s="242" t="s">
        <v>1735</v>
      </c>
      <c r="G533" s="240"/>
      <c r="H533" s="241" t="s">
        <v>1</v>
      </c>
      <c r="I533" s="243"/>
      <c r="J533" s="240"/>
      <c r="K533" s="240"/>
      <c r="L533" s="244"/>
      <c r="M533" s="245"/>
      <c r="N533" s="246"/>
      <c r="O533" s="246"/>
      <c r="P533" s="246"/>
      <c r="Q533" s="246"/>
      <c r="R533" s="246"/>
      <c r="S533" s="246"/>
      <c r="T533" s="24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8" t="s">
        <v>148</v>
      </c>
      <c r="AU533" s="248" t="s">
        <v>90</v>
      </c>
      <c r="AV533" s="13" t="s">
        <v>88</v>
      </c>
      <c r="AW533" s="13" t="s">
        <v>36</v>
      </c>
      <c r="AX533" s="13" t="s">
        <v>80</v>
      </c>
      <c r="AY533" s="248" t="s">
        <v>138</v>
      </c>
    </row>
    <row r="534" s="14" customFormat="1">
      <c r="A534" s="14"/>
      <c r="B534" s="249"/>
      <c r="C534" s="250"/>
      <c r="D534" s="234" t="s">
        <v>148</v>
      </c>
      <c r="E534" s="251" t="s">
        <v>1</v>
      </c>
      <c r="F534" s="252" t="s">
        <v>1699</v>
      </c>
      <c r="G534" s="250"/>
      <c r="H534" s="253">
        <v>408.85000000000002</v>
      </c>
      <c r="I534" s="254"/>
      <c r="J534" s="250"/>
      <c r="K534" s="250"/>
      <c r="L534" s="255"/>
      <c r="M534" s="256"/>
      <c r="N534" s="257"/>
      <c r="O534" s="257"/>
      <c r="P534" s="257"/>
      <c r="Q534" s="257"/>
      <c r="R534" s="257"/>
      <c r="S534" s="257"/>
      <c r="T534" s="25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9" t="s">
        <v>148</v>
      </c>
      <c r="AU534" s="259" t="s">
        <v>90</v>
      </c>
      <c r="AV534" s="14" t="s">
        <v>90</v>
      </c>
      <c r="AW534" s="14" t="s">
        <v>36</v>
      </c>
      <c r="AX534" s="14" t="s">
        <v>88</v>
      </c>
      <c r="AY534" s="259" t="s">
        <v>138</v>
      </c>
    </row>
    <row r="535" s="2" customFormat="1" ht="16.5" customHeight="1">
      <c r="A535" s="39"/>
      <c r="B535" s="40"/>
      <c r="C535" s="272" t="s">
        <v>517</v>
      </c>
      <c r="D535" s="272" t="s">
        <v>453</v>
      </c>
      <c r="E535" s="273" t="s">
        <v>1736</v>
      </c>
      <c r="F535" s="274" t="s">
        <v>1737</v>
      </c>
      <c r="G535" s="275" t="s">
        <v>683</v>
      </c>
      <c r="H535" s="276">
        <v>31.989999999999998</v>
      </c>
      <c r="I535" s="277"/>
      <c r="J535" s="278">
        <f>ROUND(I535*H535,2)</f>
        <v>0</v>
      </c>
      <c r="K535" s="279"/>
      <c r="L535" s="280"/>
      <c r="M535" s="281" t="s">
        <v>1</v>
      </c>
      <c r="N535" s="282" t="s">
        <v>45</v>
      </c>
      <c r="O535" s="92"/>
      <c r="P535" s="230">
        <f>O535*H535</f>
        <v>0</v>
      </c>
      <c r="Q535" s="230">
        <v>0</v>
      </c>
      <c r="R535" s="230">
        <f>Q535*H535</f>
        <v>0</v>
      </c>
      <c r="S535" s="230">
        <v>0</v>
      </c>
      <c r="T535" s="23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2" t="s">
        <v>344</v>
      </c>
      <c r="AT535" s="232" t="s">
        <v>453</v>
      </c>
      <c r="AU535" s="232" t="s">
        <v>90</v>
      </c>
      <c r="AY535" s="18" t="s">
        <v>138</v>
      </c>
      <c r="BE535" s="233">
        <f>IF(N535="základní",J535,0)</f>
        <v>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8" t="s">
        <v>88</v>
      </c>
      <c r="BK535" s="233">
        <f>ROUND(I535*H535,2)</f>
        <v>0</v>
      </c>
      <c r="BL535" s="18" t="s">
        <v>253</v>
      </c>
      <c r="BM535" s="232" t="s">
        <v>1738</v>
      </c>
    </row>
    <row r="536" s="2" customFormat="1">
      <c r="A536" s="39"/>
      <c r="B536" s="40"/>
      <c r="C536" s="41"/>
      <c r="D536" s="234" t="s">
        <v>146</v>
      </c>
      <c r="E536" s="41"/>
      <c r="F536" s="235" t="s">
        <v>1737</v>
      </c>
      <c r="G536" s="41"/>
      <c r="H536" s="41"/>
      <c r="I536" s="236"/>
      <c r="J536" s="41"/>
      <c r="K536" s="41"/>
      <c r="L536" s="45"/>
      <c r="M536" s="237"/>
      <c r="N536" s="238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146</v>
      </c>
      <c r="AU536" s="18" t="s">
        <v>90</v>
      </c>
    </row>
    <row r="537" s="2" customFormat="1">
      <c r="A537" s="39"/>
      <c r="B537" s="40"/>
      <c r="C537" s="41"/>
      <c r="D537" s="234" t="s">
        <v>159</v>
      </c>
      <c r="E537" s="41"/>
      <c r="F537" s="271" t="s">
        <v>1739</v>
      </c>
      <c r="G537" s="41"/>
      <c r="H537" s="41"/>
      <c r="I537" s="236"/>
      <c r="J537" s="41"/>
      <c r="K537" s="41"/>
      <c r="L537" s="45"/>
      <c r="M537" s="237"/>
      <c r="N537" s="238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159</v>
      </c>
      <c r="AU537" s="18" t="s">
        <v>90</v>
      </c>
    </row>
    <row r="538" s="13" customFormat="1">
      <c r="A538" s="13"/>
      <c r="B538" s="239"/>
      <c r="C538" s="240"/>
      <c r="D538" s="234" t="s">
        <v>148</v>
      </c>
      <c r="E538" s="241" t="s">
        <v>1</v>
      </c>
      <c r="F538" s="242" t="s">
        <v>1675</v>
      </c>
      <c r="G538" s="240"/>
      <c r="H538" s="241" t="s">
        <v>1</v>
      </c>
      <c r="I538" s="243"/>
      <c r="J538" s="240"/>
      <c r="K538" s="240"/>
      <c r="L538" s="244"/>
      <c r="M538" s="245"/>
      <c r="N538" s="246"/>
      <c r="O538" s="246"/>
      <c r="P538" s="246"/>
      <c r="Q538" s="246"/>
      <c r="R538" s="246"/>
      <c r="S538" s="246"/>
      <c r="T538" s="24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8" t="s">
        <v>148</v>
      </c>
      <c r="AU538" s="248" t="s">
        <v>90</v>
      </c>
      <c r="AV538" s="13" t="s">
        <v>88</v>
      </c>
      <c r="AW538" s="13" t="s">
        <v>36</v>
      </c>
      <c r="AX538" s="13" t="s">
        <v>80</v>
      </c>
      <c r="AY538" s="248" t="s">
        <v>138</v>
      </c>
    </row>
    <row r="539" s="14" customFormat="1">
      <c r="A539" s="14"/>
      <c r="B539" s="249"/>
      <c r="C539" s="250"/>
      <c r="D539" s="234" t="s">
        <v>148</v>
      </c>
      <c r="E539" s="251" t="s">
        <v>1</v>
      </c>
      <c r="F539" s="252" t="s">
        <v>1676</v>
      </c>
      <c r="G539" s="250"/>
      <c r="H539" s="253">
        <v>31.989999999999998</v>
      </c>
      <c r="I539" s="254"/>
      <c r="J539" s="250"/>
      <c r="K539" s="250"/>
      <c r="L539" s="255"/>
      <c r="M539" s="256"/>
      <c r="N539" s="257"/>
      <c r="O539" s="257"/>
      <c r="P539" s="257"/>
      <c r="Q539" s="257"/>
      <c r="R539" s="257"/>
      <c r="S539" s="257"/>
      <c r="T539" s="25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9" t="s">
        <v>148</v>
      </c>
      <c r="AU539" s="259" t="s">
        <v>90</v>
      </c>
      <c r="AV539" s="14" t="s">
        <v>90</v>
      </c>
      <c r="AW539" s="14" t="s">
        <v>36</v>
      </c>
      <c r="AX539" s="14" t="s">
        <v>88</v>
      </c>
      <c r="AY539" s="259" t="s">
        <v>138</v>
      </c>
    </row>
    <row r="540" s="2" customFormat="1" ht="21.75" customHeight="1">
      <c r="A540" s="39"/>
      <c r="B540" s="40"/>
      <c r="C540" s="272" t="s">
        <v>525</v>
      </c>
      <c r="D540" s="272" t="s">
        <v>453</v>
      </c>
      <c r="E540" s="273" t="s">
        <v>1740</v>
      </c>
      <c r="F540" s="274" t="s">
        <v>1741</v>
      </c>
      <c r="G540" s="275" t="s">
        <v>683</v>
      </c>
      <c r="H540" s="276">
        <v>139.56</v>
      </c>
      <c r="I540" s="277"/>
      <c r="J540" s="278">
        <f>ROUND(I540*H540,2)</f>
        <v>0</v>
      </c>
      <c r="K540" s="279"/>
      <c r="L540" s="280"/>
      <c r="M540" s="281" t="s">
        <v>1</v>
      </c>
      <c r="N540" s="282" t="s">
        <v>45</v>
      </c>
      <c r="O540" s="92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2" t="s">
        <v>344</v>
      </c>
      <c r="AT540" s="232" t="s">
        <v>453</v>
      </c>
      <c r="AU540" s="232" t="s">
        <v>90</v>
      </c>
      <c r="AY540" s="18" t="s">
        <v>138</v>
      </c>
      <c r="BE540" s="233">
        <f>IF(N540="základní",J540,0)</f>
        <v>0</v>
      </c>
      <c r="BF540" s="233">
        <f>IF(N540="snížená",J540,0)</f>
        <v>0</v>
      </c>
      <c r="BG540" s="233">
        <f>IF(N540="zákl. přenesená",J540,0)</f>
        <v>0</v>
      </c>
      <c r="BH540" s="233">
        <f>IF(N540="sníž. přenesená",J540,0)</f>
        <v>0</v>
      </c>
      <c r="BI540" s="233">
        <f>IF(N540="nulová",J540,0)</f>
        <v>0</v>
      </c>
      <c r="BJ540" s="18" t="s">
        <v>88</v>
      </c>
      <c r="BK540" s="233">
        <f>ROUND(I540*H540,2)</f>
        <v>0</v>
      </c>
      <c r="BL540" s="18" t="s">
        <v>253</v>
      </c>
      <c r="BM540" s="232" t="s">
        <v>1742</v>
      </c>
    </row>
    <row r="541" s="2" customFormat="1">
      <c r="A541" s="39"/>
      <c r="B541" s="40"/>
      <c r="C541" s="41"/>
      <c r="D541" s="234" t="s">
        <v>146</v>
      </c>
      <c r="E541" s="41"/>
      <c r="F541" s="235" t="s">
        <v>1741</v>
      </c>
      <c r="G541" s="41"/>
      <c r="H541" s="41"/>
      <c r="I541" s="236"/>
      <c r="J541" s="41"/>
      <c r="K541" s="41"/>
      <c r="L541" s="45"/>
      <c r="M541" s="237"/>
      <c r="N541" s="238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146</v>
      </c>
      <c r="AU541" s="18" t="s">
        <v>90</v>
      </c>
    </row>
    <row r="542" s="2" customFormat="1">
      <c r="A542" s="39"/>
      <c r="B542" s="40"/>
      <c r="C542" s="41"/>
      <c r="D542" s="234" t="s">
        <v>159</v>
      </c>
      <c r="E542" s="41"/>
      <c r="F542" s="271" t="s">
        <v>1739</v>
      </c>
      <c r="G542" s="41"/>
      <c r="H542" s="41"/>
      <c r="I542" s="236"/>
      <c r="J542" s="41"/>
      <c r="K542" s="41"/>
      <c r="L542" s="45"/>
      <c r="M542" s="237"/>
      <c r="N542" s="238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159</v>
      </c>
      <c r="AU542" s="18" t="s">
        <v>90</v>
      </c>
    </row>
    <row r="543" s="13" customFormat="1">
      <c r="A543" s="13"/>
      <c r="B543" s="239"/>
      <c r="C543" s="240"/>
      <c r="D543" s="234" t="s">
        <v>148</v>
      </c>
      <c r="E543" s="241" t="s">
        <v>1</v>
      </c>
      <c r="F543" s="242" t="s">
        <v>1684</v>
      </c>
      <c r="G543" s="240"/>
      <c r="H543" s="241" t="s">
        <v>1</v>
      </c>
      <c r="I543" s="243"/>
      <c r="J543" s="240"/>
      <c r="K543" s="240"/>
      <c r="L543" s="244"/>
      <c r="M543" s="245"/>
      <c r="N543" s="246"/>
      <c r="O543" s="246"/>
      <c r="P543" s="246"/>
      <c r="Q543" s="246"/>
      <c r="R543" s="246"/>
      <c r="S543" s="246"/>
      <c r="T543" s="24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8" t="s">
        <v>148</v>
      </c>
      <c r="AU543" s="248" t="s">
        <v>90</v>
      </c>
      <c r="AV543" s="13" t="s">
        <v>88</v>
      </c>
      <c r="AW543" s="13" t="s">
        <v>36</v>
      </c>
      <c r="AX543" s="13" t="s">
        <v>80</v>
      </c>
      <c r="AY543" s="248" t="s">
        <v>138</v>
      </c>
    </row>
    <row r="544" s="14" customFormat="1">
      <c r="A544" s="14"/>
      <c r="B544" s="249"/>
      <c r="C544" s="250"/>
      <c r="D544" s="234" t="s">
        <v>148</v>
      </c>
      <c r="E544" s="251" t="s">
        <v>1</v>
      </c>
      <c r="F544" s="252" t="s">
        <v>1685</v>
      </c>
      <c r="G544" s="250"/>
      <c r="H544" s="253">
        <v>139.56</v>
      </c>
      <c r="I544" s="254"/>
      <c r="J544" s="250"/>
      <c r="K544" s="250"/>
      <c r="L544" s="255"/>
      <c r="M544" s="256"/>
      <c r="N544" s="257"/>
      <c r="O544" s="257"/>
      <c r="P544" s="257"/>
      <c r="Q544" s="257"/>
      <c r="R544" s="257"/>
      <c r="S544" s="257"/>
      <c r="T544" s="25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9" t="s">
        <v>148</v>
      </c>
      <c r="AU544" s="259" t="s">
        <v>90</v>
      </c>
      <c r="AV544" s="14" t="s">
        <v>90</v>
      </c>
      <c r="AW544" s="14" t="s">
        <v>36</v>
      </c>
      <c r="AX544" s="14" t="s">
        <v>88</v>
      </c>
      <c r="AY544" s="259" t="s">
        <v>138</v>
      </c>
    </row>
    <row r="545" s="2" customFormat="1" ht="21.75" customHeight="1">
      <c r="A545" s="39"/>
      <c r="B545" s="40"/>
      <c r="C545" s="272" t="s">
        <v>531</v>
      </c>
      <c r="D545" s="272" t="s">
        <v>453</v>
      </c>
      <c r="E545" s="273" t="s">
        <v>1743</v>
      </c>
      <c r="F545" s="274" t="s">
        <v>1744</v>
      </c>
      <c r="G545" s="275" t="s">
        <v>683</v>
      </c>
      <c r="H545" s="276">
        <v>57.960000000000001</v>
      </c>
      <c r="I545" s="277"/>
      <c r="J545" s="278">
        <f>ROUND(I545*H545,2)</f>
        <v>0</v>
      </c>
      <c r="K545" s="279"/>
      <c r="L545" s="280"/>
      <c r="M545" s="281" t="s">
        <v>1</v>
      </c>
      <c r="N545" s="282" t="s">
        <v>45</v>
      </c>
      <c r="O545" s="92"/>
      <c r="P545" s="230">
        <f>O545*H545</f>
        <v>0</v>
      </c>
      <c r="Q545" s="230">
        <v>0</v>
      </c>
      <c r="R545" s="230">
        <f>Q545*H545</f>
        <v>0</v>
      </c>
      <c r="S545" s="230">
        <v>0</v>
      </c>
      <c r="T545" s="231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2" t="s">
        <v>344</v>
      </c>
      <c r="AT545" s="232" t="s">
        <v>453</v>
      </c>
      <c r="AU545" s="232" t="s">
        <v>90</v>
      </c>
      <c r="AY545" s="18" t="s">
        <v>138</v>
      </c>
      <c r="BE545" s="233">
        <f>IF(N545="základní",J545,0)</f>
        <v>0</v>
      </c>
      <c r="BF545" s="233">
        <f>IF(N545="snížená",J545,0)</f>
        <v>0</v>
      </c>
      <c r="BG545" s="233">
        <f>IF(N545="zákl. přenesená",J545,0)</f>
        <v>0</v>
      </c>
      <c r="BH545" s="233">
        <f>IF(N545="sníž. přenesená",J545,0)</f>
        <v>0</v>
      </c>
      <c r="BI545" s="233">
        <f>IF(N545="nulová",J545,0)</f>
        <v>0</v>
      </c>
      <c r="BJ545" s="18" t="s">
        <v>88</v>
      </c>
      <c r="BK545" s="233">
        <f>ROUND(I545*H545,2)</f>
        <v>0</v>
      </c>
      <c r="BL545" s="18" t="s">
        <v>253</v>
      </c>
      <c r="BM545" s="232" t="s">
        <v>1745</v>
      </c>
    </row>
    <row r="546" s="2" customFormat="1">
      <c r="A546" s="39"/>
      <c r="B546" s="40"/>
      <c r="C546" s="41"/>
      <c r="D546" s="234" t="s">
        <v>146</v>
      </c>
      <c r="E546" s="41"/>
      <c r="F546" s="235" t="s">
        <v>1744</v>
      </c>
      <c r="G546" s="41"/>
      <c r="H546" s="41"/>
      <c r="I546" s="236"/>
      <c r="J546" s="41"/>
      <c r="K546" s="41"/>
      <c r="L546" s="45"/>
      <c r="M546" s="237"/>
      <c r="N546" s="238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146</v>
      </c>
      <c r="AU546" s="18" t="s">
        <v>90</v>
      </c>
    </row>
    <row r="547" s="2" customFormat="1">
      <c r="A547" s="39"/>
      <c r="B547" s="40"/>
      <c r="C547" s="41"/>
      <c r="D547" s="234" t="s">
        <v>159</v>
      </c>
      <c r="E547" s="41"/>
      <c r="F547" s="271" t="s">
        <v>1746</v>
      </c>
      <c r="G547" s="41"/>
      <c r="H547" s="41"/>
      <c r="I547" s="236"/>
      <c r="J547" s="41"/>
      <c r="K547" s="41"/>
      <c r="L547" s="45"/>
      <c r="M547" s="237"/>
      <c r="N547" s="238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159</v>
      </c>
      <c r="AU547" s="18" t="s">
        <v>90</v>
      </c>
    </row>
    <row r="548" s="13" customFormat="1">
      <c r="A548" s="13"/>
      <c r="B548" s="239"/>
      <c r="C548" s="240"/>
      <c r="D548" s="234" t="s">
        <v>148</v>
      </c>
      <c r="E548" s="241" t="s">
        <v>1</v>
      </c>
      <c r="F548" s="242" t="s">
        <v>1747</v>
      </c>
      <c r="G548" s="240"/>
      <c r="H548" s="241" t="s">
        <v>1</v>
      </c>
      <c r="I548" s="243"/>
      <c r="J548" s="240"/>
      <c r="K548" s="240"/>
      <c r="L548" s="244"/>
      <c r="M548" s="245"/>
      <c r="N548" s="246"/>
      <c r="O548" s="246"/>
      <c r="P548" s="246"/>
      <c r="Q548" s="246"/>
      <c r="R548" s="246"/>
      <c r="S548" s="246"/>
      <c r="T548" s="24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8" t="s">
        <v>148</v>
      </c>
      <c r="AU548" s="248" t="s">
        <v>90</v>
      </c>
      <c r="AV548" s="13" t="s">
        <v>88</v>
      </c>
      <c r="AW548" s="13" t="s">
        <v>36</v>
      </c>
      <c r="AX548" s="13" t="s">
        <v>80</v>
      </c>
      <c r="AY548" s="248" t="s">
        <v>138</v>
      </c>
    </row>
    <row r="549" s="14" customFormat="1">
      <c r="A549" s="14"/>
      <c r="B549" s="249"/>
      <c r="C549" s="250"/>
      <c r="D549" s="234" t="s">
        <v>148</v>
      </c>
      <c r="E549" s="251" t="s">
        <v>1</v>
      </c>
      <c r="F549" s="252" t="s">
        <v>1748</v>
      </c>
      <c r="G549" s="250"/>
      <c r="H549" s="253">
        <v>57.960000000000001</v>
      </c>
      <c r="I549" s="254"/>
      <c r="J549" s="250"/>
      <c r="K549" s="250"/>
      <c r="L549" s="255"/>
      <c r="M549" s="256"/>
      <c r="N549" s="257"/>
      <c r="O549" s="257"/>
      <c r="P549" s="257"/>
      <c r="Q549" s="257"/>
      <c r="R549" s="257"/>
      <c r="S549" s="257"/>
      <c r="T549" s="25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9" t="s">
        <v>148</v>
      </c>
      <c r="AU549" s="259" t="s">
        <v>90</v>
      </c>
      <c r="AV549" s="14" t="s">
        <v>90</v>
      </c>
      <c r="AW549" s="14" t="s">
        <v>36</v>
      </c>
      <c r="AX549" s="14" t="s">
        <v>88</v>
      </c>
      <c r="AY549" s="259" t="s">
        <v>138</v>
      </c>
    </row>
    <row r="550" s="2" customFormat="1" ht="16.5" customHeight="1">
      <c r="A550" s="39"/>
      <c r="B550" s="40"/>
      <c r="C550" s="272" t="s">
        <v>536</v>
      </c>
      <c r="D550" s="272" t="s">
        <v>453</v>
      </c>
      <c r="E550" s="273" t="s">
        <v>1749</v>
      </c>
      <c r="F550" s="274" t="s">
        <v>1750</v>
      </c>
      <c r="G550" s="275" t="s">
        <v>1237</v>
      </c>
      <c r="H550" s="276">
        <v>1</v>
      </c>
      <c r="I550" s="277"/>
      <c r="J550" s="278">
        <f>ROUND(I550*H550,2)</f>
        <v>0</v>
      </c>
      <c r="K550" s="279"/>
      <c r="L550" s="280"/>
      <c r="M550" s="281" t="s">
        <v>1</v>
      </c>
      <c r="N550" s="282" t="s">
        <v>45</v>
      </c>
      <c r="O550" s="92"/>
      <c r="P550" s="230">
        <f>O550*H550</f>
        <v>0</v>
      </c>
      <c r="Q550" s="230">
        <v>0</v>
      </c>
      <c r="R550" s="230">
        <f>Q550*H550</f>
        <v>0</v>
      </c>
      <c r="S550" s="230">
        <v>0</v>
      </c>
      <c r="T550" s="23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2" t="s">
        <v>344</v>
      </c>
      <c r="AT550" s="232" t="s">
        <v>453</v>
      </c>
      <c r="AU550" s="232" t="s">
        <v>90</v>
      </c>
      <c r="AY550" s="18" t="s">
        <v>138</v>
      </c>
      <c r="BE550" s="233">
        <f>IF(N550="základní",J550,0)</f>
        <v>0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18" t="s">
        <v>88</v>
      </c>
      <c r="BK550" s="233">
        <f>ROUND(I550*H550,2)</f>
        <v>0</v>
      </c>
      <c r="BL550" s="18" t="s">
        <v>253</v>
      </c>
      <c r="BM550" s="232" t="s">
        <v>1751</v>
      </c>
    </row>
    <row r="551" s="2" customFormat="1">
      <c r="A551" s="39"/>
      <c r="B551" s="40"/>
      <c r="C551" s="41"/>
      <c r="D551" s="234" t="s">
        <v>146</v>
      </c>
      <c r="E551" s="41"/>
      <c r="F551" s="235" t="s">
        <v>1750</v>
      </c>
      <c r="G551" s="41"/>
      <c r="H551" s="41"/>
      <c r="I551" s="236"/>
      <c r="J551" s="41"/>
      <c r="K551" s="41"/>
      <c r="L551" s="45"/>
      <c r="M551" s="237"/>
      <c r="N551" s="238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146</v>
      </c>
      <c r="AU551" s="18" t="s">
        <v>90</v>
      </c>
    </row>
    <row r="552" s="2" customFormat="1">
      <c r="A552" s="39"/>
      <c r="B552" s="40"/>
      <c r="C552" s="41"/>
      <c r="D552" s="234" t="s">
        <v>159</v>
      </c>
      <c r="E552" s="41"/>
      <c r="F552" s="271" t="s">
        <v>1752</v>
      </c>
      <c r="G552" s="41"/>
      <c r="H552" s="41"/>
      <c r="I552" s="236"/>
      <c r="J552" s="41"/>
      <c r="K552" s="41"/>
      <c r="L552" s="45"/>
      <c r="M552" s="237"/>
      <c r="N552" s="238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159</v>
      </c>
      <c r="AU552" s="18" t="s">
        <v>90</v>
      </c>
    </row>
    <row r="553" s="13" customFormat="1">
      <c r="A553" s="13"/>
      <c r="B553" s="239"/>
      <c r="C553" s="240"/>
      <c r="D553" s="234" t="s">
        <v>148</v>
      </c>
      <c r="E553" s="241" t="s">
        <v>1</v>
      </c>
      <c r="F553" s="242" t="s">
        <v>1753</v>
      </c>
      <c r="G553" s="240"/>
      <c r="H553" s="241" t="s">
        <v>1</v>
      </c>
      <c r="I553" s="243"/>
      <c r="J553" s="240"/>
      <c r="K553" s="240"/>
      <c r="L553" s="244"/>
      <c r="M553" s="245"/>
      <c r="N553" s="246"/>
      <c r="O553" s="246"/>
      <c r="P553" s="246"/>
      <c r="Q553" s="246"/>
      <c r="R553" s="246"/>
      <c r="S553" s="246"/>
      <c r="T553" s="24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8" t="s">
        <v>148</v>
      </c>
      <c r="AU553" s="248" t="s">
        <v>90</v>
      </c>
      <c r="AV553" s="13" t="s">
        <v>88</v>
      </c>
      <c r="AW553" s="13" t="s">
        <v>36</v>
      </c>
      <c r="AX553" s="13" t="s">
        <v>80</v>
      </c>
      <c r="AY553" s="248" t="s">
        <v>138</v>
      </c>
    </row>
    <row r="554" s="14" customFormat="1">
      <c r="A554" s="14"/>
      <c r="B554" s="249"/>
      <c r="C554" s="250"/>
      <c r="D554" s="234" t="s">
        <v>148</v>
      </c>
      <c r="E554" s="251" t="s">
        <v>1</v>
      </c>
      <c r="F554" s="252" t="s">
        <v>88</v>
      </c>
      <c r="G554" s="250"/>
      <c r="H554" s="253">
        <v>1</v>
      </c>
      <c r="I554" s="254"/>
      <c r="J554" s="250"/>
      <c r="K554" s="250"/>
      <c r="L554" s="255"/>
      <c r="M554" s="256"/>
      <c r="N554" s="257"/>
      <c r="O554" s="257"/>
      <c r="P554" s="257"/>
      <c r="Q554" s="257"/>
      <c r="R554" s="257"/>
      <c r="S554" s="257"/>
      <c r="T554" s="25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9" t="s">
        <v>148</v>
      </c>
      <c r="AU554" s="259" t="s">
        <v>90</v>
      </c>
      <c r="AV554" s="14" t="s">
        <v>90</v>
      </c>
      <c r="AW554" s="14" t="s">
        <v>36</v>
      </c>
      <c r="AX554" s="14" t="s">
        <v>88</v>
      </c>
      <c r="AY554" s="259" t="s">
        <v>138</v>
      </c>
    </row>
    <row r="555" s="12" customFormat="1" ht="25.92" customHeight="1">
      <c r="A555" s="12"/>
      <c r="B555" s="204"/>
      <c r="C555" s="205"/>
      <c r="D555" s="206" t="s">
        <v>79</v>
      </c>
      <c r="E555" s="207" t="s">
        <v>453</v>
      </c>
      <c r="F555" s="207" t="s">
        <v>1754</v>
      </c>
      <c r="G555" s="205"/>
      <c r="H555" s="205"/>
      <c r="I555" s="208"/>
      <c r="J555" s="209">
        <f>BK555</f>
        <v>0</v>
      </c>
      <c r="K555" s="205"/>
      <c r="L555" s="210"/>
      <c r="M555" s="211"/>
      <c r="N555" s="212"/>
      <c r="O555" s="212"/>
      <c r="P555" s="213">
        <f>P556</f>
        <v>0</v>
      </c>
      <c r="Q555" s="212"/>
      <c r="R555" s="213">
        <f>R556</f>
        <v>0</v>
      </c>
      <c r="S555" s="212"/>
      <c r="T555" s="214">
        <f>T556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5" t="s">
        <v>166</v>
      </c>
      <c r="AT555" s="216" t="s">
        <v>79</v>
      </c>
      <c r="AU555" s="216" t="s">
        <v>80</v>
      </c>
      <c r="AY555" s="215" t="s">
        <v>138</v>
      </c>
      <c r="BK555" s="217">
        <f>BK556</f>
        <v>0</v>
      </c>
    </row>
    <row r="556" s="12" customFormat="1" ht="22.8" customHeight="1">
      <c r="A556" s="12"/>
      <c r="B556" s="204"/>
      <c r="C556" s="205"/>
      <c r="D556" s="206" t="s">
        <v>79</v>
      </c>
      <c r="E556" s="218" t="s">
        <v>1755</v>
      </c>
      <c r="F556" s="218" t="s">
        <v>1756</v>
      </c>
      <c r="G556" s="205"/>
      <c r="H556" s="205"/>
      <c r="I556" s="208"/>
      <c r="J556" s="219">
        <f>BK556</f>
        <v>0</v>
      </c>
      <c r="K556" s="205"/>
      <c r="L556" s="210"/>
      <c r="M556" s="211"/>
      <c r="N556" s="212"/>
      <c r="O556" s="212"/>
      <c r="P556" s="213">
        <f>SUM(P557:P585)</f>
        <v>0</v>
      </c>
      <c r="Q556" s="212"/>
      <c r="R556" s="213">
        <f>SUM(R557:R585)</f>
        <v>0</v>
      </c>
      <c r="S556" s="212"/>
      <c r="T556" s="214">
        <f>SUM(T557:T585)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15" t="s">
        <v>166</v>
      </c>
      <c r="AT556" s="216" t="s">
        <v>79</v>
      </c>
      <c r="AU556" s="216" t="s">
        <v>88</v>
      </c>
      <c r="AY556" s="215" t="s">
        <v>138</v>
      </c>
      <c r="BK556" s="217">
        <f>SUM(BK557:BK585)</f>
        <v>0</v>
      </c>
    </row>
    <row r="557" s="2" customFormat="1" ht="24.15" customHeight="1">
      <c r="A557" s="39"/>
      <c r="B557" s="40"/>
      <c r="C557" s="220" t="s">
        <v>542</v>
      </c>
      <c r="D557" s="220" t="s">
        <v>140</v>
      </c>
      <c r="E557" s="221" t="s">
        <v>1757</v>
      </c>
      <c r="F557" s="222" t="s">
        <v>1758</v>
      </c>
      <c r="G557" s="223" t="s">
        <v>212</v>
      </c>
      <c r="H557" s="224">
        <v>8</v>
      </c>
      <c r="I557" s="225"/>
      <c r="J557" s="226">
        <f>ROUND(I557*H557,2)</f>
        <v>0</v>
      </c>
      <c r="K557" s="227"/>
      <c r="L557" s="45"/>
      <c r="M557" s="228" t="s">
        <v>1</v>
      </c>
      <c r="N557" s="229" t="s">
        <v>45</v>
      </c>
      <c r="O557" s="92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2" t="s">
        <v>607</v>
      </c>
      <c r="AT557" s="232" t="s">
        <v>140</v>
      </c>
      <c r="AU557" s="232" t="s">
        <v>90</v>
      </c>
      <c r="AY557" s="18" t="s">
        <v>138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8" t="s">
        <v>88</v>
      </c>
      <c r="BK557" s="233">
        <f>ROUND(I557*H557,2)</f>
        <v>0</v>
      </c>
      <c r="BL557" s="18" t="s">
        <v>607</v>
      </c>
      <c r="BM557" s="232" t="s">
        <v>1759</v>
      </c>
    </row>
    <row r="558" s="2" customFormat="1">
      <c r="A558" s="39"/>
      <c r="B558" s="40"/>
      <c r="C558" s="41"/>
      <c r="D558" s="234" t="s">
        <v>146</v>
      </c>
      <c r="E558" s="41"/>
      <c r="F558" s="235" t="s">
        <v>1758</v>
      </c>
      <c r="G558" s="41"/>
      <c r="H558" s="41"/>
      <c r="I558" s="236"/>
      <c r="J558" s="41"/>
      <c r="K558" s="41"/>
      <c r="L558" s="45"/>
      <c r="M558" s="237"/>
      <c r="N558" s="238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146</v>
      </c>
      <c r="AU558" s="18" t="s">
        <v>90</v>
      </c>
    </row>
    <row r="559" s="13" customFormat="1">
      <c r="A559" s="13"/>
      <c r="B559" s="239"/>
      <c r="C559" s="240"/>
      <c r="D559" s="234" t="s">
        <v>148</v>
      </c>
      <c r="E559" s="241" t="s">
        <v>1</v>
      </c>
      <c r="F559" s="242" t="s">
        <v>1760</v>
      </c>
      <c r="G559" s="240"/>
      <c r="H559" s="241" t="s">
        <v>1</v>
      </c>
      <c r="I559" s="243"/>
      <c r="J559" s="240"/>
      <c r="K559" s="240"/>
      <c r="L559" s="244"/>
      <c r="M559" s="245"/>
      <c r="N559" s="246"/>
      <c r="O559" s="246"/>
      <c r="P559" s="246"/>
      <c r="Q559" s="246"/>
      <c r="R559" s="246"/>
      <c r="S559" s="246"/>
      <c r="T559" s="24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8" t="s">
        <v>148</v>
      </c>
      <c r="AU559" s="248" t="s">
        <v>90</v>
      </c>
      <c r="AV559" s="13" t="s">
        <v>88</v>
      </c>
      <c r="AW559" s="13" t="s">
        <v>36</v>
      </c>
      <c r="AX559" s="13" t="s">
        <v>80</v>
      </c>
      <c r="AY559" s="248" t="s">
        <v>138</v>
      </c>
    </row>
    <row r="560" s="14" customFormat="1">
      <c r="A560" s="14"/>
      <c r="B560" s="249"/>
      <c r="C560" s="250"/>
      <c r="D560" s="234" t="s">
        <v>148</v>
      </c>
      <c r="E560" s="251" t="s">
        <v>1</v>
      </c>
      <c r="F560" s="252" t="s">
        <v>144</v>
      </c>
      <c r="G560" s="250"/>
      <c r="H560" s="253">
        <v>4</v>
      </c>
      <c r="I560" s="254"/>
      <c r="J560" s="250"/>
      <c r="K560" s="250"/>
      <c r="L560" s="255"/>
      <c r="M560" s="256"/>
      <c r="N560" s="257"/>
      <c r="O560" s="257"/>
      <c r="P560" s="257"/>
      <c r="Q560" s="257"/>
      <c r="R560" s="257"/>
      <c r="S560" s="257"/>
      <c r="T560" s="25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9" t="s">
        <v>148</v>
      </c>
      <c r="AU560" s="259" t="s">
        <v>90</v>
      </c>
      <c r="AV560" s="14" t="s">
        <v>90</v>
      </c>
      <c r="AW560" s="14" t="s">
        <v>36</v>
      </c>
      <c r="AX560" s="14" t="s">
        <v>80</v>
      </c>
      <c r="AY560" s="259" t="s">
        <v>138</v>
      </c>
    </row>
    <row r="561" s="13" customFormat="1">
      <c r="A561" s="13"/>
      <c r="B561" s="239"/>
      <c r="C561" s="240"/>
      <c r="D561" s="234" t="s">
        <v>148</v>
      </c>
      <c r="E561" s="241" t="s">
        <v>1</v>
      </c>
      <c r="F561" s="242" t="s">
        <v>1761</v>
      </c>
      <c r="G561" s="240"/>
      <c r="H561" s="241" t="s">
        <v>1</v>
      </c>
      <c r="I561" s="243"/>
      <c r="J561" s="240"/>
      <c r="K561" s="240"/>
      <c r="L561" s="244"/>
      <c r="M561" s="245"/>
      <c r="N561" s="246"/>
      <c r="O561" s="246"/>
      <c r="P561" s="246"/>
      <c r="Q561" s="246"/>
      <c r="R561" s="246"/>
      <c r="S561" s="246"/>
      <c r="T561" s="24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8" t="s">
        <v>148</v>
      </c>
      <c r="AU561" s="248" t="s">
        <v>90</v>
      </c>
      <c r="AV561" s="13" t="s">
        <v>88</v>
      </c>
      <c r="AW561" s="13" t="s">
        <v>36</v>
      </c>
      <c r="AX561" s="13" t="s">
        <v>80</v>
      </c>
      <c r="AY561" s="248" t="s">
        <v>138</v>
      </c>
    </row>
    <row r="562" s="14" customFormat="1">
      <c r="A562" s="14"/>
      <c r="B562" s="249"/>
      <c r="C562" s="250"/>
      <c r="D562" s="234" t="s">
        <v>148</v>
      </c>
      <c r="E562" s="251" t="s">
        <v>1</v>
      </c>
      <c r="F562" s="252" t="s">
        <v>144</v>
      </c>
      <c r="G562" s="250"/>
      <c r="H562" s="253">
        <v>4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9" t="s">
        <v>148</v>
      </c>
      <c r="AU562" s="259" t="s">
        <v>90</v>
      </c>
      <c r="AV562" s="14" t="s">
        <v>90</v>
      </c>
      <c r="AW562" s="14" t="s">
        <v>36</v>
      </c>
      <c r="AX562" s="14" t="s">
        <v>80</v>
      </c>
      <c r="AY562" s="259" t="s">
        <v>138</v>
      </c>
    </row>
    <row r="563" s="15" customFormat="1">
      <c r="A563" s="15"/>
      <c r="B563" s="260"/>
      <c r="C563" s="261"/>
      <c r="D563" s="234" t="s">
        <v>148</v>
      </c>
      <c r="E563" s="262" t="s">
        <v>1</v>
      </c>
      <c r="F563" s="263" t="s">
        <v>154</v>
      </c>
      <c r="G563" s="261"/>
      <c r="H563" s="264">
        <v>8</v>
      </c>
      <c r="I563" s="265"/>
      <c r="J563" s="261"/>
      <c r="K563" s="261"/>
      <c r="L563" s="266"/>
      <c r="M563" s="267"/>
      <c r="N563" s="268"/>
      <c r="O563" s="268"/>
      <c r="P563" s="268"/>
      <c r="Q563" s="268"/>
      <c r="R563" s="268"/>
      <c r="S563" s="268"/>
      <c r="T563" s="269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0" t="s">
        <v>148</v>
      </c>
      <c r="AU563" s="270" t="s">
        <v>90</v>
      </c>
      <c r="AV563" s="15" t="s">
        <v>144</v>
      </c>
      <c r="AW563" s="15" t="s">
        <v>36</v>
      </c>
      <c r="AX563" s="15" t="s">
        <v>88</v>
      </c>
      <c r="AY563" s="270" t="s">
        <v>138</v>
      </c>
    </row>
    <row r="564" s="2" customFormat="1" ht="16.5" customHeight="1">
      <c r="A564" s="39"/>
      <c r="B564" s="40"/>
      <c r="C564" s="272" t="s">
        <v>551</v>
      </c>
      <c r="D564" s="272" t="s">
        <v>453</v>
      </c>
      <c r="E564" s="273" t="s">
        <v>1762</v>
      </c>
      <c r="F564" s="274" t="s">
        <v>1763</v>
      </c>
      <c r="G564" s="275" t="s">
        <v>212</v>
      </c>
      <c r="H564" s="276">
        <v>4</v>
      </c>
      <c r="I564" s="277"/>
      <c r="J564" s="278">
        <f>ROUND(I564*H564,2)</f>
        <v>0</v>
      </c>
      <c r="K564" s="279"/>
      <c r="L564" s="280"/>
      <c r="M564" s="281" t="s">
        <v>1</v>
      </c>
      <c r="N564" s="282" t="s">
        <v>45</v>
      </c>
      <c r="O564" s="92"/>
      <c r="P564" s="230">
        <f>O564*H564</f>
        <v>0</v>
      </c>
      <c r="Q564" s="230">
        <v>0</v>
      </c>
      <c r="R564" s="230">
        <f>Q564*H564</f>
        <v>0</v>
      </c>
      <c r="S564" s="230">
        <v>0</v>
      </c>
      <c r="T564" s="231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2" t="s">
        <v>1764</v>
      </c>
      <c r="AT564" s="232" t="s">
        <v>453</v>
      </c>
      <c r="AU564" s="232" t="s">
        <v>90</v>
      </c>
      <c r="AY564" s="18" t="s">
        <v>138</v>
      </c>
      <c r="BE564" s="233">
        <f>IF(N564="základní",J564,0)</f>
        <v>0</v>
      </c>
      <c r="BF564" s="233">
        <f>IF(N564="snížená",J564,0)</f>
        <v>0</v>
      </c>
      <c r="BG564" s="233">
        <f>IF(N564="zákl. přenesená",J564,0)</f>
        <v>0</v>
      </c>
      <c r="BH564" s="233">
        <f>IF(N564="sníž. přenesená",J564,0)</f>
        <v>0</v>
      </c>
      <c r="BI564" s="233">
        <f>IF(N564="nulová",J564,0)</f>
        <v>0</v>
      </c>
      <c r="BJ564" s="18" t="s">
        <v>88</v>
      </c>
      <c r="BK564" s="233">
        <f>ROUND(I564*H564,2)</f>
        <v>0</v>
      </c>
      <c r="BL564" s="18" t="s">
        <v>607</v>
      </c>
      <c r="BM564" s="232" t="s">
        <v>1765</v>
      </c>
    </row>
    <row r="565" s="2" customFormat="1">
      <c r="A565" s="39"/>
      <c r="B565" s="40"/>
      <c r="C565" s="41"/>
      <c r="D565" s="234" t="s">
        <v>146</v>
      </c>
      <c r="E565" s="41"/>
      <c r="F565" s="235" t="s">
        <v>1763</v>
      </c>
      <c r="G565" s="41"/>
      <c r="H565" s="41"/>
      <c r="I565" s="236"/>
      <c r="J565" s="41"/>
      <c r="K565" s="41"/>
      <c r="L565" s="45"/>
      <c r="M565" s="237"/>
      <c r="N565" s="238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146</v>
      </c>
      <c r="AU565" s="18" t="s">
        <v>90</v>
      </c>
    </row>
    <row r="566" s="2" customFormat="1">
      <c r="A566" s="39"/>
      <c r="B566" s="40"/>
      <c r="C566" s="41"/>
      <c r="D566" s="234" t="s">
        <v>159</v>
      </c>
      <c r="E566" s="41"/>
      <c r="F566" s="271" t="s">
        <v>1766</v>
      </c>
      <c r="G566" s="41"/>
      <c r="H566" s="41"/>
      <c r="I566" s="236"/>
      <c r="J566" s="41"/>
      <c r="K566" s="41"/>
      <c r="L566" s="45"/>
      <c r="M566" s="237"/>
      <c r="N566" s="238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159</v>
      </c>
      <c r="AU566" s="18" t="s">
        <v>90</v>
      </c>
    </row>
    <row r="567" s="13" customFormat="1">
      <c r="A567" s="13"/>
      <c r="B567" s="239"/>
      <c r="C567" s="240"/>
      <c r="D567" s="234" t="s">
        <v>148</v>
      </c>
      <c r="E567" s="241" t="s">
        <v>1</v>
      </c>
      <c r="F567" s="242" t="s">
        <v>1760</v>
      </c>
      <c r="G567" s="240"/>
      <c r="H567" s="241" t="s">
        <v>1</v>
      </c>
      <c r="I567" s="243"/>
      <c r="J567" s="240"/>
      <c r="K567" s="240"/>
      <c r="L567" s="244"/>
      <c r="M567" s="245"/>
      <c r="N567" s="246"/>
      <c r="O567" s="246"/>
      <c r="P567" s="246"/>
      <c r="Q567" s="246"/>
      <c r="R567" s="246"/>
      <c r="S567" s="246"/>
      <c r="T567" s="24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8" t="s">
        <v>148</v>
      </c>
      <c r="AU567" s="248" t="s">
        <v>90</v>
      </c>
      <c r="AV567" s="13" t="s">
        <v>88</v>
      </c>
      <c r="AW567" s="13" t="s">
        <v>36</v>
      </c>
      <c r="AX567" s="13" t="s">
        <v>80</v>
      </c>
      <c r="AY567" s="248" t="s">
        <v>138</v>
      </c>
    </row>
    <row r="568" s="14" customFormat="1">
      <c r="A568" s="14"/>
      <c r="B568" s="249"/>
      <c r="C568" s="250"/>
      <c r="D568" s="234" t="s">
        <v>148</v>
      </c>
      <c r="E568" s="251" t="s">
        <v>1</v>
      </c>
      <c r="F568" s="252" t="s">
        <v>90</v>
      </c>
      <c r="G568" s="250"/>
      <c r="H568" s="253">
        <v>2</v>
      </c>
      <c r="I568" s="254"/>
      <c r="J568" s="250"/>
      <c r="K568" s="250"/>
      <c r="L568" s="255"/>
      <c r="M568" s="256"/>
      <c r="N568" s="257"/>
      <c r="O568" s="257"/>
      <c r="P568" s="257"/>
      <c r="Q568" s="257"/>
      <c r="R568" s="257"/>
      <c r="S568" s="257"/>
      <c r="T568" s="25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9" t="s">
        <v>148</v>
      </c>
      <c r="AU568" s="259" t="s">
        <v>90</v>
      </c>
      <c r="AV568" s="14" t="s">
        <v>90</v>
      </c>
      <c r="AW568" s="14" t="s">
        <v>36</v>
      </c>
      <c r="AX568" s="14" t="s">
        <v>80</v>
      </c>
      <c r="AY568" s="259" t="s">
        <v>138</v>
      </c>
    </row>
    <row r="569" s="13" customFormat="1">
      <c r="A569" s="13"/>
      <c r="B569" s="239"/>
      <c r="C569" s="240"/>
      <c r="D569" s="234" t="s">
        <v>148</v>
      </c>
      <c r="E569" s="241" t="s">
        <v>1</v>
      </c>
      <c r="F569" s="242" t="s">
        <v>1761</v>
      </c>
      <c r="G569" s="240"/>
      <c r="H569" s="241" t="s">
        <v>1</v>
      </c>
      <c r="I569" s="243"/>
      <c r="J569" s="240"/>
      <c r="K569" s="240"/>
      <c r="L569" s="244"/>
      <c r="M569" s="245"/>
      <c r="N569" s="246"/>
      <c r="O569" s="246"/>
      <c r="P569" s="246"/>
      <c r="Q569" s="246"/>
      <c r="R569" s="246"/>
      <c r="S569" s="246"/>
      <c r="T569" s="24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8" t="s">
        <v>148</v>
      </c>
      <c r="AU569" s="248" t="s">
        <v>90</v>
      </c>
      <c r="AV569" s="13" t="s">
        <v>88</v>
      </c>
      <c r="AW569" s="13" t="s">
        <v>36</v>
      </c>
      <c r="AX569" s="13" t="s">
        <v>80</v>
      </c>
      <c r="AY569" s="248" t="s">
        <v>138</v>
      </c>
    </row>
    <row r="570" s="14" customFormat="1">
      <c r="A570" s="14"/>
      <c r="B570" s="249"/>
      <c r="C570" s="250"/>
      <c r="D570" s="234" t="s">
        <v>148</v>
      </c>
      <c r="E570" s="251" t="s">
        <v>1</v>
      </c>
      <c r="F570" s="252" t="s">
        <v>90</v>
      </c>
      <c r="G570" s="250"/>
      <c r="H570" s="253">
        <v>2</v>
      </c>
      <c r="I570" s="254"/>
      <c r="J570" s="250"/>
      <c r="K570" s="250"/>
      <c r="L570" s="255"/>
      <c r="M570" s="256"/>
      <c r="N570" s="257"/>
      <c r="O570" s="257"/>
      <c r="P570" s="257"/>
      <c r="Q570" s="257"/>
      <c r="R570" s="257"/>
      <c r="S570" s="257"/>
      <c r="T570" s="25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9" t="s">
        <v>148</v>
      </c>
      <c r="AU570" s="259" t="s">
        <v>90</v>
      </c>
      <c r="AV570" s="14" t="s">
        <v>90</v>
      </c>
      <c r="AW570" s="14" t="s">
        <v>36</v>
      </c>
      <c r="AX570" s="14" t="s">
        <v>80</v>
      </c>
      <c r="AY570" s="259" t="s">
        <v>138</v>
      </c>
    </row>
    <row r="571" s="15" customFormat="1">
      <c r="A571" s="15"/>
      <c r="B571" s="260"/>
      <c r="C571" s="261"/>
      <c r="D571" s="234" t="s">
        <v>148</v>
      </c>
      <c r="E571" s="262" t="s">
        <v>1</v>
      </c>
      <c r="F571" s="263" t="s">
        <v>154</v>
      </c>
      <c r="G571" s="261"/>
      <c r="H571" s="264">
        <v>4</v>
      </c>
      <c r="I571" s="265"/>
      <c r="J571" s="261"/>
      <c r="K571" s="261"/>
      <c r="L571" s="266"/>
      <c r="M571" s="267"/>
      <c r="N571" s="268"/>
      <c r="O571" s="268"/>
      <c r="P571" s="268"/>
      <c r="Q571" s="268"/>
      <c r="R571" s="268"/>
      <c r="S571" s="268"/>
      <c r="T571" s="269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0" t="s">
        <v>148</v>
      </c>
      <c r="AU571" s="270" t="s">
        <v>90</v>
      </c>
      <c r="AV571" s="15" t="s">
        <v>144</v>
      </c>
      <c r="AW571" s="15" t="s">
        <v>36</v>
      </c>
      <c r="AX571" s="15" t="s">
        <v>88</v>
      </c>
      <c r="AY571" s="270" t="s">
        <v>138</v>
      </c>
    </row>
    <row r="572" s="2" customFormat="1" ht="16.5" customHeight="1">
      <c r="A572" s="39"/>
      <c r="B572" s="40"/>
      <c r="C572" s="272" t="s">
        <v>557</v>
      </c>
      <c r="D572" s="272" t="s">
        <v>453</v>
      </c>
      <c r="E572" s="273" t="s">
        <v>1767</v>
      </c>
      <c r="F572" s="274" t="s">
        <v>1768</v>
      </c>
      <c r="G572" s="275" t="s">
        <v>212</v>
      </c>
      <c r="H572" s="276">
        <v>4</v>
      </c>
      <c r="I572" s="277"/>
      <c r="J572" s="278">
        <f>ROUND(I572*H572,2)</f>
        <v>0</v>
      </c>
      <c r="K572" s="279"/>
      <c r="L572" s="280"/>
      <c r="M572" s="281" t="s">
        <v>1</v>
      </c>
      <c r="N572" s="282" t="s">
        <v>45</v>
      </c>
      <c r="O572" s="92"/>
      <c r="P572" s="230">
        <f>O572*H572</f>
        <v>0</v>
      </c>
      <c r="Q572" s="230">
        <v>0</v>
      </c>
      <c r="R572" s="230">
        <f>Q572*H572</f>
        <v>0</v>
      </c>
      <c r="S572" s="230">
        <v>0</v>
      </c>
      <c r="T572" s="231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2" t="s">
        <v>1764</v>
      </c>
      <c r="AT572" s="232" t="s">
        <v>453</v>
      </c>
      <c r="AU572" s="232" t="s">
        <v>90</v>
      </c>
      <c r="AY572" s="18" t="s">
        <v>138</v>
      </c>
      <c r="BE572" s="233">
        <f>IF(N572="základní",J572,0)</f>
        <v>0</v>
      </c>
      <c r="BF572" s="233">
        <f>IF(N572="snížená",J572,0)</f>
        <v>0</v>
      </c>
      <c r="BG572" s="233">
        <f>IF(N572="zákl. přenesená",J572,0)</f>
        <v>0</v>
      </c>
      <c r="BH572" s="233">
        <f>IF(N572="sníž. přenesená",J572,0)</f>
        <v>0</v>
      </c>
      <c r="BI572" s="233">
        <f>IF(N572="nulová",J572,0)</f>
        <v>0</v>
      </c>
      <c r="BJ572" s="18" t="s">
        <v>88</v>
      </c>
      <c r="BK572" s="233">
        <f>ROUND(I572*H572,2)</f>
        <v>0</v>
      </c>
      <c r="BL572" s="18" t="s">
        <v>607</v>
      </c>
      <c r="BM572" s="232" t="s">
        <v>1769</v>
      </c>
    </row>
    <row r="573" s="2" customFormat="1">
      <c r="A573" s="39"/>
      <c r="B573" s="40"/>
      <c r="C573" s="41"/>
      <c r="D573" s="234" t="s">
        <v>146</v>
      </c>
      <c r="E573" s="41"/>
      <c r="F573" s="235" t="s">
        <v>1768</v>
      </c>
      <c r="G573" s="41"/>
      <c r="H573" s="41"/>
      <c r="I573" s="236"/>
      <c r="J573" s="41"/>
      <c r="K573" s="41"/>
      <c r="L573" s="45"/>
      <c r="M573" s="237"/>
      <c r="N573" s="238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146</v>
      </c>
      <c r="AU573" s="18" t="s">
        <v>90</v>
      </c>
    </row>
    <row r="574" s="2" customFormat="1">
      <c r="A574" s="39"/>
      <c r="B574" s="40"/>
      <c r="C574" s="41"/>
      <c r="D574" s="234" t="s">
        <v>159</v>
      </c>
      <c r="E574" s="41"/>
      <c r="F574" s="271" t="s">
        <v>1766</v>
      </c>
      <c r="G574" s="41"/>
      <c r="H574" s="41"/>
      <c r="I574" s="236"/>
      <c r="J574" s="41"/>
      <c r="K574" s="41"/>
      <c r="L574" s="45"/>
      <c r="M574" s="237"/>
      <c r="N574" s="238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159</v>
      </c>
      <c r="AU574" s="18" t="s">
        <v>90</v>
      </c>
    </row>
    <row r="575" s="13" customFormat="1">
      <c r="A575" s="13"/>
      <c r="B575" s="239"/>
      <c r="C575" s="240"/>
      <c r="D575" s="234" t="s">
        <v>148</v>
      </c>
      <c r="E575" s="241" t="s">
        <v>1</v>
      </c>
      <c r="F575" s="242" t="s">
        <v>1760</v>
      </c>
      <c r="G575" s="240"/>
      <c r="H575" s="241" t="s">
        <v>1</v>
      </c>
      <c r="I575" s="243"/>
      <c r="J575" s="240"/>
      <c r="K575" s="240"/>
      <c r="L575" s="244"/>
      <c r="M575" s="245"/>
      <c r="N575" s="246"/>
      <c r="O575" s="246"/>
      <c r="P575" s="246"/>
      <c r="Q575" s="246"/>
      <c r="R575" s="246"/>
      <c r="S575" s="246"/>
      <c r="T575" s="24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8" t="s">
        <v>148</v>
      </c>
      <c r="AU575" s="248" t="s">
        <v>90</v>
      </c>
      <c r="AV575" s="13" t="s">
        <v>88</v>
      </c>
      <c r="AW575" s="13" t="s">
        <v>36</v>
      </c>
      <c r="AX575" s="13" t="s">
        <v>80</v>
      </c>
      <c r="AY575" s="248" t="s">
        <v>138</v>
      </c>
    </row>
    <row r="576" s="14" customFormat="1">
      <c r="A576" s="14"/>
      <c r="B576" s="249"/>
      <c r="C576" s="250"/>
      <c r="D576" s="234" t="s">
        <v>148</v>
      </c>
      <c r="E576" s="251" t="s">
        <v>1</v>
      </c>
      <c r="F576" s="252" t="s">
        <v>90</v>
      </c>
      <c r="G576" s="250"/>
      <c r="H576" s="253">
        <v>2</v>
      </c>
      <c r="I576" s="254"/>
      <c r="J576" s="250"/>
      <c r="K576" s="250"/>
      <c r="L576" s="255"/>
      <c r="M576" s="256"/>
      <c r="N576" s="257"/>
      <c r="O576" s="257"/>
      <c r="P576" s="257"/>
      <c r="Q576" s="257"/>
      <c r="R576" s="257"/>
      <c r="S576" s="257"/>
      <c r="T576" s="25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9" t="s">
        <v>148</v>
      </c>
      <c r="AU576" s="259" t="s">
        <v>90</v>
      </c>
      <c r="AV576" s="14" t="s">
        <v>90</v>
      </c>
      <c r="AW576" s="14" t="s">
        <v>36</v>
      </c>
      <c r="AX576" s="14" t="s">
        <v>80</v>
      </c>
      <c r="AY576" s="259" t="s">
        <v>138</v>
      </c>
    </row>
    <row r="577" s="13" customFormat="1">
      <c r="A577" s="13"/>
      <c r="B577" s="239"/>
      <c r="C577" s="240"/>
      <c r="D577" s="234" t="s">
        <v>148</v>
      </c>
      <c r="E577" s="241" t="s">
        <v>1</v>
      </c>
      <c r="F577" s="242" t="s">
        <v>1761</v>
      </c>
      <c r="G577" s="240"/>
      <c r="H577" s="241" t="s">
        <v>1</v>
      </c>
      <c r="I577" s="243"/>
      <c r="J577" s="240"/>
      <c r="K577" s="240"/>
      <c r="L577" s="244"/>
      <c r="M577" s="245"/>
      <c r="N577" s="246"/>
      <c r="O577" s="246"/>
      <c r="P577" s="246"/>
      <c r="Q577" s="246"/>
      <c r="R577" s="246"/>
      <c r="S577" s="246"/>
      <c r="T577" s="24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8" t="s">
        <v>148</v>
      </c>
      <c r="AU577" s="248" t="s">
        <v>90</v>
      </c>
      <c r="AV577" s="13" t="s">
        <v>88</v>
      </c>
      <c r="AW577" s="13" t="s">
        <v>36</v>
      </c>
      <c r="AX577" s="13" t="s">
        <v>80</v>
      </c>
      <c r="AY577" s="248" t="s">
        <v>138</v>
      </c>
    </row>
    <row r="578" s="14" customFormat="1">
      <c r="A578" s="14"/>
      <c r="B578" s="249"/>
      <c r="C578" s="250"/>
      <c r="D578" s="234" t="s">
        <v>148</v>
      </c>
      <c r="E578" s="251" t="s">
        <v>1</v>
      </c>
      <c r="F578" s="252" t="s">
        <v>90</v>
      </c>
      <c r="G578" s="250"/>
      <c r="H578" s="253">
        <v>2</v>
      </c>
      <c r="I578" s="254"/>
      <c r="J578" s="250"/>
      <c r="K578" s="250"/>
      <c r="L578" s="255"/>
      <c r="M578" s="256"/>
      <c r="N578" s="257"/>
      <c r="O578" s="257"/>
      <c r="P578" s="257"/>
      <c r="Q578" s="257"/>
      <c r="R578" s="257"/>
      <c r="S578" s="257"/>
      <c r="T578" s="25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9" t="s">
        <v>148</v>
      </c>
      <c r="AU578" s="259" t="s">
        <v>90</v>
      </c>
      <c r="AV578" s="14" t="s">
        <v>90</v>
      </c>
      <c r="AW578" s="14" t="s">
        <v>36</v>
      </c>
      <c r="AX578" s="14" t="s">
        <v>80</v>
      </c>
      <c r="AY578" s="259" t="s">
        <v>138</v>
      </c>
    </row>
    <row r="579" s="15" customFormat="1">
      <c r="A579" s="15"/>
      <c r="B579" s="260"/>
      <c r="C579" s="261"/>
      <c r="D579" s="234" t="s">
        <v>148</v>
      </c>
      <c r="E579" s="262" t="s">
        <v>1</v>
      </c>
      <c r="F579" s="263" t="s">
        <v>154</v>
      </c>
      <c r="G579" s="261"/>
      <c r="H579" s="264">
        <v>4</v>
      </c>
      <c r="I579" s="265"/>
      <c r="J579" s="261"/>
      <c r="K579" s="261"/>
      <c r="L579" s="266"/>
      <c r="M579" s="267"/>
      <c r="N579" s="268"/>
      <c r="O579" s="268"/>
      <c r="P579" s="268"/>
      <c r="Q579" s="268"/>
      <c r="R579" s="268"/>
      <c r="S579" s="268"/>
      <c r="T579" s="26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0" t="s">
        <v>148</v>
      </c>
      <c r="AU579" s="270" t="s">
        <v>90</v>
      </c>
      <c r="AV579" s="15" t="s">
        <v>144</v>
      </c>
      <c r="AW579" s="15" t="s">
        <v>36</v>
      </c>
      <c r="AX579" s="15" t="s">
        <v>88</v>
      </c>
      <c r="AY579" s="270" t="s">
        <v>138</v>
      </c>
    </row>
    <row r="580" s="2" customFormat="1" ht="21.75" customHeight="1">
      <c r="A580" s="39"/>
      <c r="B580" s="40"/>
      <c r="C580" s="220" t="s">
        <v>567</v>
      </c>
      <c r="D580" s="220" t="s">
        <v>140</v>
      </c>
      <c r="E580" s="221" t="s">
        <v>1770</v>
      </c>
      <c r="F580" s="222" t="s">
        <v>1771</v>
      </c>
      <c r="G580" s="223" t="s">
        <v>212</v>
      </c>
      <c r="H580" s="224">
        <v>1</v>
      </c>
      <c r="I580" s="225"/>
      <c r="J580" s="226">
        <f>ROUND(I580*H580,2)</f>
        <v>0</v>
      </c>
      <c r="K580" s="227"/>
      <c r="L580" s="45"/>
      <c r="M580" s="228" t="s">
        <v>1</v>
      </c>
      <c r="N580" s="229" t="s">
        <v>45</v>
      </c>
      <c r="O580" s="92"/>
      <c r="P580" s="230">
        <f>O580*H580</f>
        <v>0</v>
      </c>
      <c r="Q580" s="230">
        <v>0</v>
      </c>
      <c r="R580" s="230">
        <f>Q580*H580</f>
        <v>0</v>
      </c>
      <c r="S580" s="230">
        <v>0</v>
      </c>
      <c r="T580" s="231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2" t="s">
        <v>607</v>
      </c>
      <c r="AT580" s="232" t="s">
        <v>140</v>
      </c>
      <c r="AU580" s="232" t="s">
        <v>90</v>
      </c>
      <c r="AY580" s="18" t="s">
        <v>138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18" t="s">
        <v>88</v>
      </c>
      <c r="BK580" s="233">
        <f>ROUND(I580*H580,2)</f>
        <v>0</v>
      </c>
      <c r="BL580" s="18" t="s">
        <v>607</v>
      </c>
      <c r="BM580" s="232" t="s">
        <v>1772</v>
      </c>
    </row>
    <row r="581" s="2" customFormat="1">
      <c r="A581" s="39"/>
      <c r="B581" s="40"/>
      <c r="C581" s="41"/>
      <c r="D581" s="234" t="s">
        <v>146</v>
      </c>
      <c r="E581" s="41"/>
      <c r="F581" s="235" t="s">
        <v>1771</v>
      </c>
      <c r="G581" s="41"/>
      <c r="H581" s="41"/>
      <c r="I581" s="236"/>
      <c r="J581" s="41"/>
      <c r="K581" s="41"/>
      <c r="L581" s="45"/>
      <c r="M581" s="237"/>
      <c r="N581" s="238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146</v>
      </c>
      <c r="AU581" s="18" t="s">
        <v>90</v>
      </c>
    </row>
    <row r="582" s="14" customFormat="1">
      <c r="A582" s="14"/>
      <c r="B582" s="249"/>
      <c r="C582" s="250"/>
      <c r="D582" s="234" t="s">
        <v>148</v>
      </c>
      <c r="E582" s="251" t="s">
        <v>1</v>
      </c>
      <c r="F582" s="252" t="s">
        <v>88</v>
      </c>
      <c r="G582" s="250"/>
      <c r="H582" s="253">
        <v>1</v>
      </c>
      <c r="I582" s="254"/>
      <c r="J582" s="250"/>
      <c r="K582" s="250"/>
      <c r="L582" s="255"/>
      <c r="M582" s="256"/>
      <c r="N582" s="257"/>
      <c r="O582" s="257"/>
      <c r="P582" s="257"/>
      <c r="Q582" s="257"/>
      <c r="R582" s="257"/>
      <c r="S582" s="257"/>
      <c r="T582" s="25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9" t="s">
        <v>148</v>
      </c>
      <c r="AU582" s="259" t="s">
        <v>90</v>
      </c>
      <c r="AV582" s="14" t="s">
        <v>90</v>
      </c>
      <c r="AW582" s="14" t="s">
        <v>36</v>
      </c>
      <c r="AX582" s="14" t="s">
        <v>88</v>
      </c>
      <c r="AY582" s="259" t="s">
        <v>138</v>
      </c>
    </row>
    <row r="583" s="2" customFormat="1" ht="16.5" customHeight="1">
      <c r="A583" s="39"/>
      <c r="B583" s="40"/>
      <c r="C583" s="220" t="s">
        <v>573</v>
      </c>
      <c r="D583" s="220" t="s">
        <v>140</v>
      </c>
      <c r="E583" s="221" t="s">
        <v>1773</v>
      </c>
      <c r="F583" s="222" t="s">
        <v>1774</v>
      </c>
      <c r="G583" s="223" t="s">
        <v>212</v>
      </c>
      <c r="H583" s="224">
        <v>1</v>
      </c>
      <c r="I583" s="225"/>
      <c r="J583" s="226">
        <f>ROUND(I583*H583,2)</f>
        <v>0</v>
      </c>
      <c r="K583" s="227"/>
      <c r="L583" s="45"/>
      <c r="M583" s="228" t="s">
        <v>1</v>
      </c>
      <c r="N583" s="229" t="s">
        <v>45</v>
      </c>
      <c r="O583" s="92"/>
      <c r="P583" s="230">
        <f>O583*H583</f>
        <v>0</v>
      </c>
      <c r="Q583" s="230">
        <v>0</v>
      </c>
      <c r="R583" s="230">
        <f>Q583*H583</f>
        <v>0</v>
      </c>
      <c r="S583" s="230">
        <v>0</v>
      </c>
      <c r="T583" s="231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2" t="s">
        <v>607</v>
      </c>
      <c r="AT583" s="232" t="s">
        <v>140</v>
      </c>
      <c r="AU583" s="232" t="s">
        <v>90</v>
      </c>
      <c r="AY583" s="18" t="s">
        <v>138</v>
      </c>
      <c r="BE583" s="233">
        <f>IF(N583="základní",J583,0)</f>
        <v>0</v>
      </c>
      <c r="BF583" s="233">
        <f>IF(N583="snížená",J583,0)</f>
        <v>0</v>
      </c>
      <c r="BG583" s="233">
        <f>IF(N583="zákl. přenesená",J583,0)</f>
        <v>0</v>
      </c>
      <c r="BH583" s="233">
        <f>IF(N583="sníž. přenesená",J583,0)</f>
        <v>0</v>
      </c>
      <c r="BI583" s="233">
        <f>IF(N583="nulová",J583,0)</f>
        <v>0</v>
      </c>
      <c r="BJ583" s="18" t="s">
        <v>88</v>
      </c>
      <c r="BK583" s="233">
        <f>ROUND(I583*H583,2)</f>
        <v>0</v>
      </c>
      <c r="BL583" s="18" t="s">
        <v>607</v>
      </c>
      <c r="BM583" s="232" t="s">
        <v>1775</v>
      </c>
    </row>
    <row r="584" s="2" customFormat="1">
      <c r="A584" s="39"/>
      <c r="B584" s="40"/>
      <c r="C584" s="41"/>
      <c r="D584" s="234" t="s">
        <v>146</v>
      </c>
      <c r="E584" s="41"/>
      <c r="F584" s="235" t="s">
        <v>1776</v>
      </c>
      <c r="G584" s="41"/>
      <c r="H584" s="41"/>
      <c r="I584" s="236"/>
      <c r="J584" s="41"/>
      <c r="K584" s="41"/>
      <c r="L584" s="45"/>
      <c r="M584" s="237"/>
      <c r="N584" s="238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146</v>
      </c>
      <c r="AU584" s="18" t="s">
        <v>90</v>
      </c>
    </row>
    <row r="585" s="2" customFormat="1">
      <c r="A585" s="39"/>
      <c r="B585" s="40"/>
      <c r="C585" s="41"/>
      <c r="D585" s="234" t="s">
        <v>159</v>
      </c>
      <c r="E585" s="41"/>
      <c r="F585" s="271" t="s">
        <v>1777</v>
      </c>
      <c r="G585" s="41"/>
      <c r="H585" s="41"/>
      <c r="I585" s="236"/>
      <c r="J585" s="41"/>
      <c r="K585" s="41"/>
      <c r="L585" s="45"/>
      <c r="M585" s="294"/>
      <c r="N585" s="295"/>
      <c r="O585" s="296"/>
      <c r="P585" s="296"/>
      <c r="Q585" s="296"/>
      <c r="R585" s="296"/>
      <c r="S585" s="296"/>
      <c r="T585" s="297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159</v>
      </c>
      <c r="AU585" s="18" t="s">
        <v>90</v>
      </c>
    </row>
    <row r="586" s="2" customFormat="1" ht="6.96" customHeight="1">
      <c r="A586" s="39"/>
      <c r="B586" s="67"/>
      <c r="C586" s="68"/>
      <c r="D586" s="68"/>
      <c r="E586" s="68"/>
      <c r="F586" s="68"/>
      <c r="G586" s="68"/>
      <c r="H586" s="68"/>
      <c r="I586" s="68"/>
      <c r="J586" s="68"/>
      <c r="K586" s="68"/>
      <c r="L586" s="45"/>
      <c r="M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</sheetData>
  <sheetProtection sheet="1" autoFilter="0" formatColumns="0" formatRows="0" objects="1" scenarios="1" spinCount="100000" saltValue="JMvHtqhaw5YlWh5L9JisilO9s+2Vu+8/+Oz4T95/ffvSqLgMSb0mlND513m5d714chf8q0VeZvEW4SuRcqI7eg==" hashValue="rBk14ALtb8b+tV42EIp7Y5LXb8qa4Vsj3c/rFloxXaz4VqHqtUVCKwvm+HuTK9xpnOEDo7Qaow1VlDrnoa4/3w==" algorithmName="SHA-512" password="CC35"/>
  <autoFilter ref="C127:K58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90</v>
      </c>
    </row>
    <row r="4" s="1" customFormat="1" ht="24.96" customHeight="1">
      <c r="B4" s="21"/>
      <c r="D4" s="139" t="s">
        <v>103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Jez Ráj na Olši km 25.640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1778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ROUND((SUM(BE129:BE447)),  2)</f>
        <v>0</v>
      </c>
      <c r="G33" s="39"/>
      <c r="H33" s="39"/>
      <c r="I33" s="156">
        <v>0.20999999999999999</v>
      </c>
      <c r="J33" s="155">
        <f>ROUND(((SUM(BE129:BE447))*I33),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ROUND((SUM(BF129:BF447)),  2)</f>
        <v>0</v>
      </c>
      <c r="G34" s="39"/>
      <c r="H34" s="39"/>
      <c r="I34" s="156">
        <v>0.14999999999999999</v>
      </c>
      <c r="J34" s="155">
        <f>ROUND(((SUM(BF129:BF447))*I34),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ROUND((SUM(BG129:BG447)),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ROUND((SUM(BH129:BH447)),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ROUND((SUM(BI129:BI447)),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Jez Ráj na Olši km 25.640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Odběrný objekt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26. 4. 2023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Odry, státní podnik</v>
      </c>
      <c r="G91" s="41"/>
      <c r="H91" s="41"/>
      <c r="I91" s="33" t="s">
        <v>32</v>
      </c>
      <c r="J91" s="37" t="str">
        <f>E21</f>
        <v>Lineplan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Ing. Marek Boháč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109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112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113</v>
      </c>
      <c r="E99" s="189"/>
      <c r="F99" s="189"/>
      <c r="G99" s="189"/>
      <c r="H99" s="189"/>
      <c r="I99" s="189"/>
      <c r="J99" s="190">
        <f>J218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114</v>
      </c>
      <c r="E100" s="189"/>
      <c r="F100" s="189"/>
      <c r="G100" s="189"/>
      <c r="H100" s="189"/>
      <c r="I100" s="189"/>
      <c r="J100" s="190">
        <f>J232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J340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118</v>
      </c>
      <c r="E102" s="189"/>
      <c r="F102" s="189"/>
      <c r="G102" s="189"/>
      <c r="H102" s="189"/>
      <c r="I102" s="189"/>
      <c r="J102" s="190">
        <f>J357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119</v>
      </c>
      <c r="E103" s="189"/>
      <c r="F103" s="189"/>
      <c r="G103" s="189"/>
      <c r="H103" s="189"/>
      <c r="I103" s="189"/>
      <c r="J103" s="190">
        <f>J372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120</v>
      </c>
      <c r="E104" s="189"/>
      <c r="F104" s="189"/>
      <c r="G104" s="189"/>
      <c r="H104" s="189"/>
      <c r="I104" s="189"/>
      <c r="J104" s="190">
        <f>J381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121</v>
      </c>
      <c r="E105" s="183"/>
      <c r="F105" s="183"/>
      <c r="G105" s="183"/>
      <c r="H105" s="183"/>
      <c r="I105" s="183"/>
      <c r="J105" s="184">
        <f>J384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1396</v>
      </c>
      <c r="E106" s="189"/>
      <c r="F106" s="189"/>
      <c r="G106" s="189"/>
      <c r="H106" s="189"/>
      <c r="I106" s="189"/>
      <c r="J106" s="190">
        <f>J385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122</v>
      </c>
      <c r="E107" s="189"/>
      <c r="F107" s="189"/>
      <c r="G107" s="189"/>
      <c r="H107" s="189"/>
      <c r="I107" s="189"/>
      <c r="J107" s="190">
        <f>J392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1397</v>
      </c>
      <c r="E108" s="183"/>
      <c r="F108" s="183"/>
      <c r="G108" s="183"/>
      <c r="H108" s="183"/>
      <c r="I108" s="183"/>
      <c r="J108" s="184">
        <f>J443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1398</v>
      </c>
      <c r="E109" s="189"/>
      <c r="F109" s="189"/>
      <c r="G109" s="189"/>
      <c r="H109" s="189"/>
      <c r="I109" s="189"/>
      <c r="J109" s="190">
        <f>J444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123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5" t="str">
        <f>E7</f>
        <v>Jez Ráj na Olši km 25.640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03 - Odběrný objekt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Karviná</v>
      </c>
      <c r="G123" s="41"/>
      <c r="H123" s="41"/>
      <c r="I123" s="33" t="s">
        <v>22</v>
      </c>
      <c r="J123" s="80" t="str">
        <f>IF(J12="","",J12)</f>
        <v>26. 4. 2023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Povodí Odry, státní podnik</v>
      </c>
      <c r="G125" s="41"/>
      <c r="H125" s="41"/>
      <c r="I125" s="33" t="s">
        <v>32</v>
      </c>
      <c r="J125" s="37" t="str">
        <f>E21</f>
        <v>Lineplan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IF(E18="","",E18)</f>
        <v>Vyplň údaj</v>
      </c>
      <c r="G126" s="41"/>
      <c r="H126" s="41"/>
      <c r="I126" s="33" t="s">
        <v>37</v>
      </c>
      <c r="J126" s="37" t="str">
        <f>E24</f>
        <v>Ing. Marek Boháč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124</v>
      </c>
      <c r="D128" s="195" t="s">
        <v>65</v>
      </c>
      <c r="E128" s="195" t="s">
        <v>61</v>
      </c>
      <c r="F128" s="195" t="s">
        <v>62</v>
      </c>
      <c r="G128" s="195" t="s">
        <v>125</v>
      </c>
      <c r="H128" s="195" t="s">
        <v>126</v>
      </c>
      <c r="I128" s="195" t="s">
        <v>127</v>
      </c>
      <c r="J128" s="196" t="s">
        <v>108</v>
      </c>
      <c r="K128" s="197" t="s">
        <v>128</v>
      </c>
      <c r="L128" s="198"/>
      <c r="M128" s="101" t="s">
        <v>1</v>
      </c>
      <c r="N128" s="102" t="s">
        <v>44</v>
      </c>
      <c r="O128" s="102" t="s">
        <v>129</v>
      </c>
      <c r="P128" s="102" t="s">
        <v>130</v>
      </c>
      <c r="Q128" s="102" t="s">
        <v>131</v>
      </c>
      <c r="R128" s="102" t="s">
        <v>132</v>
      </c>
      <c r="S128" s="102" t="s">
        <v>133</v>
      </c>
      <c r="T128" s="103" t="s">
        <v>134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135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P130+P384+P443</f>
        <v>0</v>
      </c>
      <c r="Q129" s="105"/>
      <c r="R129" s="201">
        <f>R130+R384+R443</f>
        <v>148.78511700745801</v>
      </c>
      <c r="S129" s="105"/>
      <c r="T129" s="202">
        <f>T130+T384+T443</f>
        <v>132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110</v>
      </c>
      <c r="BK129" s="203">
        <f>BK130+BK384+BK443</f>
        <v>0</v>
      </c>
    </row>
    <row r="130" s="12" customFormat="1" ht="25.92" customHeight="1">
      <c r="A130" s="12"/>
      <c r="B130" s="204"/>
      <c r="C130" s="205"/>
      <c r="D130" s="206" t="s">
        <v>79</v>
      </c>
      <c r="E130" s="207" t="s">
        <v>136</v>
      </c>
      <c r="F130" s="207" t="s">
        <v>137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P131+P218+P232+P340+P357+P372+P381</f>
        <v>0</v>
      </c>
      <c r="Q130" s="212"/>
      <c r="R130" s="213">
        <f>R131+R218+R232+R340+R357+R372+R381</f>
        <v>146.29549700745801</v>
      </c>
      <c r="S130" s="212"/>
      <c r="T130" s="214">
        <f>T131+T218+T232+T340+T357+T372+T381</f>
        <v>132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88</v>
      </c>
      <c r="AT130" s="216" t="s">
        <v>79</v>
      </c>
      <c r="AU130" s="216" t="s">
        <v>80</v>
      </c>
      <c r="AY130" s="215" t="s">
        <v>138</v>
      </c>
      <c r="BK130" s="217">
        <f>BK131+BK218+BK232+BK340+BK357+BK372+BK381</f>
        <v>0</v>
      </c>
    </row>
    <row r="131" s="12" customFormat="1" ht="22.8" customHeight="1">
      <c r="A131" s="12"/>
      <c r="B131" s="204"/>
      <c r="C131" s="205"/>
      <c r="D131" s="206" t="s">
        <v>79</v>
      </c>
      <c r="E131" s="218" t="s">
        <v>88</v>
      </c>
      <c r="F131" s="218" t="s">
        <v>139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SUM(P132:P217)</f>
        <v>0</v>
      </c>
      <c r="Q131" s="212"/>
      <c r="R131" s="213">
        <f>SUM(R132:R217)</f>
        <v>11.386437617599999</v>
      </c>
      <c r="S131" s="212"/>
      <c r="T131" s="214">
        <f>SUM(T132:T217)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88</v>
      </c>
      <c r="AT131" s="216" t="s">
        <v>79</v>
      </c>
      <c r="AU131" s="216" t="s">
        <v>88</v>
      </c>
      <c r="AY131" s="215" t="s">
        <v>138</v>
      </c>
      <c r="BK131" s="217">
        <f>SUM(BK132:BK217)</f>
        <v>0</v>
      </c>
    </row>
    <row r="132" s="2" customFormat="1" ht="37.8" customHeight="1">
      <c r="A132" s="39"/>
      <c r="B132" s="40"/>
      <c r="C132" s="220" t="s">
        <v>88</v>
      </c>
      <c r="D132" s="220" t="s">
        <v>140</v>
      </c>
      <c r="E132" s="221" t="s">
        <v>1779</v>
      </c>
      <c r="F132" s="222" t="s">
        <v>1780</v>
      </c>
      <c r="G132" s="223" t="s">
        <v>570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45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144</v>
      </c>
      <c r="AT132" s="232" t="s">
        <v>140</v>
      </c>
      <c r="AU132" s="232" t="s">
        <v>90</v>
      </c>
      <c r="AY132" s="18" t="s">
        <v>138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0</v>
      </c>
      <c r="BL132" s="18" t="s">
        <v>144</v>
      </c>
      <c r="BM132" s="232" t="s">
        <v>1781</v>
      </c>
    </row>
    <row r="133" s="2" customFormat="1">
      <c r="A133" s="39"/>
      <c r="B133" s="40"/>
      <c r="C133" s="41"/>
      <c r="D133" s="234" t="s">
        <v>146</v>
      </c>
      <c r="E133" s="41"/>
      <c r="F133" s="235" t="s">
        <v>1780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90</v>
      </c>
    </row>
    <row r="134" s="2" customFormat="1">
      <c r="A134" s="39"/>
      <c r="B134" s="40"/>
      <c r="C134" s="41"/>
      <c r="D134" s="234" t="s">
        <v>159</v>
      </c>
      <c r="E134" s="41"/>
      <c r="F134" s="271" t="s">
        <v>1782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90</v>
      </c>
    </row>
    <row r="135" s="2" customFormat="1" ht="16.5" customHeight="1">
      <c r="A135" s="39"/>
      <c r="B135" s="40"/>
      <c r="C135" s="220" t="s">
        <v>90</v>
      </c>
      <c r="D135" s="220" t="s">
        <v>140</v>
      </c>
      <c r="E135" s="221" t="s">
        <v>1783</v>
      </c>
      <c r="F135" s="222" t="s">
        <v>1784</v>
      </c>
      <c r="G135" s="223" t="s">
        <v>184</v>
      </c>
      <c r="H135" s="224">
        <v>86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45</v>
      </c>
      <c r="O135" s="92"/>
      <c r="P135" s="230">
        <f>O135*H135</f>
        <v>0</v>
      </c>
      <c r="Q135" s="230">
        <v>0.0219291816</v>
      </c>
      <c r="R135" s="230">
        <f>Q135*H135</f>
        <v>1.8859096176000001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144</v>
      </c>
      <c r="AT135" s="232" t="s">
        <v>140</v>
      </c>
      <c r="AU135" s="232" t="s">
        <v>90</v>
      </c>
      <c r="AY135" s="18" t="s">
        <v>138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0</v>
      </c>
      <c r="BL135" s="18" t="s">
        <v>144</v>
      </c>
      <c r="BM135" s="232" t="s">
        <v>1785</v>
      </c>
    </row>
    <row r="136" s="2" customFormat="1">
      <c r="A136" s="39"/>
      <c r="B136" s="40"/>
      <c r="C136" s="41"/>
      <c r="D136" s="234" t="s">
        <v>146</v>
      </c>
      <c r="E136" s="41"/>
      <c r="F136" s="235" t="s">
        <v>1786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146</v>
      </c>
      <c r="AU136" s="18" t="s">
        <v>90</v>
      </c>
    </row>
    <row r="137" s="13" customFormat="1">
      <c r="A137" s="13"/>
      <c r="B137" s="239"/>
      <c r="C137" s="240"/>
      <c r="D137" s="234" t="s">
        <v>148</v>
      </c>
      <c r="E137" s="241" t="s">
        <v>1</v>
      </c>
      <c r="F137" s="242" t="s">
        <v>1787</v>
      </c>
      <c r="G137" s="240"/>
      <c r="H137" s="241" t="s">
        <v>1</v>
      </c>
      <c r="I137" s="243"/>
      <c r="J137" s="240"/>
      <c r="K137" s="240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148</v>
      </c>
      <c r="AU137" s="248" t="s">
        <v>90</v>
      </c>
      <c r="AV137" s="13" t="s">
        <v>88</v>
      </c>
      <c r="AW137" s="13" t="s">
        <v>36</v>
      </c>
      <c r="AX137" s="13" t="s">
        <v>80</v>
      </c>
      <c r="AY137" s="248" t="s">
        <v>138</v>
      </c>
    </row>
    <row r="138" s="14" customFormat="1">
      <c r="A138" s="14"/>
      <c r="B138" s="249"/>
      <c r="C138" s="250"/>
      <c r="D138" s="234" t="s">
        <v>148</v>
      </c>
      <c r="E138" s="251" t="s">
        <v>1</v>
      </c>
      <c r="F138" s="252" t="s">
        <v>765</v>
      </c>
      <c r="G138" s="250"/>
      <c r="H138" s="253">
        <v>86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148</v>
      </c>
      <c r="AU138" s="259" t="s">
        <v>90</v>
      </c>
      <c r="AV138" s="14" t="s">
        <v>90</v>
      </c>
      <c r="AW138" s="14" t="s">
        <v>36</v>
      </c>
      <c r="AX138" s="14" t="s">
        <v>88</v>
      </c>
      <c r="AY138" s="259" t="s">
        <v>138</v>
      </c>
    </row>
    <row r="139" s="2" customFormat="1" ht="16.5" customHeight="1">
      <c r="A139" s="39"/>
      <c r="B139" s="40"/>
      <c r="C139" s="220" t="s">
        <v>166</v>
      </c>
      <c r="D139" s="220" t="s">
        <v>140</v>
      </c>
      <c r="E139" s="221" t="s">
        <v>1788</v>
      </c>
      <c r="F139" s="222" t="s">
        <v>1789</v>
      </c>
      <c r="G139" s="223" t="s">
        <v>184</v>
      </c>
      <c r="H139" s="224">
        <v>60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45</v>
      </c>
      <c r="O139" s="92"/>
      <c r="P139" s="230">
        <f>O139*H139</f>
        <v>0</v>
      </c>
      <c r="Q139" s="230">
        <v>0.00088000000000000003</v>
      </c>
      <c r="R139" s="230">
        <f>Q139*H139</f>
        <v>0.0528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144</v>
      </c>
      <c r="AT139" s="232" t="s">
        <v>140</v>
      </c>
      <c r="AU139" s="232" t="s">
        <v>90</v>
      </c>
      <c r="AY139" s="18" t="s">
        <v>138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0</v>
      </c>
      <c r="BL139" s="18" t="s">
        <v>144</v>
      </c>
      <c r="BM139" s="232" t="s">
        <v>1790</v>
      </c>
    </row>
    <row r="140" s="2" customFormat="1">
      <c r="A140" s="39"/>
      <c r="B140" s="40"/>
      <c r="C140" s="41"/>
      <c r="D140" s="234" t="s">
        <v>146</v>
      </c>
      <c r="E140" s="41"/>
      <c r="F140" s="235" t="s">
        <v>1791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146</v>
      </c>
      <c r="AU140" s="18" t="s">
        <v>90</v>
      </c>
    </row>
    <row r="141" s="2" customFormat="1">
      <c r="A141" s="39"/>
      <c r="B141" s="40"/>
      <c r="C141" s="41"/>
      <c r="D141" s="234" t="s">
        <v>159</v>
      </c>
      <c r="E141" s="41"/>
      <c r="F141" s="271" t="s">
        <v>1792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159</v>
      </c>
      <c r="AU141" s="18" t="s">
        <v>90</v>
      </c>
    </row>
    <row r="142" s="13" customFormat="1">
      <c r="A142" s="13"/>
      <c r="B142" s="239"/>
      <c r="C142" s="240"/>
      <c r="D142" s="234" t="s">
        <v>148</v>
      </c>
      <c r="E142" s="241" t="s">
        <v>1</v>
      </c>
      <c r="F142" s="242" t="s">
        <v>1793</v>
      </c>
      <c r="G142" s="240"/>
      <c r="H142" s="241" t="s">
        <v>1</v>
      </c>
      <c r="I142" s="243"/>
      <c r="J142" s="240"/>
      <c r="K142" s="240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148</v>
      </c>
      <c r="AU142" s="248" t="s">
        <v>90</v>
      </c>
      <c r="AV142" s="13" t="s">
        <v>88</v>
      </c>
      <c r="AW142" s="13" t="s">
        <v>36</v>
      </c>
      <c r="AX142" s="13" t="s">
        <v>80</v>
      </c>
      <c r="AY142" s="248" t="s">
        <v>138</v>
      </c>
    </row>
    <row r="143" s="14" customFormat="1">
      <c r="A143" s="14"/>
      <c r="B143" s="249"/>
      <c r="C143" s="250"/>
      <c r="D143" s="234" t="s">
        <v>148</v>
      </c>
      <c r="E143" s="251" t="s">
        <v>1</v>
      </c>
      <c r="F143" s="252" t="s">
        <v>1794</v>
      </c>
      <c r="G143" s="250"/>
      <c r="H143" s="253">
        <v>60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148</v>
      </c>
      <c r="AU143" s="259" t="s">
        <v>90</v>
      </c>
      <c r="AV143" s="14" t="s">
        <v>90</v>
      </c>
      <c r="AW143" s="14" t="s">
        <v>36</v>
      </c>
      <c r="AX143" s="14" t="s">
        <v>88</v>
      </c>
      <c r="AY143" s="259" t="s">
        <v>138</v>
      </c>
    </row>
    <row r="144" s="2" customFormat="1" ht="21.75" customHeight="1">
      <c r="A144" s="39"/>
      <c r="B144" s="40"/>
      <c r="C144" s="272" t="s">
        <v>144</v>
      </c>
      <c r="D144" s="272" t="s">
        <v>453</v>
      </c>
      <c r="E144" s="273" t="s">
        <v>1795</v>
      </c>
      <c r="F144" s="274" t="s">
        <v>1796</v>
      </c>
      <c r="G144" s="275" t="s">
        <v>456</v>
      </c>
      <c r="H144" s="276">
        <v>2.0459999999999998</v>
      </c>
      <c r="I144" s="277"/>
      <c r="J144" s="278">
        <f>ROUND(I144*H144,2)</f>
        <v>0</v>
      </c>
      <c r="K144" s="279"/>
      <c r="L144" s="280"/>
      <c r="M144" s="281" t="s">
        <v>1</v>
      </c>
      <c r="N144" s="282" t="s">
        <v>45</v>
      </c>
      <c r="O144" s="92"/>
      <c r="P144" s="230">
        <f>O144*H144</f>
        <v>0</v>
      </c>
      <c r="Q144" s="230">
        <v>1</v>
      </c>
      <c r="R144" s="230">
        <f>Q144*H144</f>
        <v>2.0459999999999998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188</v>
      </c>
      <c r="AT144" s="232" t="s">
        <v>453</v>
      </c>
      <c r="AU144" s="232" t="s">
        <v>90</v>
      </c>
      <c r="AY144" s="18" t="s">
        <v>138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0</v>
      </c>
      <c r="BL144" s="18" t="s">
        <v>144</v>
      </c>
      <c r="BM144" s="232" t="s">
        <v>1797</v>
      </c>
    </row>
    <row r="145" s="2" customFormat="1">
      <c r="A145" s="39"/>
      <c r="B145" s="40"/>
      <c r="C145" s="41"/>
      <c r="D145" s="234" t="s">
        <v>146</v>
      </c>
      <c r="E145" s="41"/>
      <c r="F145" s="235" t="s">
        <v>1796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146</v>
      </c>
      <c r="AU145" s="18" t="s">
        <v>90</v>
      </c>
    </row>
    <row r="146" s="2" customFormat="1">
      <c r="A146" s="39"/>
      <c r="B146" s="40"/>
      <c r="C146" s="41"/>
      <c r="D146" s="234" t="s">
        <v>159</v>
      </c>
      <c r="E146" s="41"/>
      <c r="F146" s="271" t="s">
        <v>1798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159</v>
      </c>
      <c r="AU146" s="18" t="s">
        <v>90</v>
      </c>
    </row>
    <row r="147" s="14" customFormat="1">
      <c r="A147" s="14"/>
      <c r="B147" s="249"/>
      <c r="C147" s="250"/>
      <c r="D147" s="234" t="s">
        <v>148</v>
      </c>
      <c r="E147" s="250"/>
      <c r="F147" s="252" t="s">
        <v>1799</v>
      </c>
      <c r="G147" s="250"/>
      <c r="H147" s="253">
        <v>2.0459999999999998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148</v>
      </c>
      <c r="AU147" s="259" t="s">
        <v>90</v>
      </c>
      <c r="AV147" s="14" t="s">
        <v>90</v>
      </c>
      <c r="AW147" s="14" t="s">
        <v>4</v>
      </c>
      <c r="AX147" s="14" t="s">
        <v>88</v>
      </c>
      <c r="AY147" s="259" t="s">
        <v>138</v>
      </c>
    </row>
    <row r="148" s="2" customFormat="1" ht="16.5" customHeight="1">
      <c r="A148" s="39"/>
      <c r="B148" s="40"/>
      <c r="C148" s="272" t="s">
        <v>181</v>
      </c>
      <c r="D148" s="272" t="s">
        <v>453</v>
      </c>
      <c r="E148" s="273" t="s">
        <v>1800</v>
      </c>
      <c r="F148" s="274" t="s">
        <v>1801</v>
      </c>
      <c r="G148" s="275" t="s">
        <v>281</v>
      </c>
      <c r="H148" s="276">
        <v>0.63200000000000001</v>
      </c>
      <c r="I148" s="277"/>
      <c r="J148" s="278">
        <f>ROUND(I148*H148,2)</f>
        <v>0</v>
      </c>
      <c r="K148" s="279"/>
      <c r="L148" s="280"/>
      <c r="M148" s="281" t="s">
        <v>1</v>
      </c>
      <c r="N148" s="282" t="s">
        <v>45</v>
      </c>
      <c r="O148" s="92"/>
      <c r="P148" s="230">
        <f>O148*H148</f>
        <v>0</v>
      </c>
      <c r="Q148" s="230">
        <v>2.4289999999999998</v>
      </c>
      <c r="R148" s="230">
        <f>Q148*H148</f>
        <v>1.5351279999999998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188</v>
      </c>
      <c r="AT148" s="232" t="s">
        <v>453</v>
      </c>
      <c r="AU148" s="232" t="s">
        <v>90</v>
      </c>
      <c r="AY148" s="18" t="s">
        <v>138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0</v>
      </c>
      <c r="BL148" s="18" t="s">
        <v>144</v>
      </c>
      <c r="BM148" s="232" t="s">
        <v>1802</v>
      </c>
    </row>
    <row r="149" s="2" customFormat="1">
      <c r="A149" s="39"/>
      <c r="B149" s="40"/>
      <c r="C149" s="41"/>
      <c r="D149" s="234" t="s">
        <v>146</v>
      </c>
      <c r="E149" s="41"/>
      <c r="F149" s="235" t="s">
        <v>1801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146</v>
      </c>
      <c r="AU149" s="18" t="s">
        <v>90</v>
      </c>
    </row>
    <row r="150" s="2" customFormat="1">
      <c r="A150" s="39"/>
      <c r="B150" s="40"/>
      <c r="C150" s="41"/>
      <c r="D150" s="234" t="s">
        <v>159</v>
      </c>
      <c r="E150" s="41"/>
      <c r="F150" s="271" t="s">
        <v>1792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159</v>
      </c>
      <c r="AU150" s="18" t="s">
        <v>90</v>
      </c>
    </row>
    <row r="151" s="13" customFormat="1">
      <c r="A151" s="13"/>
      <c r="B151" s="239"/>
      <c r="C151" s="240"/>
      <c r="D151" s="234" t="s">
        <v>148</v>
      </c>
      <c r="E151" s="241" t="s">
        <v>1</v>
      </c>
      <c r="F151" s="242" t="s">
        <v>1803</v>
      </c>
      <c r="G151" s="240"/>
      <c r="H151" s="241" t="s">
        <v>1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148</v>
      </c>
      <c r="AU151" s="248" t="s">
        <v>90</v>
      </c>
      <c r="AV151" s="13" t="s">
        <v>88</v>
      </c>
      <c r="AW151" s="13" t="s">
        <v>36</v>
      </c>
      <c r="AX151" s="13" t="s">
        <v>80</v>
      </c>
      <c r="AY151" s="248" t="s">
        <v>138</v>
      </c>
    </row>
    <row r="152" s="14" customFormat="1">
      <c r="A152" s="14"/>
      <c r="B152" s="249"/>
      <c r="C152" s="250"/>
      <c r="D152" s="234" t="s">
        <v>148</v>
      </c>
      <c r="E152" s="251" t="s">
        <v>1</v>
      </c>
      <c r="F152" s="252" t="s">
        <v>1804</v>
      </c>
      <c r="G152" s="250"/>
      <c r="H152" s="253">
        <v>5.0279999999999996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148</v>
      </c>
      <c r="AU152" s="259" t="s">
        <v>90</v>
      </c>
      <c r="AV152" s="14" t="s">
        <v>90</v>
      </c>
      <c r="AW152" s="14" t="s">
        <v>36</v>
      </c>
      <c r="AX152" s="14" t="s">
        <v>88</v>
      </c>
      <c r="AY152" s="259" t="s">
        <v>138</v>
      </c>
    </row>
    <row r="153" s="14" customFormat="1">
      <c r="A153" s="14"/>
      <c r="B153" s="249"/>
      <c r="C153" s="250"/>
      <c r="D153" s="234" t="s">
        <v>148</v>
      </c>
      <c r="E153" s="250"/>
      <c r="F153" s="252" t="s">
        <v>1805</v>
      </c>
      <c r="G153" s="250"/>
      <c r="H153" s="253">
        <v>0.63200000000000001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148</v>
      </c>
      <c r="AU153" s="259" t="s">
        <v>90</v>
      </c>
      <c r="AV153" s="14" t="s">
        <v>90</v>
      </c>
      <c r="AW153" s="14" t="s">
        <v>4</v>
      </c>
      <c r="AX153" s="14" t="s">
        <v>88</v>
      </c>
      <c r="AY153" s="259" t="s">
        <v>138</v>
      </c>
    </row>
    <row r="154" s="2" customFormat="1" ht="16.5" customHeight="1">
      <c r="A154" s="39"/>
      <c r="B154" s="40"/>
      <c r="C154" s="272" t="s">
        <v>189</v>
      </c>
      <c r="D154" s="272" t="s">
        <v>453</v>
      </c>
      <c r="E154" s="273" t="s">
        <v>1806</v>
      </c>
      <c r="F154" s="274" t="s">
        <v>1807</v>
      </c>
      <c r="G154" s="275" t="s">
        <v>456</v>
      </c>
      <c r="H154" s="276">
        <v>4.6509999999999998</v>
      </c>
      <c r="I154" s="277"/>
      <c r="J154" s="278">
        <f>ROUND(I154*H154,2)</f>
        <v>0</v>
      </c>
      <c r="K154" s="279"/>
      <c r="L154" s="280"/>
      <c r="M154" s="281" t="s">
        <v>1</v>
      </c>
      <c r="N154" s="282" t="s">
        <v>45</v>
      </c>
      <c r="O154" s="92"/>
      <c r="P154" s="230">
        <f>O154*H154</f>
        <v>0</v>
      </c>
      <c r="Q154" s="230">
        <v>1</v>
      </c>
      <c r="R154" s="230">
        <f>Q154*H154</f>
        <v>4.6509999999999998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188</v>
      </c>
      <c r="AT154" s="232" t="s">
        <v>453</v>
      </c>
      <c r="AU154" s="232" t="s">
        <v>90</v>
      </c>
      <c r="AY154" s="18" t="s">
        <v>138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0</v>
      </c>
      <c r="BL154" s="18" t="s">
        <v>144</v>
      </c>
      <c r="BM154" s="232" t="s">
        <v>1808</v>
      </c>
    </row>
    <row r="155" s="2" customFormat="1">
      <c r="A155" s="39"/>
      <c r="B155" s="40"/>
      <c r="C155" s="41"/>
      <c r="D155" s="234" t="s">
        <v>146</v>
      </c>
      <c r="E155" s="41"/>
      <c r="F155" s="235" t="s">
        <v>1807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146</v>
      </c>
      <c r="AU155" s="18" t="s">
        <v>90</v>
      </c>
    </row>
    <row r="156" s="2" customFormat="1">
      <c r="A156" s="39"/>
      <c r="B156" s="40"/>
      <c r="C156" s="41"/>
      <c r="D156" s="234" t="s">
        <v>159</v>
      </c>
      <c r="E156" s="41"/>
      <c r="F156" s="271" t="s">
        <v>1792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159</v>
      </c>
      <c r="AU156" s="18" t="s">
        <v>90</v>
      </c>
    </row>
    <row r="157" s="13" customFormat="1">
      <c r="A157" s="13"/>
      <c r="B157" s="239"/>
      <c r="C157" s="240"/>
      <c r="D157" s="234" t="s">
        <v>148</v>
      </c>
      <c r="E157" s="241" t="s">
        <v>1</v>
      </c>
      <c r="F157" s="242" t="s">
        <v>1809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148</v>
      </c>
      <c r="AU157" s="248" t="s">
        <v>90</v>
      </c>
      <c r="AV157" s="13" t="s">
        <v>88</v>
      </c>
      <c r="AW157" s="13" t="s">
        <v>36</v>
      </c>
      <c r="AX157" s="13" t="s">
        <v>80</v>
      </c>
      <c r="AY157" s="248" t="s">
        <v>138</v>
      </c>
    </row>
    <row r="158" s="14" customFormat="1">
      <c r="A158" s="14"/>
      <c r="B158" s="249"/>
      <c r="C158" s="250"/>
      <c r="D158" s="234" t="s">
        <v>148</v>
      </c>
      <c r="E158" s="251" t="s">
        <v>1</v>
      </c>
      <c r="F158" s="252" t="s">
        <v>1810</v>
      </c>
      <c r="G158" s="250"/>
      <c r="H158" s="253">
        <v>4.6509999999999998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148</v>
      </c>
      <c r="AU158" s="259" t="s">
        <v>90</v>
      </c>
      <c r="AV158" s="14" t="s">
        <v>90</v>
      </c>
      <c r="AW158" s="14" t="s">
        <v>36</v>
      </c>
      <c r="AX158" s="14" t="s">
        <v>88</v>
      </c>
      <c r="AY158" s="259" t="s">
        <v>138</v>
      </c>
    </row>
    <row r="159" s="2" customFormat="1" ht="16.5" customHeight="1">
      <c r="A159" s="39"/>
      <c r="B159" s="40"/>
      <c r="C159" s="220" t="s">
        <v>198</v>
      </c>
      <c r="D159" s="220" t="s">
        <v>140</v>
      </c>
      <c r="E159" s="221" t="s">
        <v>1811</v>
      </c>
      <c r="F159" s="222" t="s">
        <v>1812</v>
      </c>
      <c r="G159" s="223" t="s">
        <v>184</v>
      </c>
      <c r="H159" s="224">
        <v>60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45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144</v>
      </c>
      <c r="AT159" s="232" t="s">
        <v>140</v>
      </c>
      <c r="AU159" s="232" t="s">
        <v>90</v>
      </c>
      <c r="AY159" s="18" t="s">
        <v>138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0</v>
      </c>
      <c r="BL159" s="18" t="s">
        <v>144</v>
      </c>
      <c r="BM159" s="232" t="s">
        <v>1813</v>
      </c>
    </row>
    <row r="160" s="2" customFormat="1">
      <c r="A160" s="39"/>
      <c r="B160" s="40"/>
      <c r="C160" s="41"/>
      <c r="D160" s="234" t="s">
        <v>146</v>
      </c>
      <c r="E160" s="41"/>
      <c r="F160" s="235" t="s">
        <v>1814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146</v>
      </c>
      <c r="AU160" s="18" t="s">
        <v>90</v>
      </c>
    </row>
    <row r="161" s="2" customFormat="1">
      <c r="A161" s="39"/>
      <c r="B161" s="40"/>
      <c r="C161" s="41"/>
      <c r="D161" s="234" t="s">
        <v>159</v>
      </c>
      <c r="E161" s="41"/>
      <c r="F161" s="271" t="s">
        <v>1792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159</v>
      </c>
      <c r="AU161" s="18" t="s">
        <v>90</v>
      </c>
    </row>
    <row r="162" s="13" customFormat="1">
      <c r="A162" s="13"/>
      <c r="B162" s="239"/>
      <c r="C162" s="240"/>
      <c r="D162" s="234" t="s">
        <v>148</v>
      </c>
      <c r="E162" s="241" t="s">
        <v>1</v>
      </c>
      <c r="F162" s="242" t="s">
        <v>1793</v>
      </c>
      <c r="G162" s="240"/>
      <c r="H162" s="241" t="s">
        <v>1</v>
      </c>
      <c r="I162" s="243"/>
      <c r="J162" s="240"/>
      <c r="K162" s="240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148</v>
      </c>
      <c r="AU162" s="248" t="s">
        <v>90</v>
      </c>
      <c r="AV162" s="13" t="s">
        <v>88</v>
      </c>
      <c r="AW162" s="13" t="s">
        <v>36</v>
      </c>
      <c r="AX162" s="13" t="s">
        <v>80</v>
      </c>
      <c r="AY162" s="248" t="s">
        <v>138</v>
      </c>
    </row>
    <row r="163" s="14" customFormat="1">
      <c r="A163" s="14"/>
      <c r="B163" s="249"/>
      <c r="C163" s="250"/>
      <c r="D163" s="234" t="s">
        <v>148</v>
      </c>
      <c r="E163" s="251" t="s">
        <v>1</v>
      </c>
      <c r="F163" s="252" t="s">
        <v>1794</v>
      </c>
      <c r="G163" s="250"/>
      <c r="H163" s="253">
        <v>60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148</v>
      </c>
      <c r="AU163" s="259" t="s">
        <v>90</v>
      </c>
      <c r="AV163" s="14" t="s">
        <v>90</v>
      </c>
      <c r="AW163" s="14" t="s">
        <v>36</v>
      </c>
      <c r="AX163" s="14" t="s">
        <v>88</v>
      </c>
      <c r="AY163" s="259" t="s">
        <v>138</v>
      </c>
    </row>
    <row r="164" s="2" customFormat="1" ht="24.15" customHeight="1">
      <c r="A164" s="39"/>
      <c r="B164" s="40"/>
      <c r="C164" s="220" t="s">
        <v>188</v>
      </c>
      <c r="D164" s="220" t="s">
        <v>140</v>
      </c>
      <c r="E164" s="221" t="s">
        <v>1815</v>
      </c>
      <c r="F164" s="222" t="s">
        <v>1816</v>
      </c>
      <c r="G164" s="223" t="s">
        <v>143</v>
      </c>
      <c r="H164" s="224">
        <v>39.5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45</v>
      </c>
      <c r="O164" s="92"/>
      <c r="P164" s="230">
        <f>O164*H164</f>
        <v>0</v>
      </c>
      <c r="Q164" s="230">
        <v>0.0264</v>
      </c>
      <c r="R164" s="230">
        <f>Q164*H164</f>
        <v>1.0428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144</v>
      </c>
      <c r="AT164" s="232" t="s">
        <v>140</v>
      </c>
      <c r="AU164" s="232" t="s">
        <v>90</v>
      </c>
      <c r="AY164" s="18" t="s">
        <v>138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0</v>
      </c>
      <c r="BL164" s="18" t="s">
        <v>144</v>
      </c>
      <c r="BM164" s="232" t="s">
        <v>1817</v>
      </c>
    </row>
    <row r="165" s="2" customFormat="1">
      <c r="A165" s="39"/>
      <c r="B165" s="40"/>
      <c r="C165" s="41"/>
      <c r="D165" s="234" t="s">
        <v>146</v>
      </c>
      <c r="E165" s="41"/>
      <c r="F165" s="235" t="s">
        <v>1818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146</v>
      </c>
      <c r="AU165" s="18" t="s">
        <v>90</v>
      </c>
    </row>
    <row r="166" s="2" customFormat="1">
      <c r="A166" s="39"/>
      <c r="B166" s="40"/>
      <c r="C166" s="41"/>
      <c r="D166" s="234" t="s">
        <v>159</v>
      </c>
      <c r="E166" s="41"/>
      <c r="F166" s="271" t="s">
        <v>1792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159</v>
      </c>
      <c r="AU166" s="18" t="s">
        <v>90</v>
      </c>
    </row>
    <row r="167" s="13" customFormat="1">
      <c r="A167" s="13"/>
      <c r="B167" s="239"/>
      <c r="C167" s="240"/>
      <c r="D167" s="234" t="s">
        <v>148</v>
      </c>
      <c r="E167" s="241" t="s">
        <v>1</v>
      </c>
      <c r="F167" s="242" t="s">
        <v>1819</v>
      </c>
      <c r="G167" s="240"/>
      <c r="H167" s="241" t="s">
        <v>1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148</v>
      </c>
      <c r="AU167" s="248" t="s">
        <v>90</v>
      </c>
      <c r="AV167" s="13" t="s">
        <v>88</v>
      </c>
      <c r="AW167" s="13" t="s">
        <v>36</v>
      </c>
      <c r="AX167" s="13" t="s">
        <v>80</v>
      </c>
      <c r="AY167" s="248" t="s">
        <v>138</v>
      </c>
    </row>
    <row r="168" s="14" customFormat="1">
      <c r="A168" s="14"/>
      <c r="B168" s="249"/>
      <c r="C168" s="250"/>
      <c r="D168" s="234" t="s">
        <v>148</v>
      </c>
      <c r="E168" s="251" t="s">
        <v>1</v>
      </c>
      <c r="F168" s="252" t="s">
        <v>1820</v>
      </c>
      <c r="G168" s="250"/>
      <c r="H168" s="253">
        <v>39.5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148</v>
      </c>
      <c r="AU168" s="259" t="s">
        <v>90</v>
      </c>
      <c r="AV168" s="14" t="s">
        <v>90</v>
      </c>
      <c r="AW168" s="14" t="s">
        <v>36</v>
      </c>
      <c r="AX168" s="14" t="s">
        <v>88</v>
      </c>
      <c r="AY168" s="259" t="s">
        <v>138</v>
      </c>
    </row>
    <row r="169" s="2" customFormat="1" ht="16.5" customHeight="1">
      <c r="A169" s="39"/>
      <c r="B169" s="40"/>
      <c r="C169" s="220" t="s">
        <v>209</v>
      </c>
      <c r="D169" s="220" t="s">
        <v>140</v>
      </c>
      <c r="E169" s="221" t="s">
        <v>552</v>
      </c>
      <c r="F169" s="222" t="s">
        <v>1821</v>
      </c>
      <c r="G169" s="223" t="s">
        <v>570</v>
      </c>
      <c r="H169" s="224">
        <v>2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45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144</v>
      </c>
      <c r="AT169" s="232" t="s">
        <v>140</v>
      </c>
      <c r="AU169" s="232" t="s">
        <v>90</v>
      </c>
      <c r="AY169" s="18" t="s">
        <v>138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0</v>
      </c>
      <c r="BL169" s="18" t="s">
        <v>144</v>
      </c>
      <c r="BM169" s="232" t="s">
        <v>1822</v>
      </c>
    </row>
    <row r="170" s="2" customFormat="1">
      <c r="A170" s="39"/>
      <c r="B170" s="40"/>
      <c r="C170" s="41"/>
      <c r="D170" s="234" t="s">
        <v>146</v>
      </c>
      <c r="E170" s="41"/>
      <c r="F170" s="235" t="s">
        <v>1821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146</v>
      </c>
      <c r="AU170" s="18" t="s">
        <v>90</v>
      </c>
    </row>
    <row r="171" s="2" customFormat="1">
      <c r="A171" s="39"/>
      <c r="B171" s="40"/>
      <c r="C171" s="41"/>
      <c r="D171" s="234" t="s">
        <v>159</v>
      </c>
      <c r="E171" s="41"/>
      <c r="F171" s="271" t="s">
        <v>1823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159</v>
      </c>
      <c r="AU171" s="18" t="s">
        <v>90</v>
      </c>
    </row>
    <row r="172" s="13" customFormat="1">
      <c r="A172" s="13"/>
      <c r="B172" s="239"/>
      <c r="C172" s="240"/>
      <c r="D172" s="234" t="s">
        <v>148</v>
      </c>
      <c r="E172" s="241" t="s">
        <v>1</v>
      </c>
      <c r="F172" s="242" t="s">
        <v>1824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148</v>
      </c>
      <c r="AU172" s="248" t="s">
        <v>90</v>
      </c>
      <c r="AV172" s="13" t="s">
        <v>88</v>
      </c>
      <c r="AW172" s="13" t="s">
        <v>36</v>
      </c>
      <c r="AX172" s="13" t="s">
        <v>80</v>
      </c>
      <c r="AY172" s="248" t="s">
        <v>138</v>
      </c>
    </row>
    <row r="173" s="14" customFormat="1">
      <c r="A173" s="14"/>
      <c r="B173" s="249"/>
      <c r="C173" s="250"/>
      <c r="D173" s="234" t="s">
        <v>148</v>
      </c>
      <c r="E173" s="251" t="s">
        <v>1</v>
      </c>
      <c r="F173" s="252" t="s">
        <v>90</v>
      </c>
      <c r="G173" s="250"/>
      <c r="H173" s="253">
        <v>2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148</v>
      </c>
      <c r="AU173" s="259" t="s">
        <v>90</v>
      </c>
      <c r="AV173" s="14" t="s">
        <v>90</v>
      </c>
      <c r="AW173" s="14" t="s">
        <v>36</v>
      </c>
      <c r="AX173" s="14" t="s">
        <v>88</v>
      </c>
      <c r="AY173" s="259" t="s">
        <v>138</v>
      </c>
    </row>
    <row r="174" s="2" customFormat="1" ht="33" customHeight="1">
      <c r="A174" s="39"/>
      <c r="B174" s="40"/>
      <c r="C174" s="220" t="s">
        <v>222</v>
      </c>
      <c r="D174" s="220" t="s">
        <v>140</v>
      </c>
      <c r="E174" s="221" t="s">
        <v>1825</v>
      </c>
      <c r="F174" s="222" t="s">
        <v>1826</v>
      </c>
      <c r="G174" s="223" t="s">
        <v>281</v>
      </c>
      <c r="H174" s="224">
        <v>538.14999999999998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45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144</v>
      </c>
      <c r="AT174" s="232" t="s">
        <v>140</v>
      </c>
      <c r="AU174" s="232" t="s">
        <v>90</v>
      </c>
      <c r="AY174" s="18" t="s">
        <v>138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0</v>
      </c>
      <c r="BL174" s="18" t="s">
        <v>144</v>
      </c>
      <c r="BM174" s="232" t="s">
        <v>1827</v>
      </c>
    </row>
    <row r="175" s="2" customFormat="1">
      <c r="A175" s="39"/>
      <c r="B175" s="40"/>
      <c r="C175" s="41"/>
      <c r="D175" s="234" t="s">
        <v>146</v>
      </c>
      <c r="E175" s="41"/>
      <c r="F175" s="235" t="s">
        <v>1828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146</v>
      </c>
      <c r="AU175" s="18" t="s">
        <v>90</v>
      </c>
    </row>
    <row r="176" s="14" customFormat="1">
      <c r="A176" s="14"/>
      <c r="B176" s="249"/>
      <c r="C176" s="250"/>
      <c r="D176" s="234" t="s">
        <v>148</v>
      </c>
      <c r="E176" s="251" t="s">
        <v>1</v>
      </c>
      <c r="F176" s="252" t="s">
        <v>1829</v>
      </c>
      <c r="G176" s="250"/>
      <c r="H176" s="253">
        <v>538.14999999999998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148</v>
      </c>
      <c r="AU176" s="259" t="s">
        <v>90</v>
      </c>
      <c r="AV176" s="14" t="s">
        <v>90</v>
      </c>
      <c r="AW176" s="14" t="s">
        <v>36</v>
      </c>
      <c r="AX176" s="14" t="s">
        <v>88</v>
      </c>
      <c r="AY176" s="259" t="s">
        <v>138</v>
      </c>
    </row>
    <row r="177" s="2" customFormat="1" ht="24.15" customHeight="1">
      <c r="A177" s="39"/>
      <c r="B177" s="40"/>
      <c r="C177" s="220" t="s">
        <v>227</v>
      </c>
      <c r="D177" s="220" t="s">
        <v>140</v>
      </c>
      <c r="E177" s="221" t="s">
        <v>628</v>
      </c>
      <c r="F177" s="222" t="s">
        <v>629</v>
      </c>
      <c r="G177" s="223" t="s">
        <v>143</v>
      </c>
      <c r="H177" s="224">
        <v>157.142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45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144</v>
      </c>
      <c r="AT177" s="232" t="s">
        <v>140</v>
      </c>
      <c r="AU177" s="232" t="s">
        <v>90</v>
      </c>
      <c r="AY177" s="18" t="s">
        <v>138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0</v>
      </c>
      <c r="BL177" s="18" t="s">
        <v>144</v>
      </c>
      <c r="BM177" s="232" t="s">
        <v>1830</v>
      </c>
    </row>
    <row r="178" s="2" customFormat="1">
      <c r="A178" s="39"/>
      <c r="B178" s="40"/>
      <c r="C178" s="41"/>
      <c r="D178" s="234" t="s">
        <v>146</v>
      </c>
      <c r="E178" s="41"/>
      <c r="F178" s="235" t="s">
        <v>631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146</v>
      </c>
      <c r="AU178" s="18" t="s">
        <v>90</v>
      </c>
    </row>
    <row r="179" s="13" customFormat="1">
      <c r="A179" s="13"/>
      <c r="B179" s="239"/>
      <c r="C179" s="240"/>
      <c r="D179" s="234" t="s">
        <v>148</v>
      </c>
      <c r="E179" s="241" t="s">
        <v>1</v>
      </c>
      <c r="F179" s="242" t="s">
        <v>632</v>
      </c>
      <c r="G179" s="240"/>
      <c r="H179" s="241" t="s">
        <v>1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148</v>
      </c>
      <c r="AU179" s="248" t="s">
        <v>90</v>
      </c>
      <c r="AV179" s="13" t="s">
        <v>88</v>
      </c>
      <c r="AW179" s="13" t="s">
        <v>36</v>
      </c>
      <c r="AX179" s="13" t="s">
        <v>80</v>
      </c>
      <c r="AY179" s="248" t="s">
        <v>138</v>
      </c>
    </row>
    <row r="180" s="13" customFormat="1">
      <c r="A180" s="13"/>
      <c r="B180" s="239"/>
      <c r="C180" s="240"/>
      <c r="D180" s="234" t="s">
        <v>148</v>
      </c>
      <c r="E180" s="241" t="s">
        <v>1</v>
      </c>
      <c r="F180" s="242" t="s">
        <v>1831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148</v>
      </c>
      <c r="AU180" s="248" t="s">
        <v>90</v>
      </c>
      <c r="AV180" s="13" t="s">
        <v>88</v>
      </c>
      <c r="AW180" s="13" t="s">
        <v>36</v>
      </c>
      <c r="AX180" s="13" t="s">
        <v>80</v>
      </c>
      <c r="AY180" s="248" t="s">
        <v>138</v>
      </c>
    </row>
    <row r="181" s="14" customFormat="1">
      <c r="A181" s="14"/>
      <c r="B181" s="249"/>
      <c r="C181" s="250"/>
      <c r="D181" s="234" t="s">
        <v>148</v>
      </c>
      <c r="E181" s="251" t="s">
        <v>1</v>
      </c>
      <c r="F181" s="252" t="s">
        <v>1832</v>
      </c>
      <c r="G181" s="250"/>
      <c r="H181" s="253">
        <v>157.142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148</v>
      </c>
      <c r="AU181" s="259" t="s">
        <v>90</v>
      </c>
      <c r="AV181" s="14" t="s">
        <v>90</v>
      </c>
      <c r="AW181" s="14" t="s">
        <v>36</v>
      </c>
      <c r="AX181" s="14" t="s">
        <v>80</v>
      </c>
      <c r="AY181" s="259" t="s">
        <v>138</v>
      </c>
    </row>
    <row r="182" s="15" customFormat="1">
      <c r="A182" s="15"/>
      <c r="B182" s="260"/>
      <c r="C182" s="261"/>
      <c r="D182" s="234" t="s">
        <v>148</v>
      </c>
      <c r="E182" s="262" t="s">
        <v>1</v>
      </c>
      <c r="F182" s="263" t="s">
        <v>154</v>
      </c>
      <c r="G182" s="261"/>
      <c r="H182" s="264">
        <v>157.142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148</v>
      </c>
      <c r="AU182" s="270" t="s">
        <v>90</v>
      </c>
      <c r="AV182" s="15" t="s">
        <v>144</v>
      </c>
      <c r="AW182" s="15" t="s">
        <v>36</v>
      </c>
      <c r="AX182" s="15" t="s">
        <v>88</v>
      </c>
      <c r="AY182" s="270" t="s">
        <v>138</v>
      </c>
    </row>
    <row r="183" s="2" customFormat="1" ht="37.8" customHeight="1">
      <c r="A183" s="39"/>
      <c r="B183" s="40"/>
      <c r="C183" s="220" t="s">
        <v>234</v>
      </c>
      <c r="D183" s="220" t="s">
        <v>140</v>
      </c>
      <c r="E183" s="221" t="s">
        <v>502</v>
      </c>
      <c r="F183" s="222" t="s">
        <v>503</v>
      </c>
      <c r="G183" s="223" t="s">
        <v>281</v>
      </c>
      <c r="H183" s="224">
        <v>821.70000000000005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45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144</v>
      </c>
      <c r="AT183" s="232" t="s">
        <v>140</v>
      </c>
      <c r="AU183" s="232" t="s">
        <v>90</v>
      </c>
      <c r="AY183" s="18" t="s">
        <v>138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0</v>
      </c>
      <c r="BL183" s="18" t="s">
        <v>144</v>
      </c>
      <c r="BM183" s="232" t="s">
        <v>1833</v>
      </c>
    </row>
    <row r="184" s="2" customFormat="1">
      <c r="A184" s="39"/>
      <c r="B184" s="40"/>
      <c r="C184" s="41"/>
      <c r="D184" s="234" t="s">
        <v>146</v>
      </c>
      <c r="E184" s="41"/>
      <c r="F184" s="235" t="s">
        <v>505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146</v>
      </c>
      <c r="AU184" s="18" t="s">
        <v>90</v>
      </c>
    </row>
    <row r="185" s="2" customFormat="1">
      <c r="A185" s="39"/>
      <c r="B185" s="40"/>
      <c r="C185" s="41"/>
      <c r="D185" s="234" t="s">
        <v>159</v>
      </c>
      <c r="E185" s="41"/>
      <c r="F185" s="271" t="s">
        <v>1834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159</v>
      </c>
      <c r="AU185" s="18" t="s">
        <v>90</v>
      </c>
    </row>
    <row r="186" s="13" customFormat="1">
      <c r="A186" s="13"/>
      <c r="B186" s="239"/>
      <c r="C186" s="240"/>
      <c r="D186" s="234" t="s">
        <v>148</v>
      </c>
      <c r="E186" s="241" t="s">
        <v>1</v>
      </c>
      <c r="F186" s="242" t="s">
        <v>506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148</v>
      </c>
      <c r="AU186" s="248" t="s">
        <v>90</v>
      </c>
      <c r="AV186" s="13" t="s">
        <v>88</v>
      </c>
      <c r="AW186" s="13" t="s">
        <v>36</v>
      </c>
      <c r="AX186" s="13" t="s">
        <v>80</v>
      </c>
      <c r="AY186" s="248" t="s">
        <v>138</v>
      </c>
    </row>
    <row r="187" s="13" customFormat="1">
      <c r="A187" s="13"/>
      <c r="B187" s="239"/>
      <c r="C187" s="240"/>
      <c r="D187" s="234" t="s">
        <v>148</v>
      </c>
      <c r="E187" s="241" t="s">
        <v>1</v>
      </c>
      <c r="F187" s="242" t="s">
        <v>1835</v>
      </c>
      <c r="G187" s="240"/>
      <c r="H187" s="241" t="s">
        <v>1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148</v>
      </c>
      <c r="AU187" s="248" t="s">
        <v>90</v>
      </c>
      <c r="AV187" s="13" t="s">
        <v>88</v>
      </c>
      <c r="AW187" s="13" t="s">
        <v>36</v>
      </c>
      <c r="AX187" s="13" t="s">
        <v>80</v>
      </c>
      <c r="AY187" s="248" t="s">
        <v>138</v>
      </c>
    </row>
    <row r="188" s="14" customFormat="1">
      <c r="A188" s="14"/>
      <c r="B188" s="249"/>
      <c r="C188" s="250"/>
      <c r="D188" s="234" t="s">
        <v>148</v>
      </c>
      <c r="E188" s="251" t="s">
        <v>1</v>
      </c>
      <c r="F188" s="252" t="s">
        <v>1836</v>
      </c>
      <c r="G188" s="250"/>
      <c r="H188" s="253">
        <v>410.85000000000002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9" t="s">
        <v>148</v>
      </c>
      <c r="AU188" s="259" t="s">
        <v>90</v>
      </c>
      <c r="AV188" s="14" t="s">
        <v>90</v>
      </c>
      <c r="AW188" s="14" t="s">
        <v>36</v>
      </c>
      <c r="AX188" s="14" t="s">
        <v>80</v>
      </c>
      <c r="AY188" s="259" t="s">
        <v>138</v>
      </c>
    </row>
    <row r="189" s="13" customFormat="1">
      <c r="A189" s="13"/>
      <c r="B189" s="239"/>
      <c r="C189" s="240"/>
      <c r="D189" s="234" t="s">
        <v>148</v>
      </c>
      <c r="E189" s="241" t="s">
        <v>1</v>
      </c>
      <c r="F189" s="242" t="s">
        <v>1837</v>
      </c>
      <c r="G189" s="240"/>
      <c r="H189" s="241" t="s">
        <v>1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148</v>
      </c>
      <c r="AU189" s="248" t="s">
        <v>90</v>
      </c>
      <c r="AV189" s="13" t="s">
        <v>88</v>
      </c>
      <c r="AW189" s="13" t="s">
        <v>36</v>
      </c>
      <c r="AX189" s="13" t="s">
        <v>80</v>
      </c>
      <c r="AY189" s="248" t="s">
        <v>138</v>
      </c>
    </row>
    <row r="190" s="14" customFormat="1">
      <c r="A190" s="14"/>
      <c r="B190" s="249"/>
      <c r="C190" s="250"/>
      <c r="D190" s="234" t="s">
        <v>148</v>
      </c>
      <c r="E190" s="251" t="s">
        <v>1</v>
      </c>
      <c r="F190" s="252" t="s">
        <v>1836</v>
      </c>
      <c r="G190" s="250"/>
      <c r="H190" s="253">
        <v>410.85000000000002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148</v>
      </c>
      <c r="AU190" s="259" t="s">
        <v>90</v>
      </c>
      <c r="AV190" s="14" t="s">
        <v>90</v>
      </c>
      <c r="AW190" s="14" t="s">
        <v>36</v>
      </c>
      <c r="AX190" s="14" t="s">
        <v>80</v>
      </c>
      <c r="AY190" s="259" t="s">
        <v>138</v>
      </c>
    </row>
    <row r="191" s="15" customFormat="1">
      <c r="A191" s="15"/>
      <c r="B191" s="260"/>
      <c r="C191" s="261"/>
      <c r="D191" s="234" t="s">
        <v>148</v>
      </c>
      <c r="E191" s="262" t="s">
        <v>1</v>
      </c>
      <c r="F191" s="263" t="s">
        <v>154</v>
      </c>
      <c r="G191" s="261"/>
      <c r="H191" s="264">
        <v>821.70000000000005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148</v>
      </c>
      <c r="AU191" s="270" t="s">
        <v>90</v>
      </c>
      <c r="AV191" s="15" t="s">
        <v>144</v>
      </c>
      <c r="AW191" s="15" t="s">
        <v>36</v>
      </c>
      <c r="AX191" s="15" t="s">
        <v>88</v>
      </c>
      <c r="AY191" s="270" t="s">
        <v>138</v>
      </c>
    </row>
    <row r="192" s="2" customFormat="1" ht="37.8" customHeight="1">
      <c r="A192" s="39"/>
      <c r="B192" s="40"/>
      <c r="C192" s="220" t="s">
        <v>239</v>
      </c>
      <c r="D192" s="220" t="s">
        <v>140</v>
      </c>
      <c r="E192" s="221" t="s">
        <v>558</v>
      </c>
      <c r="F192" s="222" t="s">
        <v>559</v>
      </c>
      <c r="G192" s="223" t="s">
        <v>281</v>
      </c>
      <c r="H192" s="224">
        <v>15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45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144</v>
      </c>
      <c r="AT192" s="232" t="s">
        <v>140</v>
      </c>
      <c r="AU192" s="232" t="s">
        <v>90</v>
      </c>
      <c r="AY192" s="18" t="s">
        <v>138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0</v>
      </c>
      <c r="BL192" s="18" t="s">
        <v>144</v>
      </c>
      <c r="BM192" s="232" t="s">
        <v>1838</v>
      </c>
    </row>
    <row r="193" s="2" customFormat="1">
      <c r="A193" s="39"/>
      <c r="B193" s="40"/>
      <c r="C193" s="41"/>
      <c r="D193" s="234" t="s">
        <v>146</v>
      </c>
      <c r="E193" s="41"/>
      <c r="F193" s="235" t="s">
        <v>561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146</v>
      </c>
      <c r="AU193" s="18" t="s">
        <v>90</v>
      </c>
    </row>
    <row r="194" s="2" customFormat="1">
      <c r="A194" s="39"/>
      <c r="B194" s="40"/>
      <c r="C194" s="41"/>
      <c r="D194" s="234" t="s">
        <v>159</v>
      </c>
      <c r="E194" s="41"/>
      <c r="F194" s="271" t="s">
        <v>1839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159</v>
      </c>
      <c r="AU194" s="18" t="s">
        <v>90</v>
      </c>
    </row>
    <row r="195" s="13" customFormat="1">
      <c r="A195" s="13"/>
      <c r="B195" s="239"/>
      <c r="C195" s="240"/>
      <c r="D195" s="234" t="s">
        <v>148</v>
      </c>
      <c r="E195" s="241" t="s">
        <v>1</v>
      </c>
      <c r="F195" s="242" t="s">
        <v>1840</v>
      </c>
      <c r="G195" s="240"/>
      <c r="H195" s="241" t="s">
        <v>1</v>
      </c>
      <c r="I195" s="243"/>
      <c r="J195" s="240"/>
      <c r="K195" s="240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148</v>
      </c>
      <c r="AU195" s="248" t="s">
        <v>90</v>
      </c>
      <c r="AV195" s="13" t="s">
        <v>88</v>
      </c>
      <c r="AW195" s="13" t="s">
        <v>36</v>
      </c>
      <c r="AX195" s="13" t="s">
        <v>80</v>
      </c>
      <c r="AY195" s="248" t="s">
        <v>138</v>
      </c>
    </row>
    <row r="196" s="14" customFormat="1">
      <c r="A196" s="14"/>
      <c r="B196" s="249"/>
      <c r="C196" s="250"/>
      <c r="D196" s="234" t="s">
        <v>148</v>
      </c>
      <c r="E196" s="251" t="s">
        <v>1</v>
      </c>
      <c r="F196" s="252" t="s">
        <v>1841</v>
      </c>
      <c r="G196" s="250"/>
      <c r="H196" s="253">
        <v>15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148</v>
      </c>
      <c r="AU196" s="259" t="s">
        <v>90</v>
      </c>
      <c r="AV196" s="14" t="s">
        <v>90</v>
      </c>
      <c r="AW196" s="14" t="s">
        <v>36</v>
      </c>
      <c r="AX196" s="14" t="s">
        <v>80</v>
      </c>
      <c r="AY196" s="259" t="s">
        <v>138</v>
      </c>
    </row>
    <row r="197" s="15" customFormat="1">
      <c r="A197" s="15"/>
      <c r="B197" s="260"/>
      <c r="C197" s="261"/>
      <c r="D197" s="234" t="s">
        <v>148</v>
      </c>
      <c r="E197" s="262" t="s">
        <v>1</v>
      </c>
      <c r="F197" s="263" t="s">
        <v>154</v>
      </c>
      <c r="G197" s="261"/>
      <c r="H197" s="264">
        <v>15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0" t="s">
        <v>148</v>
      </c>
      <c r="AU197" s="270" t="s">
        <v>90</v>
      </c>
      <c r="AV197" s="15" t="s">
        <v>144</v>
      </c>
      <c r="AW197" s="15" t="s">
        <v>36</v>
      </c>
      <c r="AX197" s="15" t="s">
        <v>88</v>
      </c>
      <c r="AY197" s="270" t="s">
        <v>138</v>
      </c>
    </row>
    <row r="198" s="2" customFormat="1" ht="24.15" customHeight="1">
      <c r="A198" s="39"/>
      <c r="B198" s="40"/>
      <c r="C198" s="220" t="s">
        <v>244</v>
      </c>
      <c r="D198" s="220" t="s">
        <v>140</v>
      </c>
      <c r="E198" s="221" t="s">
        <v>481</v>
      </c>
      <c r="F198" s="222" t="s">
        <v>482</v>
      </c>
      <c r="G198" s="223" t="s">
        <v>281</v>
      </c>
      <c r="H198" s="224">
        <v>440.85000000000002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45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144</v>
      </c>
      <c r="AT198" s="232" t="s">
        <v>140</v>
      </c>
      <c r="AU198" s="232" t="s">
        <v>90</v>
      </c>
      <c r="AY198" s="18" t="s">
        <v>138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88</v>
      </c>
      <c r="BK198" s="233">
        <f>ROUND(I198*H198,2)</f>
        <v>0</v>
      </c>
      <c r="BL198" s="18" t="s">
        <v>144</v>
      </c>
      <c r="BM198" s="232" t="s">
        <v>1842</v>
      </c>
    </row>
    <row r="199" s="2" customFormat="1">
      <c r="A199" s="39"/>
      <c r="B199" s="40"/>
      <c r="C199" s="41"/>
      <c r="D199" s="234" t="s">
        <v>146</v>
      </c>
      <c r="E199" s="41"/>
      <c r="F199" s="235" t="s">
        <v>484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146</v>
      </c>
      <c r="AU199" s="18" t="s">
        <v>90</v>
      </c>
    </row>
    <row r="200" s="13" customFormat="1">
      <c r="A200" s="13"/>
      <c r="B200" s="239"/>
      <c r="C200" s="240"/>
      <c r="D200" s="234" t="s">
        <v>148</v>
      </c>
      <c r="E200" s="241" t="s">
        <v>1</v>
      </c>
      <c r="F200" s="242" t="s">
        <v>490</v>
      </c>
      <c r="G200" s="240"/>
      <c r="H200" s="241" t="s">
        <v>1</v>
      </c>
      <c r="I200" s="243"/>
      <c r="J200" s="240"/>
      <c r="K200" s="240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148</v>
      </c>
      <c r="AU200" s="248" t="s">
        <v>90</v>
      </c>
      <c r="AV200" s="13" t="s">
        <v>88</v>
      </c>
      <c r="AW200" s="13" t="s">
        <v>36</v>
      </c>
      <c r="AX200" s="13" t="s">
        <v>80</v>
      </c>
      <c r="AY200" s="248" t="s">
        <v>138</v>
      </c>
    </row>
    <row r="201" s="14" customFormat="1">
      <c r="A201" s="14"/>
      <c r="B201" s="249"/>
      <c r="C201" s="250"/>
      <c r="D201" s="234" t="s">
        <v>148</v>
      </c>
      <c r="E201" s="251" t="s">
        <v>1</v>
      </c>
      <c r="F201" s="252" t="s">
        <v>1843</v>
      </c>
      <c r="G201" s="250"/>
      <c r="H201" s="253">
        <v>425.85000000000002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148</v>
      </c>
      <c r="AU201" s="259" t="s">
        <v>90</v>
      </c>
      <c r="AV201" s="14" t="s">
        <v>90</v>
      </c>
      <c r="AW201" s="14" t="s">
        <v>36</v>
      </c>
      <c r="AX201" s="14" t="s">
        <v>80</v>
      </c>
      <c r="AY201" s="259" t="s">
        <v>138</v>
      </c>
    </row>
    <row r="202" s="13" customFormat="1">
      <c r="A202" s="13"/>
      <c r="B202" s="239"/>
      <c r="C202" s="240"/>
      <c r="D202" s="234" t="s">
        <v>148</v>
      </c>
      <c r="E202" s="241" t="s">
        <v>1</v>
      </c>
      <c r="F202" s="242" t="s">
        <v>1844</v>
      </c>
      <c r="G202" s="240"/>
      <c r="H202" s="241" t="s">
        <v>1</v>
      </c>
      <c r="I202" s="243"/>
      <c r="J202" s="240"/>
      <c r="K202" s="240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148</v>
      </c>
      <c r="AU202" s="248" t="s">
        <v>90</v>
      </c>
      <c r="AV202" s="13" t="s">
        <v>88</v>
      </c>
      <c r="AW202" s="13" t="s">
        <v>36</v>
      </c>
      <c r="AX202" s="13" t="s">
        <v>80</v>
      </c>
      <c r="AY202" s="248" t="s">
        <v>138</v>
      </c>
    </row>
    <row r="203" s="14" customFormat="1">
      <c r="A203" s="14"/>
      <c r="B203" s="249"/>
      <c r="C203" s="250"/>
      <c r="D203" s="234" t="s">
        <v>148</v>
      </c>
      <c r="E203" s="251" t="s">
        <v>1</v>
      </c>
      <c r="F203" s="252" t="s">
        <v>1841</v>
      </c>
      <c r="G203" s="250"/>
      <c r="H203" s="253">
        <v>15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148</v>
      </c>
      <c r="AU203" s="259" t="s">
        <v>90</v>
      </c>
      <c r="AV203" s="14" t="s">
        <v>90</v>
      </c>
      <c r="AW203" s="14" t="s">
        <v>36</v>
      </c>
      <c r="AX203" s="14" t="s">
        <v>80</v>
      </c>
      <c r="AY203" s="259" t="s">
        <v>138</v>
      </c>
    </row>
    <row r="204" s="15" customFormat="1">
      <c r="A204" s="15"/>
      <c r="B204" s="260"/>
      <c r="C204" s="261"/>
      <c r="D204" s="234" t="s">
        <v>148</v>
      </c>
      <c r="E204" s="262" t="s">
        <v>1</v>
      </c>
      <c r="F204" s="263" t="s">
        <v>154</v>
      </c>
      <c r="G204" s="261"/>
      <c r="H204" s="264">
        <v>440.85000000000002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148</v>
      </c>
      <c r="AU204" s="270" t="s">
        <v>90</v>
      </c>
      <c r="AV204" s="15" t="s">
        <v>144</v>
      </c>
      <c r="AW204" s="15" t="s">
        <v>36</v>
      </c>
      <c r="AX204" s="15" t="s">
        <v>88</v>
      </c>
      <c r="AY204" s="270" t="s">
        <v>138</v>
      </c>
    </row>
    <row r="205" s="2" customFormat="1" ht="24.15" customHeight="1">
      <c r="A205" s="39"/>
      <c r="B205" s="40"/>
      <c r="C205" s="220" t="s">
        <v>8</v>
      </c>
      <c r="D205" s="220" t="s">
        <v>140</v>
      </c>
      <c r="E205" s="221" t="s">
        <v>591</v>
      </c>
      <c r="F205" s="222" t="s">
        <v>592</v>
      </c>
      <c r="G205" s="223" t="s">
        <v>281</v>
      </c>
      <c r="H205" s="224">
        <v>425.85000000000002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45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144</v>
      </c>
      <c r="AT205" s="232" t="s">
        <v>140</v>
      </c>
      <c r="AU205" s="232" t="s">
        <v>90</v>
      </c>
      <c r="AY205" s="18" t="s">
        <v>138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0</v>
      </c>
      <c r="BL205" s="18" t="s">
        <v>144</v>
      </c>
      <c r="BM205" s="232" t="s">
        <v>1845</v>
      </c>
    </row>
    <row r="206" s="2" customFormat="1">
      <c r="A206" s="39"/>
      <c r="B206" s="40"/>
      <c r="C206" s="41"/>
      <c r="D206" s="234" t="s">
        <v>146</v>
      </c>
      <c r="E206" s="41"/>
      <c r="F206" s="235" t="s">
        <v>594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146</v>
      </c>
      <c r="AU206" s="18" t="s">
        <v>90</v>
      </c>
    </row>
    <row r="207" s="2" customFormat="1">
      <c r="A207" s="39"/>
      <c r="B207" s="40"/>
      <c r="C207" s="41"/>
      <c r="D207" s="234" t="s">
        <v>159</v>
      </c>
      <c r="E207" s="41"/>
      <c r="F207" s="271" t="s">
        <v>1846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159</v>
      </c>
      <c r="AU207" s="18" t="s">
        <v>90</v>
      </c>
    </row>
    <row r="208" s="13" customFormat="1">
      <c r="A208" s="13"/>
      <c r="B208" s="239"/>
      <c r="C208" s="240"/>
      <c r="D208" s="234" t="s">
        <v>148</v>
      </c>
      <c r="E208" s="241" t="s">
        <v>1</v>
      </c>
      <c r="F208" s="242" t="s">
        <v>1847</v>
      </c>
      <c r="G208" s="240"/>
      <c r="H208" s="241" t="s">
        <v>1</v>
      </c>
      <c r="I208" s="243"/>
      <c r="J208" s="240"/>
      <c r="K208" s="240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148</v>
      </c>
      <c r="AU208" s="248" t="s">
        <v>90</v>
      </c>
      <c r="AV208" s="13" t="s">
        <v>88</v>
      </c>
      <c r="AW208" s="13" t="s">
        <v>36</v>
      </c>
      <c r="AX208" s="13" t="s">
        <v>80</v>
      </c>
      <c r="AY208" s="248" t="s">
        <v>138</v>
      </c>
    </row>
    <row r="209" s="14" customFormat="1">
      <c r="A209" s="14"/>
      <c r="B209" s="249"/>
      <c r="C209" s="250"/>
      <c r="D209" s="234" t="s">
        <v>148</v>
      </c>
      <c r="E209" s="251" t="s">
        <v>1</v>
      </c>
      <c r="F209" s="252" t="s">
        <v>1843</v>
      </c>
      <c r="G209" s="250"/>
      <c r="H209" s="253">
        <v>425.85000000000002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148</v>
      </c>
      <c r="AU209" s="259" t="s">
        <v>90</v>
      </c>
      <c r="AV209" s="14" t="s">
        <v>90</v>
      </c>
      <c r="AW209" s="14" t="s">
        <v>36</v>
      </c>
      <c r="AX209" s="14" t="s">
        <v>88</v>
      </c>
      <c r="AY209" s="259" t="s">
        <v>138</v>
      </c>
    </row>
    <row r="210" s="2" customFormat="1" ht="24.15" customHeight="1">
      <c r="A210" s="39"/>
      <c r="B210" s="40"/>
      <c r="C210" s="220" t="s">
        <v>253</v>
      </c>
      <c r="D210" s="220" t="s">
        <v>140</v>
      </c>
      <c r="E210" s="221" t="s">
        <v>1848</v>
      </c>
      <c r="F210" s="222" t="s">
        <v>1849</v>
      </c>
      <c r="G210" s="223" t="s">
        <v>404</v>
      </c>
      <c r="H210" s="224">
        <v>4320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45</v>
      </c>
      <c r="O210" s="92"/>
      <c r="P210" s="230">
        <f>O210*H210</f>
        <v>0</v>
      </c>
      <c r="Q210" s="230">
        <v>4.0000000000000003E-05</v>
      </c>
      <c r="R210" s="230">
        <f>Q210*H210</f>
        <v>0.17280000000000001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144</v>
      </c>
      <c r="AT210" s="232" t="s">
        <v>140</v>
      </c>
      <c r="AU210" s="232" t="s">
        <v>90</v>
      </c>
      <c r="AY210" s="18" t="s">
        <v>138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88</v>
      </c>
      <c r="BK210" s="233">
        <f>ROUND(I210*H210,2)</f>
        <v>0</v>
      </c>
      <c r="BL210" s="18" t="s">
        <v>144</v>
      </c>
      <c r="BM210" s="232" t="s">
        <v>1850</v>
      </c>
    </row>
    <row r="211" s="2" customFormat="1">
      <c r="A211" s="39"/>
      <c r="B211" s="40"/>
      <c r="C211" s="41"/>
      <c r="D211" s="234" t="s">
        <v>146</v>
      </c>
      <c r="E211" s="41"/>
      <c r="F211" s="235" t="s">
        <v>1851</v>
      </c>
      <c r="G211" s="41"/>
      <c r="H211" s="41"/>
      <c r="I211" s="236"/>
      <c r="J211" s="41"/>
      <c r="K211" s="41"/>
      <c r="L211" s="45"/>
      <c r="M211" s="237"/>
      <c r="N211" s="238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146</v>
      </c>
      <c r="AU211" s="18" t="s">
        <v>90</v>
      </c>
    </row>
    <row r="212" s="13" customFormat="1">
      <c r="A212" s="13"/>
      <c r="B212" s="239"/>
      <c r="C212" s="240"/>
      <c r="D212" s="234" t="s">
        <v>148</v>
      </c>
      <c r="E212" s="241" t="s">
        <v>1</v>
      </c>
      <c r="F212" s="242" t="s">
        <v>408</v>
      </c>
      <c r="G212" s="240"/>
      <c r="H212" s="241" t="s">
        <v>1</v>
      </c>
      <c r="I212" s="243"/>
      <c r="J212" s="240"/>
      <c r="K212" s="240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148</v>
      </c>
      <c r="AU212" s="248" t="s">
        <v>90</v>
      </c>
      <c r="AV212" s="13" t="s">
        <v>88</v>
      </c>
      <c r="AW212" s="13" t="s">
        <v>36</v>
      </c>
      <c r="AX212" s="13" t="s">
        <v>80</v>
      </c>
      <c r="AY212" s="248" t="s">
        <v>138</v>
      </c>
    </row>
    <row r="213" s="14" customFormat="1">
      <c r="A213" s="14"/>
      <c r="B213" s="249"/>
      <c r="C213" s="250"/>
      <c r="D213" s="234" t="s">
        <v>148</v>
      </c>
      <c r="E213" s="251" t="s">
        <v>1</v>
      </c>
      <c r="F213" s="252" t="s">
        <v>1852</v>
      </c>
      <c r="G213" s="250"/>
      <c r="H213" s="253">
        <v>4320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148</v>
      </c>
      <c r="AU213" s="259" t="s">
        <v>90</v>
      </c>
      <c r="AV213" s="14" t="s">
        <v>90</v>
      </c>
      <c r="AW213" s="14" t="s">
        <v>36</v>
      </c>
      <c r="AX213" s="14" t="s">
        <v>88</v>
      </c>
      <c r="AY213" s="259" t="s">
        <v>138</v>
      </c>
    </row>
    <row r="214" s="2" customFormat="1" ht="24.15" customHeight="1">
      <c r="A214" s="39"/>
      <c r="B214" s="40"/>
      <c r="C214" s="220" t="s">
        <v>258</v>
      </c>
      <c r="D214" s="220" t="s">
        <v>140</v>
      </c>
      <c r="E214" s="221" t="s">
        <v>1853</v>
      </c>
      <c r="F214" s="222" t="s">
        <v>1854</v>
      </c>
      <c r="G214" s="223" t="s">
        <v>412</v>
      </c>
      <c r="H214" s="224">
        <v>180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45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144</v>
      </c>
      <c r="AT214" s="232" t="s">
        <v>140</v>
      </c>
      <c r="AU214" s="232" t="s">
        <v>90</v>
      </c>
      <c r="AY214" s="18" t="s">
        <v>138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88</v>
      </c>
      <c r="BK214" s="233">
        <f>ROUND(I214*H214,2)</f>
        <v>0</v>
      </c>
      <c r="BL214" s="18" t="s">
        <v>144</v>
      </c>
      <c r="BM214" s="232" t="s">
        <v>1855</v>
      </c>
    </row>
    <row r="215" s="2" customFormat="1">
      <c r="A215" s="39"/>
      <c r="B215" s="40"/>
      <c r="C215" s="41"/>
      <c r="D215" s="234" t="s">
        <v>146</v>
      </c>
      <c r="E215" s="41"/>
      <c r="F215" s="235" t="s">
        <v>1856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146</v>
      </c>
      <c r="AU215" s="18" t="s">
        <v>90</v>
      </c>
    </row>
    <row r="216" s="13" customFormat="1">
      <c r="A216" s="13"/>
      <c r="B216" s="239"/>
      <c r="C216" s="240"/>
      <c r="D216" s="234" t="s">
        <v>148</v>
      </c>
      <c r="E216" s="241" t="s">
        <v>1</v>
      </c>
      <c r="F216" s="242" t="s">
        <v>415</v>
      </c>
      <c r="G216" s="240"/>
      <c r="H216" s="241" t="s">
        <v>1</v>
      </c>
      <c r="I216" s="243"/>
      <c r="J216" s="240"/>
      <c r="K216" s="240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148</v>
      </c>
      <c r="AU216" s="248" t="s">
        <v>90</v>
      </c>
      <c r="AV216" s="13" t="s">
        <v>88</v>
      </c>
      <c r="AW216" s="13" t="s">
        <v>36</v>
      </c>
      <c r="AX216" s="13" t="s">
        <v>80</v>
      </c>
      <c r="AY216" s="248" t="s">
        <v>138</v>
      </c>
    </row>
    <row r="217" s="14" customFormat="1">
      <c r="A217" s="14"/>
      <c r="B217" s="249"/>
      <c r="C217" s="250"/>
      <c r="D217" s="234" t="s">
        <v>148</v>
      </c>
      <c r="E217" s="251" t="s">
        <v>1</v>
      </c>
      <c r="F217" s="252" t="s">
        <v>1857</v>
      </c>
      <c r="G217" s="250"/>
      <c r="H217" s="253">
        <v>180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148</v>
      </c>
      <c r="AU217" s="259" t="s">
        <v>90</v>
      </c>
      <c r="AV217" s="14" t="s">
        <v>90</v>
      </c>
      <c r="AW217" s="14" t="s">
        <v>36</v>
      </c>
      <c r="AX217" s="14" t="s">
        <v>88</v>
      </c>
      <c r="AY217" s="259" t="s">
        <v>138</v>
      </c>
    </row>
    <row r="218" s="12" customFormat="1" ht="22.8" customHeight="1">
      <c r="A218" s="12"/>
      <c r="B218" s="204"/>
      <c r="C218" s="205"/>
      <c r="D218" s="206" t="s">
        <v>79</v>
      </c>
      <c r="E218" s="218" t="s">
        <v>90</v>
      </c>
      <c r="F218" s="218" t="s">
        <v>753</v>
      </c>
      <c r="G218" s="205"/>
      <c r="H218" s="205"/>
      <c r="I218" s="208"/>
      <c r="J218" s="219">
        <f>BK218</f>
        <v>0</v>
      </c>
      <c r="K218" s="205"/>
      <c r="L218" s="210"/>
      <c r="M218" s="211"/>
      <c r="N218" s="212"/>
      <c r="O218" s="212"/>
      <c r="P218" s="213">
        <f>SUM(P219:P231)</f>
        <v>0</v>
      </c>
      <c r="Q218" s="212"/>
      <c r="R218" s="213">
        <f>SUM(R219:R231)</f>
        <v>0.0066</v>
      </c>
      <c r="S218" s="212"/>
      <c r="T218" s="214">
        <f>SUM(T219:T231)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88</v>
      </c>
      <c r="AT218" s="216" t="s">
        <v>79</v>
      </c>
      <c r="AU218" s="216" t="s">
        <v>88</v>
      </c>
      <c r="AY218" s="215" t="s">
        <v>138</v>
      </c>
      <c r="BK218" s="217">
        <f>SUM(BK219:BK231)</f>
        <v>0</v>
      </c>
    </row>
    <row r="219" s="2" customFormat="1" ht="24.15" customHeight="1">
      <c r="A219" s="39"/>
      <c r="B219" s="40"/>
      <c r="C219" s="220" t="s">
        <v>264</v>
      </c>
      <c r="D219" s="220" t="s">
        <v>140</v>
      </c>
      <c r="E219" s="221" t="s">
        <v>1858</v>
      </c>
      <c r="F219" s="222" t="s">
        <v>1859</v>
      </c>
      <c r="G219" s="223" t="s">
        <v>184</v>
      </c>
      <c r="H219" s="224">
        <v>60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45</v>
      </c>
      <c r="O219" s="92"/>
      <c r="P219" s="230">
        <f>O219*H219</f>
        <v>0</v>
      </c>
      <c r="Q219" s="230">
        <v>0.00011</v>
      </c>
      <c r="R219" s="230">
        <f>Q219*H219</f>
        <v>0.0066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144</v>
      </c>
      <c r="AT219" s="232" t="s">
        <v>140</v>
      </c>
      <c r="AU219" s="232" t="s">
        <v>90</v>
      </c>
      <c r="AY219" s="18" t="s">
        <v>138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88</v>
      </c>
      <c r="BK219" s="233">
        <f>ROUND(I219*H219,2)</f>
        <v>0</v>
      </c>
      <c r="BL219" s="18" t="s">
        <v>144</v>
      </c>
      <c r="BM219" s="232" t="s">
        <v>1860</v>
      </c>
    </row>
    <row r="220" s="2" customFormat="1">
      <c r="A220" s="39"/>
      <c r="B220" s="40"/>
      <c r="C220" s="41"/>
      <c r="D220" s="234" t="s">
        <v>146</v>
      </c>
      <c r="E220" s="41"/>
      <c r="F220" s="235" t="s">
        <v>1861</v>
      </c>
      <c r="G220" s="41"/>
      <c r="H220" s="41"/>
      <c r="I220" s="236"/>
      <c r="J220" s="41"/>
      <c r="K220" s="41"/>
      <c r="L220" s="45"/>
      <c r="M220" s="237"/>
      <c r="N220" s="23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146</v>
      </c>
      <c r="AU220" s="18" t="s">
        <v>90</v>
      </c>
    </row>
    <row r="221" s="2" customFormat="1">
      <c r="A221" s="39"/>
      <c r="B221" s="40"/>
      <c r="C221" s="41"/>
      <c r="D221" s="234" t="s">
        <v>159</v>
      </c>
      <c r="E221" s="41"/>
      <c r="F221" s="271" t="s">
        <v>1792</v>
      </c>
      <c r="G221" s="41"/>
      <c r="H221" s="41"/>
      <c r="I221" s="236"/>
      <c r="J221" s="41"/>
      <c r="K221" s="41"/>
      <c r="L221" s="45"/>
      <c r="M221" s="237"/>
      <c r="N221" s="23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159</v>
      </c>
      <c r="AU221" s="18" t="s">
        <v>90</v>
      </c>
    </row>
    <row r="222" s="13" customFormat="1">
      <c r="A222" s="13"/>
      <c r="B222" s="239"/>
      <c r="C222" s="240"/>
      <c r="D222" s="234" t="s">
        <v>148</v>
      </c>
      <c r="E222" s="241" t="s">
        <v>1</v>
      </c>
      <c r="F222" s="242" t="s">
        <v>1862</v>
      </c>
      <c r="G222" s="240"/>
      <c r="H222" s="241" t="s">
        <v>1</v>
      </c>
      <c r="I222" s="243"/>
      <c r="J222" s="240"/>
      <c r="K222" s="240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148</v>
      </c>
      <c r="AU222" s="248" t="s">
        <v>90</v>
      </c>
      <c r="AV222" s="13" t="s">
        <v>88</v>
      </c>
      <c r="AW222" s="13" t="s">
        <v>36</v>
      </c>
      <c r="AX222" s="13" t="s">
        <v>80</v>
      </c>
      <c r="AY222" s="248" t="s">
        <v>138</v>
      </c>
    </row>
    <row r="223" s="14" customFormat="1">
      <c r="A223" s="14"/>
      <c r="B223" s="249"/>
      <c r="C223" s="250"/>
      <c r="D223" s="234" t="s">
        <v>148</v>
      </c>
      <c r="E223" s="251" t="s">
        <v>1</v>
      </c>
      <c r="F223" s="252" t="s">
        <v>1794</v>
      </c>
      <c r="G223" s="250"/>
      <c r="H223" s="253">
        <v>60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9" t="s">
        <v>148</v>
      </c>
      <c r="AU223" s="259" t="s">
        <v>90</v>
      </c>
      <c r="AV223" s="14" t="s">
        <v>90</v>
      </c>
      <c r="AW223" s="14" t="s">
        <v>36</v>
      </c>
      <c r="AX223" s="14" t="s">
        <v>88</v>
      </c>
      <c r="AY223" s="259" t="s">
        <v>138</v>
      </c>
    </row>
    <row r="224" s="2" customFormat="1" ht="16.5" customHeight="1">
      <c r="A224" s="39"/>
      <c r="B224" s="40"/>
      <c r="C224" s="220" t="s">
        <v>269</v>
      </c>
      <c r="D224" s="220" t="s">
        <v>140</v>
      </c>
      <c r="E224" s="221" t="s">
        <v>785</v>
      </c>
      <c r="F224" s="222" t="s">
        <v>786</v>
      </c>
      <c r="G224" s="223" t="s">
        <v>281</v>
      </c>
      <c r="H224" s="224">
        <v>11.731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45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144</v>
      </c>
      <c r="AT224" s="232" t="s">
        <v>140</v>
      </c>
      <c r="AU224" s="232" t="s">
        <v>90</v>
      </c>
      <c r="AY224" s="18" t="s">
        <v>138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88</v>
      </c>
      <c r="BK224" s="233">
        <f>ROUND(I224*H224,2)</f>
        <v>0</v>
      </c>
      <c r="BL224" s="18" t="s">
        <v>144</v>
      </c>
      <c r="BM224" s="232" t="s">
        <v>1863</v>
      </c>
    </row>
    <row r="225" s="2" customFormat="1">
      <c r="A225" s="39"/>
      <c r="B225" s="40"/>
      <c r="C225" s="41"/>
      <c r="D225" s="234" t="s">
        <v>146</v>
      </c>
      <c r="E225" s="41"/>
      <c r="F225" s="235" t="s">
        <v>788</v>
      </c>
      <c r="G225" s="41"/>
      <c r="H225" s="41"/>
      <c r="I225" s="236"/>
      <c r="J225" s="41"/>
      <c r="K225" s="41"/>
      <c r="L225" s="45"/>
      <c r="M225" s="237"/>
      <c r="N225" s="23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146</v>
      </c>
      <c r="AU225" s="18" t="s">
        <v>90</v>
      </c>
    </row>
    <row r="226" s="13" customFormat="1">
      <c r="A226" s="13"/>
      <c r="B226" s="239"/>
      <c r="C226" s="240"/>
      <c r="D226" s="234" t="s">
        <v>148</v>
      </c>
      <c r="E226" s="241" t="s">
        <v>1</v>
      </c>
      <c r="F226" s="242" t="s">
        <v>1041</v>
      </c>
      <c r="G226" s="240"/>
      <c r="H226" s="241" t="s">
        <v>1</v>
      </c>
      <c r="I226" s="243"/>
      <c r="J226" s="240"/>
      <c r="K226" s="240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148</v>
      </c>
      <c r="AU226" s="248" t="s">
        <v>90</v>
      </c>
      <c r="AV226" s="13" t="s">
        <v>88</v>
      </c>
      <c r="AW226" s="13" t="s">
        <v>36</v>
      </c>
      <c r="AX226" s="13" t="s">
        <v>80</v>
      </c>
      <c r="AY226" s="248" t="s">
        <v>138</v>
      </c>
    </row>
    <row r="227" s="13" customFormat="1">
      <c r="A227" s="13"/>
      <c r="B227" s="239"/>
      <c r="C227" s="240"/>
      <c r="D227" s="234" t="s">
        <v>148</v>
      </c>
      <c r="E227" s="241" t="s">
        <v>1</v>
      </c>
      <c r="F227" s="242" t="s">
        <v>1864</v>
      </c>
      <c r="G227" s="240"/>
      <c r="H227" s="241" t="s">
        <v>1</v>
      </c>
      <c r="I227" s="243"/>
      <c r="J227" s="240"/>
      <c r="K227" s="240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148</v>
      </c>
      <c r="AU227" s="248" t="s">
        <v>90</v>
      </c>
      <c r="AV227" s="13" t="s">
        <v>88</v>
      </c>
      <c r="AW227" s="13" t="s">
        <v>36</v>
      </c>
      <c r="AX227" s="13" t="s">
        <v>80</v>
      </c>
      <c r="AY227" s="248" t="s">
        <v>138</v>
      </c>
    </row>
    <row r="228" s="14" customFormat="1">
      <c r="A228" s="14"/>
      <c r="B228" s="249"/>
      <c r="C228" s="250"/>
      <c r="D228" s="234" t="s">
        <v>148</v>
      </c>
      <c r="E228" s="251" t="s">
        <v>1</v>
      </c>
      <c r="F228" s="252" t="s">
        <v>1865</v>
      </c>
      <c r="G228" s="250"/>
      <c r="H228" s="253">
        <v>10.584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148</v>
      </c>
      <c r="AU228" s="259" t="s">
        <v>90</v>
      </c>
      <c r="AV228" s="14" t="s">
        <v>90</v>
      </c>
      <c r="AW228" s="14" t="s">
        <v>36</v>
      </c>
      <c r="AX228" s="14" t="s">
        <v>80</v>
      </c>
      <c r="AY228" s="259" t="s">
        <v>138</v>
      </c>
    </row>
    <row r="229" s="13" customFormat="1">
      <c r="A229" s="13"/>
      <c r="B229" s="239"/>
      <c r="C229" s="240"/>
      <c r="D229" s="234" t="s">
        <v>148</v>
      </c>
      <c r="E229" s="241" t="s">
        <v>1</v>
      </c>
      <c r="F229" s="242" t="s">
        <v>1866</v>
      </c>
      <c r="G229" s="240"/>
      <c r="H229" s="241" t="s">
        <v>1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148</v>
      </c>
      <c r="AU229" s="248" t="s">
        <v>90</v>
      </c>
      <c r="AV229" s="13" t="s">
        <v>88</v>
      </c>
      <c r="AW229" s="13" t="s">
        <v>36</v>
      </c>
      <c r="AX229" s="13" t="s">
        <v>80</v>
      </c>
      <c r="AY229" s="248" t="s">
        <v>138</v>
      </c>
    </row>
    <row r="230" s="14" customFormat="1">
      <c r="A230" s="14"/>
      <c r="B230" s="249"/>
      <c r="C230" s="250"/>
      <c r="D230" s="234" t="s">
        <v>148</v>
      </c>
      <c r="E230" s="251" t="s">
        <v>1</v>
      </c>
      <c r="F230" s="252" t="s">
        <v>1867</v>
      </c>
      <c r="G230" s="250"/>
      <c r="H230" s="253">
        <v>1.147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148</v>
      </c>
      <c r="AU230" s="259" t="s">
        <v>90</v>
      </c>
      <c r="AV230" s="14" t="s">
        <v>90</v>
      </c>
      <c r="AW230" s="14" t="s">
        <v>36</v>
      </c>
      <c r="AX230" s="14" t="s">
        <v>80</v>
      </c>
      <c r="AY230" s="259" t="s">
        <v>138</v>
      </c>
    </row>
    <row r="231" s="15" customFormat="1">
      <c r="A231" s="15"/>
      <c r="B231" s="260"/>
      <c r="C231" s="261"/>
      <c r="D231" s="234" t="s">
        <v>148</v>
      </c>
      <c r="E231" s="262" t="s">
        <v>1</v>
      </c>
      <c r="F231" s="263" t="s">
        <v>154</v>
      </c>
      <c r="G231" s="261"/>
      <c r="H231" s="264">
        <v>11.731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0" t="s">
        <v>148</v>
      </c>
      <c r="AU231" s="270" t="s">
        <v>90</v>
      </c>
      <c r="AV231" s="15" t="s">
        <v>144</v>
      </c>
      <c r="AW231" s="15" t="s">
        <v>36</v>
      </c>
      <c r="AX231" s="15" t="s">
        <v>88</v>
      </c>
      <c r="AY231" s="270" t="s">
        <v>138</v>
      </c>
    </row>
    <row r="232" s="12" customFormat="1" ht="22.8" customHeight="1">
      <c r="A232" s="12"/>
      <c r="B232" s="204"/>
      <c r="C232" s="205"/>
      <c r="D232" s="206" t="s">
        <v>79</v>
      </c>
      <c r="E232" s="218" t="s">
        <v>166</v>
      </c>
      <c r="F232" s="218" t="s">
        <v>802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SUM(P233:P339)</f>
        <v>0</v>
      </c>
      <c r="Q232" s="212"/>
      <c r="R232" s="213">
        <f>SUM(R233:R339)</f>
        <v>21.855448961857999</v>
      </c>
      <c r="S232" s="212"/>
      <c r="T232" s="214">
        <f>SUM(T233:T339)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5" t="s">
        <v>88</v>
      </c>
      <c r="AT232" s="216" t="s">
        <v>79</v>
      </c>
      <c r="AU232" s="216" t="s">
        <v>88</v>
      </c>
      <c r="AY232" s="215" t="s">
        <v>138</v>
      </c>
      <c r="BK232" s="217">
        <f>SUM(BK233:BK339)</f>
        <v>0</v>
      </c>
    </row>
    <row r="233" s="2" customFormat="1" ht="24.15" customHeight="1">
      <c r="A233" s="39"/>
      <c r="B233" s="40"/>
      <c r="C233" s="220" t="s">
        <v>274</v>
      </c>
      <c r="D233" s="220" t="s">
        <v>140</v>
      </c>
      <c r="E233" s="221" t="s">
        <v>804</v>
      </c>
      <c r="F233" s="222" t="s">
        <v>805</v>
      </c>
      <c r="G233" s="223" t="s">
        <v>281</v>
      </c>
      <c r="H233" s="224">
        <v>193.298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45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144</v>
      </c>
      <c r="AT233" s="232" t="s">
        <v>140</v>
      </c>
      <c r="AU233" s="232" t="s">
        <v>90</v>
      </c>
      <c r="AY233" s="18" t="s">
        <v>138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88</v>
      </c>
      <c r="BK233" s="233">
        <f>ROUND(I233*H233,2)</f>
        <v>0</v>
      </c>
      <c r="BL233" s="18" t="s">
        <v>144</v>
      </c>
      <c r="BM233" s="232" t="s">
        <v>1868</v>
      </c>
    </row>
    <row r="234" s="2" customFormat="1">
      <c r="A234" s="39"/>
      <c r="B234" s="40"/>
      <c r="C234" s="41"/>
      <c r="D234" s="234" t="s">
        <v>146</v>
      </c>
      <c r="E234" s="41"/>
      <c r="F234" s="235" t="s">
        <v>807</v>
      </c>
      <c r="G234" s="41"/>
      <c r="H234" s="41"/>
      <c r="I234" s="236"/>
      <c r="J234" s="41"/>
      <c r="K234" s="41"/>
      <c r="L234" s="45"/>
      <c r="M234" s="237"/>
      <c r="N234" s="23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146</v>
      </c>
      <c r="AU234" s="18" t="s">
        <v>90</v>
      </c>
    </row>
    <row r="235" s="13" customFormat="1">
      <c r="A235" s="13"/>
      <c r="B235" s="239"/>
      <c r="C235" s="240"/>
      <c r="D235" s="234" t="s">
        <v>148</v>
      </c>
      <c r="E235" s="241" t="s">
        <v>1</v>
      </c>
      <c r="F235" s="242" t="s">
        <v>1430</v>
      </c>
      <c r="G235" s="240"/>
      <c r="H235" s="241" t="s">
        <v>1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148</v>
      </c>
      <c r="AU235" s="248" t="s">
        <v>90</v>
      </c>
      <c r="AV235" s="13" t="s">
        <v>88</v>
      </c>
      <c r="AW235" s="13" t="s">
        <v>36</v>
      </c>
      <c r="AX235" s="13" t="s">
        <v>80</v>
      </c>
      <c r="AY235" s="248" t="s">
        <v>138</v>
      </c>
    </row>
    <row r="236" s="13" customFormat="1">
      <c r="A236" s="13"/>
      <c r="B236" s="239"/>
      <c r="C236" s="240"/>
      <c r="D236" s="234" t="s">
        <v>148</v>
      </c>
      <c r="E236" s="241" t="s">
        <v>1</v>
      </c>
      <c r="F236" s="242" t="s">
        <v>1869</v>
      </c>
      <c r="G236" s="240"/>
      <c r="H236" s="241" t="s">
        <v>1</v>
      </c>
      <c r="I236" s="243"/>
      <c r="J236" s="240"/>
      <c r="K236" s="240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148</v>
      </c>
      <c r="AU236" s="248" t="s">
        <v>90</v>
      </c>
      <c r="AV236" s="13" t="s">
        <v>88</v>
      </c>
      <c r="AW236" s="13" t="s">
        <v>36</v>
      </c>
      <c r="AX236" s="13" t="s">
        <v>80</v>
      </c>
      <c r="AY236" s="248" t="s">
        <v>138</v>
      </c>
    </row>
    <row r="237" s="14" customFormat="1">
      <c r="A237" s="14"/>
      <c r="B237" s="249"/>
      <c r="C237" s="250"/>
      <c r="D237" s="234" t="s">
        <v>148</v>
      </c>
      <c r="E237" s="251" t="s">
        <v>1</v>
      </c>
      <c r="F237" s="252" t="s">
        <v>1870</v>
      </c>
      <c r="G237" s="250"/>
      <c r="H237" s="253">
        <v>82.638000000000005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148</v>
      </c>
      <c r="AU237" s="259" t="s">
        <v>90</v>
      </c>
      <c r="AV237" s="14" t="s">
        <v>90</v>
      </c>
      <c r="AW237" s="14" t="s">
        <v>36</v>
      </c>
      <c r="AX237" s="14" t="s">
        <v>80</v>
      </c>
      <c r="AY237" s="259" t="s">
        <v>138</v>
      </c>
    </row>
    <row r="238" s="13" customFormat="1">
      <c r="A238" s="13"/>
      <c r="B238" s="239"/>
      <c r="C238" s="240"/>
      <c r="D238" s="234" t="s">
        <v>148</v>
      </c>
      <c r="E238" s="241" t="s">
        <v>1</v>
      </c>
      <c r="F238" s="242" t="s">
        <v>1871</v>
      </c>
      <c r="G238" s="240"/>
      <c r="H238" s="241" t="s">
        <v>1</v>
      </c>
      <c r="I238" s="243"/>
      <c r="J238" s="240"/>
      <c r="K238" s="240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148</v>
      </c>
      <c r="AU238" s="248" t="s">
        <v>90</v>
      </c>
      <c r="AV238" s="13" t="s">
        <v>88</v>
      </c>
      <c r="AW238" s="13" t="s">
        <v>36</v>
      </c>
      <c r="AX238" s="13" t="s">
        <v>80</v>
      </c>
      <c r="AY238" s="248" t="s">
        <v>138</v>
      </c>
    </row>
    <row r="239" s="14" customFormat="1">
      <c r="A239" s="14"/>
      <c r="B239" s="249"/>
      <c r="C239" s="250"/>
      <c r="D239" s="234" t="s">
        <v>148</v>
      </c>
      <c r="E239" s="251" t="s">
        <v>1</v>
      </c>
      <c r="F239" s="252" t="s">
        <v>1872</v>
      </c>
      <c r="G239" s="250"/>
      <c r="H239" s="253">
        <v>32.738999999999997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9" t="s">
        <v>148</v>
      </c>
      <c r="AU239" s="259" t="s">
        <v>90</v>
      </c>
      <c r="AV239" s="14" t="s">
        <v>90</v>
      </c>
      <c r="AW239" s="14" t="s">
        <v>36</v>
      </c>
      <c r="AX239" s="14" t="s">
        <v>80</v>
      </c>
      <c r="AY239" s="259" t="s">
        <v>138</v>
      </c>
    </row>
    <row r="240" s="13" customFormat="1">
      <c r="A240" s="13"/>
      <c r="B240" s="239"/>
      <c r="C240" s="240"/>
      <c r="D240" s="234" t="s">
        <v>148</v>
      </c>
      <c r="E240" s="241" t="s">
        <v>1</v>
      </c>
      <c r="F240" s="242" t="s">
        <v>1873</v>
      </c>
      <c r="G240" s="240"/>
      <c r="H240" s="241" t="s">
        <v>1</v>
      </c>
      <c r="I240" s="243"/>
      <c r="J240" s="240"/>
      <c r="K240" s="240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148</v>
      </c>
      <c r="AU240" s="248" t="s">
        <v>90</v>
      </c>
      <c r="AV240" s="13" t="s">
        <v>88</v>
      </c>
      <c r="AW240" s="13" t="s">
        <v>36</v>
      </c>
      <c r="AX240" s="13" t="s">
        <v>80</v>
      </c>
      <c r="AY240" s="248" t="s">
        <v>138</v>
      </c>
    </row>
    <row r="241" s="14" customFormat="1">
      <c r="A241" s="14"/>
      <c r="B241" s="249"/>
      <c r="C241" s="250"/>
      <c r="D241" s="234" t="s">
        <v>148</v>
      </c>
      <c r="E241" s="251" t="s">
        <v>1</v>
      </c>
      <c r="F241" s="252" t="s">
        <v>1874</v>
      </c>
      <c r="G241" s="250"/>
      <c r="H241" s="253">
        <v>28.620000000000001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148</v>
      </c>
      <c r="AU241" s="259" t="s">
        <v>90</v>
      </c>
      <c r="AV241" s="14" t="s">
        <v>90</v>
      </c>
      <c r="AW241" s="14" t="s">
        <v>36</v>
      </c>
      <c r="AX241" s="14" t="s">
        <v>80</v>
      </c>
      <c r="AY241" s="259" t="s">
        <v>138</v>
      </c>
    </row>
    <row r="242" s="13" customFormat="1">
      <c r="A242" s="13"/>
      <c r="B242" s="239"/>
      <c r="C242" s="240"/>
      <c r="D242" s="234" t="s">
        <v>148</v>
      </c>
      <c r="E242" s="241" t="s">
        <v>1</v>
      </c>
      <c r="F242" s="242" t="s">
        <v>1875</v>
      </c>
      <c r="G242" s="240"/>
      <c r="H242" s="241" t="s">
        <v>1</v>
      </c>
      <c r="I242" s="243"/>
      <c r="J242" s="240"/>
      <c r="K242" s="240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148</v>
      </c>
      <c r="AU242" s="248" t="s">
        <v>90</v>
      </c>
      <c r="AV242" s="13" t="s">
        <v>88</v>
      </c>
      <c r="AW242" s="13" t="s">
        <v>36</v>
      </c>
      <c r="AX242" s="13" t="s">
        <v>80</v>
      </c>
      <c r="AY242" s="248" t="s">
        <v>138</v>
      </c>
    </row>
    <row r="243" s="14" customFormat="1">
      <c r="A243" s="14"/>
      <c r="B243" s="249"/>
      <c r="C243" s="250"/>
      <c r="D243" s="234" t="s">
        <v>148</v>
      </c>
      <c r="E243" s="251" t="s">
        <v>1</v>
      </c>
      <c r="F243" s="252" t="s">
        <v>1876</v>
      </c>
      <c r="G243" s="250"/>
      <c r="H243" s="253">
        <v>8.1340000000000003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9" t="s">
        <v>148</v>
      </c>
      <c r="AU243" s="259" t="s">
        <v>90</v>
      </c>
      <c r="AV243" s="14" t="s">
        <v>90</v>
      </c>
      <c r="AW243" s="14" t="s">
        <v>36</v>
      </c>
      <c r="AX243" s="14" t="s">
        <v>80</v>
      </c>
      <c r="AY243" s="259" t="s">
        <v>138</v>
      </c>
    </row>
    <row r="244" s="13" customFormat="1">
      <c r="A244" s="13"/>
      <c r="B244" s="239"/>
      <c r="C244" s="240"/>
      <c r="D244" s="234" t="s">
        <v>148</v>
      </c>
      <c r="E244" s="241" t="s">
        <v>1</v>
      </c>
      <c r="F244" s="242" t="s">
        <v>1877</v>
      </c>
      <c r="G244" s="240"/>
      <c r="H244" s="241" t="s">
        <v>1</v>
      </c>
      <c r="I244" s="243"/>
      <c r="J244" s="240"/>
      <c r="K244" s="240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148</v>
      </c>
      <c r="AU244" s="248" t="s">
        <v>90</v>
      </c>
      <c r="AV244" s="13" t="s">
        <v>88</v>
      </c>
      <c r="AW244" s="13" t="s">
        <v>36</v>
      </c>
      <c r="AX244" s="13" t="s">
        <v>80</v>
      </c>
      <c r="AY244" s="248" t="s">
        <v>138</v>
      </c>
    </row>
    <row r="245" s="14" customFormat="1">
      <c r="A245" s="14"/>
      <c r="B245" s="249"/>
      <c r="C245" s="250"/>
      <c r="D245" s="234" t="s">
        <v>148</v>
      </c>
      <c r="E245" s="251" t="s">
        <v>1</v>
      </c>
      <c r="F245" s="252" t="s">
        <v>1878</v>
      </c>
      <c r="G245" s="250"/>
      <c r="H245" s="253">
        <v>2.3199999999999998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148</v>
      </c>
      <c r="AU245" s="259" t="s">
        <v>90</v>
      </c>
      <c r="AV245" s="14" t="s">
        <v>90</v>
      </c>
      <c r="AW245" s="14" t="s">
        <v>36</v>
      </c>
      <c r="AX245" s="14" t="s">
        <v>80</v>
      </c>
      <c r="AY245" s="259" t="s">
        <v>138</v>
      </c>
    </row>
    <row r="246" s="13" customFormat="1">
      <c r="A246" s="13"/>
      <c r="B246" s="239"/>
      <c r="C246" s="240"/>
      <c r="D246" s="234" t="s">
        <v>148</v>
      </c>
      <c r="E246" s="241" t="s">
        <v>1</v>
      </c>
      <c r="F246" s="242" t="s">
        <v>1879</v>
      </c>
      <c r="G246" s="240"/>
      <c r="H246" s="241" t="s">
        <v>1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148</v>
      </c>
      <c r="AU246" s="248" t="s">
        <v>90</v>
      </c>
      <c r="AV246" s="13" t="s">
        <v>88</v>
      </c>
      <c r="AW246" s="13" t="s">
        <v>36</v>
      </c>
      <c r="AX246" s="13" t="s">
        <v>80</v>
      </c>
      <c r="AY246" s="248" t="s">
        <v>138</v>
      </c>
    </row>
    <row r="247" s="14" customFormat="1">
      <c r="A247" s="14"/>
      <c r="B247" s="249"/>
      <c r="C247" s="250"/>
      <c r="D247" s="234" t="s">
        <v>148</v>
      </c>
      <c r="E247" s="251" t="s">
        <v>1</v>
      </c>
      <c r="F247" s="252" t="s">
        <v>1880</v>
      </c>
      <c r="G247" s="250"/>
      <c r="H247" s="253">
        <v>17.143000000000001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9" t="s">
        <v>148</v>
      </c>
      <c r="AU247" s="259" t="s">
        <v>90</v>
      </c>
      <c r="AV247" s="14" t="s">
        <v>90</v>
      </c>
      <c r="AW247" s="14" t="s">
        <v>36</v>
      </c>
      <c r="AX247" s="14" t="s">
        <v>80</v>
      </c>
      <c r="AY247" s="259" t="s">
        <v>138</v>
      </c>
    </row>
    <row r="248" s="13" customFormat="1">
      <c r="A248" s="13"/>
      <c r="B248" s="239"/>
      <c r="C248" s="240"/>
      <c r="D248" s="234" t="s">
        <v>148</v>
      </c>
      <c r="E248" s="241" t="s">
        <v>1</v>
      </c>
      <c r="F248" s="242" t="s">
        <v>1881</v>
      </c>
      <c r="G248" s="240"/>
      <c r="H248" s="241" t="s">
        <v>1</v>
      </c>
      <c r="I248" s="243"/>
      <c r="J248" s="240"/>
      <c r="K248" s="240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148</v>
      </c>
      <c r="AU248" s="248" t="s">
        <v>90</v>
      </c>
      <c r="AV248" s="13" t="s">
        <v>88</v>
      </c>
      <c r="AW248" s="13" t="s">
        <v>36</v>
      </c>
      <c r="AX248" s="13" t="s">
        <v>80</v>
      </c>
      <c r="AY248" s="248" t="s">
        <v>138</v>
      </c>
    </row>
    <row r="249" s="14" customFormat="1">
      <c r="A249" s="14"/>
      <c r="B249" s="249"/>
      <c r="C249" s="250"/>
      <c r="D249" s="234" t="s">
        <v>148</v>
      </c>
      <c r="E249" s="251" t="s">
        <v>1</v>
      </c>
      <c r="F249" s="252" t="s">
        <v>1882</v>
      </c>
      <c r="G249" s="250"/>
      <c r="H249" s="253">
        <v>21.704000000000001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148</v>
      </c>
      <c r="AU249" s="259" t="s">
        <v>90</v>
      </c>
      <c r="AV249" s="14" t="s">
        <v>90</v>
      </c>
      <c r="AW249" s="14" t="s">
        <v>36</v>
      </c>
      <c r="AX249" s="14" t="s">
        <v>80</v>
      </c>
      <c r="AY249" s="259" t="s">
        <v>138</v>
      </c>
    </row>
    <row r="250" s="15" customFormat="1">
      <c r="A250" s="15"/>
      <c r="B250" s="260"/>
      <c r="C250" s="261"/>
      <c r="D250" s="234" t="s">
        <v>148</v>
      </c>
      <c r="E250" s="262" t="s">
        <v>1</v>
      </c>
      <c r="F250" s="263" t="s">
        <v>154</v>
      </c>
      <c r="G250" s="261"/>
      <c r="H250" s="264">
        <v>193.29800000000003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0" t="s">
        <v>148</v>
      </c>
      <c r="AU250" s="270" t="s">
        <v>90</v>
      </c>
      <c r="AV250" s="15" t="s">
        <v>144</v>
      </c>
      <c r="AW250" s="15" t="s">
        <v>36</v>
      </c>
      <c r="AX250" s="15" t="s">
        <v>88</v>
      </c>
      <c r="AY250" s="270" t="s">
        <v>138</v>
      </c>
    </row>
    <row r="251" s="2" customFormat="1" ht="24.15" customHeight="1">
      <c r="A251" s="39"/>
      <c r="B251" s="40"/>
      <c r="C251" s="220" t="s">
        <v>7</v>
      </c>
      <c r="D251" s="220" t="s">
        <v>140</v>
      </c>
      <c r="E251" s="221" t="s">
        <v>825</v>
      </c>
      <c r="F251" s="222" t="s">
        <v>826</v>
      </c>
      <c r="G251" s="223" t="s">
        <v>456</v>
      </c>
      <c r="H251" s="224">
        <v>4.569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45</v>
      </c>
      <c r="O251" s="92"/>
      <c r="P251" s="230">
        <f>O251*H251</f>
        <v>0</v>
      </c>
      <c r="Q251" s="230">
        <v>1.09528</v>
      </c>
      <c r="R251" s="230">
        <f>Q251*H251</f>
        <v>5.0043343199999999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144</v>
      </c>
      <c r="AT251" s="232" t="s">
        <v>140</v>
      </c>
      <c r="AU251" s="232" t="s">
        <v>90</v>
      </c>
      <c r="AY251" s="18" t="s">
        <v>138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88</v>
      </c>
      <c r="BK251" s="233">
        <f>ROUND(I251*H251,2)</f>
        <v>0</v>
      </c>
      <c r="BL251" s="18" t="s">
        <v>144</v>
      </c>
      <c r="BM251" s="232" t="s">
        <v>1883</v>
      </c>
    </row>
    <row r="252" s="2" customFormat="1">
      <c r="A252" s="39"/>
      <c r="B252" s="40"/>
      <c r="C252" s="41"/>
      <c r="D252" s="234" t="s">
        <v>146</v>
      </c>
      <c r="E252" s="41"/>
      <c r="F252" s="235" t="s">
        <v>828</v>
      </c>
      <c r="G252" s="41"/>
      <c r="H252" s="41"/>
      <c r="I252" s="236"/>
      <c r="J252" s="41"/>
      <c r="K252" s="41"/>
      <c r="L252" s="45"/>
      <c r="M252" s="237"/>
      <c r="N252" s="23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146</v>
      </c>
      <c r="AU252" s="18" t="s">
        <v>90</v>
      </c>
    </row>
    <row r="253" s="13" customFormat="1">
      <c r="A253" s="13"/>
      <c r="B253" s="239"/>
      <c r="C253" s="240"/>
      <c r="D253" s="234" t="s">
        <v>148</v>
      </c>
      <c r="E253" s="241" t="s">
        <v>1</v>
      </c>
      <c r="F253" s="242" t="s">
        <v>1884</v>
      </c>
      <c r="G253" s="240"/>
      <c r="H253" s="241" t="s">
        <v>1</v>
      </c>
      <c r="I253" s="243"/>
      <c r="J253" s="240"/>
      <c r="K253" s="240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148</v>
      </c>
      <c r="AU253" s="248" t="s">
        <v>90</v>
      </c>
      <c r="AV253" s="13" t="s">
        <v>88</v>
      </c>
      <c r="AW253" s="13" t="s">
        <v>36</v>
      </c>
      <c r="AX253" s="13" t="s">
        <v>80</v>
      </c>
      <c r="AY253" s="248" t="s">
        <v>138</v>
      </c>
    </row>
    <row r="254" s="13" customFormat="1">
      <c r="A254" s="13"/>
      <c r="B254" s="239"/>
      <c r="C254" s="240"/>
      <c r="D254" s="234" t="s">
        <v>148</v>
      </c>
      <c r="E254" s="241" t="s">
        <v>1</v>
      </c>
      <c r="F254" s="242" t="s">
        <v>1885</v>
      </c>
      <c r="G254" s="240"/>
      <c r="H254" s="241" t="s">
        <v>1</v>
      </c>
      <c r="I254" s="243"/>
      <c r="J254" s="240"/>
      <c r="K254" s="240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148</v>
      </c>
      <c r="AU254" s="248" t="s">
        <v>90</v>
      </c>
      <c r="AV254" s="13" t="s">
        <v>88</v>
      </c>
      <c r="AW254" s="13" t="s">
        <v>36</v>
      </c>
      <c r="AX254" s="13" t="s">
        <v>80</v>
      </c>
      <c r="AY254" s="248" t="s">
        <v>138</v>
      </c>
    </row>
    <row r="255" s="14" customFormat="1">
      <c r="A255" s="14"/>
      <c r="B255" s="249"/>
      <c r="C255" s="250"/>
      <c r="D255" s="234" t="s">
        <v>148</v>
      </c>
      <c r="E255" s="251" t="s">
        <v>1</v>
      </c>
      <c r="F255" s="252" t="s">
        <v>1886</v>
      </c>
      <c r="G255" s="250"/>
      <c r="H255" s="253">
        <v>4.3630000000000004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148</v>
      </c>
      <c r="AU255" s="259" t="s">
        <v>90</v>
      </c>
      <c r="AV255" s="14" t="s">
        <v>90</v>
      </c>
      <c r="AW255" s="14" t="s">
        <v>36</v>
      </c>
      <c r="AX255" s="14" t="s">
        <v>80</v>
      </c>
      <c r="AY255" s="259" t="s">
        <v>138</v>
      </c>
    </row>
    <row r="256" s="13" customFormat="1">
      <c r="A256" s="13"/>
      <c r="B256" s="239"/>
      <c r="C256" s="240"/>
      <c r="D256" s="234" t="s">
        <v>148</v>
      </c>
      <c r="E256" s="241" t="s">
        <v>1</v>
      </c>
      <c r="F256" s="242" t="s">
        <v>1887</v>
      </c>
      <c r="G256" s="240"/>
      <c r="H256" s="241" t="s">
        <v>1</v>
      </c>
      <c r="I256" s="243"/>
      <c r="J256" s="240"/>
      <c r="K256" s="240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148</v>
      </c>
      <c r="AU256" s="248" t="s">
        <v>90</v>
      </c>
      <c r="AV256" s="13" t="s">
        <v>88</v>
      </c>
      <c r="AW256" s="13" t="s">
        <v>36</v>
      </c>
      <c r="AX256" s="13" t="s">
        <v>80</v>
      </c>
      <c r="AY256" s="248" t="s">
        <v>138</v>
      </c>
    </row>
    <row r="257" s="14" customFormat="1">
      <c r="A257" s="14"/>
      <c r="B257" s="249"/>
      <c r="C257" s="250"/>
      <c r="D257" s="234" t="s">
        <v>148</v>
      </c>
      <c r="E257" s="251" t="s">
        <v>1</v>
      </c>
      <c r="F257" s="252" t="s">
        <v>1888</v>
      </c>
      <c r="G257" s="250"/>
      <c r="H257" s="253">
        <v>0.119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9" t="s">
        <v>148</v>
      </c>
      <c r="AU257" s="259" t="s">
        <v>90</v>
      </c>
      <c r="AV257" s="14" t="s">
        <v>90</v>
      </c>
      <c r="AW257" s="14" t="s">
        <v>36</v>
      </c>
      <c r="AX257" s="14" t="s">
        <v>80</v>
      </c>
      <c r="AY257" s="259" t="s">
        <v>138</v>
      </c>
    </row>
    <row r="258" s="13" customFormat="1">
      <c r="A258" s="13"/>
      <c r="B258" s="239"/>
      <c r="C258" s="240"/>
      <c r="D258" s="234" t="s">
        <v>148</v>
      </c>
      <c r="E258" s="241" t="s">
        <v>1</v>
      </c>
      <c r="F258" s="242" t="s">
        <v>1889</v>
      </c>
      <c r="G258" s="240"/>
      <c r="H258" s="241" t="s">
        <v>1</v>
      </c>
      <c r="I258" s="243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148</v>
      </c>
      <c r="AU258" s="248" t="s">
        <v>90</v>
      </c>
      <c r="AV258" s="13" t="s">
        <v>88</v>
      </c>
      <c r="AW258" s="13" t="s">
        <v>36</v>
      </c>
      <c r="AX258" s="13" t="s">
        <v>80</v>
      </c>
      <c r="AY258" s="248" t="s">
        <v>138</v>
      </c>
    </row>
    <row r="259" s="14" customFormat="1">
      <c r="A259" s="14"/>
      <c r="B259" s="249"/>
      <c r="C259" s="250"/>
      <c r="D259" s="234" t="s">
        <v>148</v>
      </c>
      <c r="E259" s="251" t="s">
        <v>1</v>
      </c>
      <c r="F259" s="252" t="s">
        <v>1890</v>
      </c>
      <c r="G259" s="250"/>
      <c r="H259" s="253">
        <v>0.086999999999999994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148</v>
      </c>
      <c r="AU259" s="259" t="s">
        <v>90</v>
      </c>
      <c r="AV259" s="14" t="s">
        <v>90</v>
      </c>
      <c r="AW259" s="14" t="s">
        <v>36</v>
      </c>
      <c r="AX259" s="14" t="s">
        <v>80</v>
      </c>
      <c r="AY259" s="259" t="s">
        <v>138</v>
      </c>
    </row>
    <row r="260" s="15" customFormat="1">
      <c r="A260" s="15"/>
      <c r="B260" s="260"/>
      <c r="C260" s="261"/>
      <c r="D260" s="234" t="s">
        <v>148</v>
      </c>
      <c r="E260" s="262" t="s">
        <v>1</v>
      </c>
      <c r="F260" s="263" t="s">
        <v>154</v>
      </c>
      <c r="G260" s="261"/>
      <c r="H260" s="264">
        <v>4.569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0" t="s">
        <v>148</v>
      </c>
      <c r="AU260" s="270" t="s">
        <v>90</v>
      </c>
      <c r="AV260" s="15" t="s">
        <v>144</v>
      </c>
      <c r="AW260" s="15" t="s">
        <v>36</v>
      </c>
      <c r="AX260" s="15" t="s">
        <v>88</v>
      </c>
      <c r="AY260" s="270" t="s">
        <v>138</v>
      </c>
    </row>
    <row r="261" s="2" customFormat="1" ht="24.15" customHeight="1">
      <c r="A261" s="39"/>
      <c r="B261" s="40"/>
      <c r="C261" s="220" t="s">
        <v>289</v>
      </c>
      <c r="D261" s="220" t="s">
        <v>140</v>
      </c>
      <c r="E261" s="221" t="s">
        <v>840</v>
      </c>
      <c r="F261" s="222" t="s">
        <v>841</v>
      </c>
      <c r="G261" s="223" t="s">
        <v>456</v>
      </c>
      <c r="H261" s="224">
        <v>11.878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45</v>
      </c>
      <c r="O261" s="92"/>
      <c r="P261" s="230">
        <f>O261*H261</f>
        <v>0</v>
      </c>
      <c r="Q261" s="230">
        <v>1.0555969999999999</v>
      </c>
      <c r="R261" s="230">
        <f>Q261*H261</f>
        <v>12.538381165999999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144</v>
      </c>
      <c r="AT261" s="232" t="s">
        <v>140</v>
      </c>
      <c r="AU261" s="232" t="s">
        <v>90</v>
      </c>
      <c r="AY261" s="18" t="s">
        <v>138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88</v>
      </c>
      <c r="BK261" s="233">
        <f>ROUND(I261*H261,2)</f>
        <v>0</v>
      </c>
      <c r="BL261" s="18" t="s">
        <v>144</v>
      </c>
      <c r="BM261" s="232" t="s">
        <v>1891</v>
      </c>
    </row>
    <row r="262" s="2" customFormat="1">
      <c r="A262" s="39"/>
      <c r="B262" s="40"/>
      <c r="C262" s="41"/>
      <c r="D262" s="234" t="s">
        <v>146</v>
      </c>
      <c r="E262" s="41"/>
      <c r="F262" s="235" t="s">
        <v>843</v>
      </c>
      <c r="G262" s="41"/>
      <c r="H262" s="41"/>
      <c r="I262" s="236"/>
      <c r="J262" s="41"/>
      <c r="K262" s="41"/>
      <c r="L262" s="45"/>
      <c r="M262" s="237"/>
      <c r="N262" s="238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146</v>
      </c>
      <c r="AU262" s="18" t="s">
        <v>90</v>
      </c>
    </row>
    <row r="263" s="13" customFormat="1">
      <c r="A263" s="13"/>
      <c r="B263" s="239"/>
      <c r="C263" s="240"/>
      <c r="D263" s="234" t="s">
        <v>148</v>
      </c>
      <c r="E263" s="241" t="s">
        <v>1</v>
      </c>
      <c r="F263" s="242" t="s">
        <v>1884</v>
      </c>
      <c r="G263" s="240"/>
      <c r="H263" s="241" t="s">
        <v>1</v>
      </c>
      <c r="I263" s="243"/>
      <c r="J263" s="240"/>
      <c r="K263" s="240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148</v>
      </c>
      <c r="AU263" s="248" t="s">
        <v>90</v>
      </c>
      <c r="AV263" s="13" t="s">
        <v>88</v>
      </c>
      <c r="AW263" s="13" t="s">
        <v>36</v>
      </c>
      <c r="AX263" s="13" t="s">
        <v>80</v>
      </c>
      <c r="AY263" s="248" t="s">
        <v>138</v>
      </c>
    </row>
    <row r="264" s="13" customFormat="1">
      <c r="A264" s="13"/>
      <c r="B264" s="239"/>
      <c r="C264" s="240"/>
      <c r="D264" s="234" t="s">
        <v>148</v>
      </c>
      <c r="E264" s="241" t="s">
        <v>1</v>
      </c>
      <c r="F264" s="242" t="s">
        <v>1885</v>
      </c>
      <c r="G264" s="240"/>
      <c r="H264" s="241" t="s">
        <v>1</v>
      </c>
      <c r="I264" s="243"/>
      <c r="J264" s="240"/>
      <c r="K264" s="240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148</v>
      </c>
      <c r="AU264" s="248" t="s">
        <v>90</v>
      </c>
      <c r="AV264" s="13" t="s">
        <v>88</v>
      </c>
      <c r="AW264" s="13" t="s">
        <v>36</v>
      </c>
      <c r="AX264" s="13" t="s">
        <v>80</v>
      </c>
      <c r="AY264" s="248" t="s">
        <v>138</v>
      </c>
    </row>
    <row r="265" s="14" customFormat="1">
      <c r="A265" s="14"/>
      <c r="B265" s="249"/>
      <c r="C265" s="250"/>
      <c r="D265" s="234" t="s">
        <v>148</v>
      </c>
      <c r="E265" s="251" t="s">
        <v>1</v>
      </c>
      <c r="F265" s="252" t="s">
        <v>1892</v>
      </c>
      <c r="G265" s="250"/>
      <c r="H265" s="253">
        <v>11.878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9" t="s">
        <v>148</v>
      </c>
      <c r="AU265" s="259" t="s">
        <v>90</v>
      </c>
      <c r="AV265" s="14" t="s">
        <v>90</v>
      </c>
      <c r="AW265" s="14" t="s">
        <v>36</v>
      </c>
      <c r="AX265" s="14" t="s">
        <v>80</v>
      </c>
      <c r="AY265" s="259" t="s">
        <v>138</v>
      </c>
    </row>
    <row r="266" s="13" customFormat="1">
      <c r="A266" s="13"/>
      <c r="B266" s="239"/>
      <c r="C266" s="240"/>
      <c r="D266" s="234" t="s">
        <v>148</v>
      </c>
      <c r="E266" s="241" t="s">
        <v>1</v>
      </c>
      <c r="F266" s="242" t="s">
        <v>1887</v>
      </c>
      <c r="G266" s="240"/>
      <c r="H266" s="241" t="s">
        <v>1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148</v>
      </c>
      <c r="AU266" s="248" t="s">
        <v>90</v>
      </c>
      <c r="AV266" s="13" t="s">
        <v>88</v>
      </c>
      <c r="AW266" s="13" t="s">
        <v>36</v>
      </c>
      <c r="AX266" s="13" t="s">
        <v>80</v>
      </c>
      <c r="AY266" s="248" t="s">
        <v>138</v>
      </c>
    </row>
    <row r="267" s="14" customFormat="1">
      <c r="A267" s="14"/>
      <c r="B267" s="249"/>
      <c r="C267" s="250"/>
      <c r="D267" s="234" t="s">
        <v>148</v>
      </c>
      <c r="E267" s="251" t="s">
        <v>1</v>
      </c>
      <c r="F267" s="252" t="s">
        <v>80</v>
      </c>
      <c r="G267" s="250"/>
      <c r="H267" s="253">
        <v>0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148</v>
      </c>
      <c r="AU267" s="259" t="s">
        <v>90</v>
      </c>
      <c r="AV267" s="14" t="s">
        <v>90</v>
      </c>
      <c r="AW267" s="14" t="s">
        <v>36</v>
      </c>
      <c r="AX267" s="14" t="s">
        <v>80</v>
      </c>
      <c r="AY267" s="259" t="s">
        <v>138</v>
      </c>
    </row>
    <row r="268" s="13" customFormat="1">
      <c r="A268" s="13"/>
      <c r="B268" s="239"/>
      <c r="C268" s="240"/>
      <c r="D268" s="234" t="s">
        <v>148</v>
      </c>
      <c r="E268" s="241" t="s">
        <v>1</v>
      </c>
      <c r="F268" s="242" t="s">
        <v>1893</v>
      </c>
      <c r="G268" s="240"/>
      <c r="H268" s="241" t="s">
        <v>1</v>
      </c>
      <c r="I268" s="243"/>
      <c r="J268" s="240"/>
      <c r="K268" s="240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148</v>
      </c>
      <c r="AU268" s="248" t="s">
        <v>90</v>
      </c>
      <c r="AV268" s="13" t="s">
        <v>88</v>
      </c>
      <c r="AW268" s="13" t="s">
        <v>36</v>
      </c>
      <c r="AX268" s="13" t="s">
        <v>80</v>
      </c>
      <c r="AY268" s="248" t="s">
        <v>138</v>
      </c>
    </row>
    <row r="269" s="14" customFormat="1">
      <c r="A269" s="14"/>
      <c r="B269" s="249"/>
      <c r="C269" s="250"/>
      <c r="D269" s="234" t="s">
        <v>148</v>
      </c>
      <c r="E269" s="251" t="s">
        <v>1</v>
      </c>
      <c r="F269" s="252" t="s">
        <v>80</v>
      </c>
      <c r="G269" s="250"/>
      <c r="H269" s="253">
        <v>0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148</v>
      </c>
      <c r="AU269" s="259" t="s">
        <v>90</v>
      </c>
      <c r="AV269" s="14" t="s">
        <v>90</v>
      </c>
      <c r="AW269" s="14" t="s">
        <v>36</v>
      </c>
      <c r="AX269" s="14" t="s">
        <v>80</v>
      </c>
      <c r="AY269" s="259" t="s">
        <v>138</v>
      </c>
    </row>
    <row r="270" s="15" customFormat="1">
      <c r="A270" s="15"/>
      <c r="B270" s="260"/>
      <c r="C270" s="261"/>
      <c r="D270" s="234" t="s">
        <v>148</v>
      </c>
      <c r="E270" s="262" t="s">
        <v>1</v>
      </c>
      <c r="F270" s="263" t="s">
        <v>154</v>
      </c>
      <c r="G270" s="261"/>
      <c r="H270" s="264">
        <v>11.878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0" t="s">
        <v>148</v>
      </c>
      <c r="AU270" s="270" t="s">
        <v>90</v>
      </c>
      <c r="AV270" s="15" t="s">
        <v>144</v>
      </c>
      <c r="AW270" s="15" t="s">
        <v>36</v>
      </c>
      <c r="AX270" s="15" t="s">
        <v>88</v>
      </c>
      <c r="AY270" s="270" t="s">
        <v>138</v>
      </c>
    </row>
    <row r="271" s="2" customFormat="1" ht="24.15" customHeight="1">
      <c r="A271" s="39"/>
      <c r="B271" s="40"/>
      <c r="C271" s="220" t="s">
        <v>295</v>
      </c>
      <c r="D271" s="220" t="s">
        <v>140</v>
      </c>
      <c r="E271" s="221" t="s">
        <v>849</v>
      </c>
      <c r="F271" s="222" t="s">
        <v>850</v>
      </c>
      <c r="G271" s="223" t="s">
        <v>456</v>
      </c>
      <c r="H271" s="224">
        <v>0.72199999999999998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45</v>
      </c>
      <c r="O271" s="92"/>
      <c r="P271" s="230">
        <f>O271*H271</f>
        <v>0</v>
      </c>
      <c r="Q271" s="230">
        <v>1.03955</v>
      </c>
      <c r="R271" s="230">
        <f>Q271*H271</f>
        <v>0.75055509999999992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144</v>
      </c>
      <c r="AT271" s="232" t="s">
        <v>140</v>
      </c>
      <c r="AU271" s="232" t="s">
        <v>90</v>
      </c>
      <c r="AY271" s="18" t="s">
        <v>138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88</v>
      </c>
      <c r="BK271" s="233">
        <f>ROUND(I271*H271,2)</f>
        <v>0</v>
      </c>
      <c r="BL271" s="18" t="s">
        <v>144</v>
      </c>
      <c r="BM271" s="232" t="s">
        <v>1894</v>
      </c>
    </row>
    <row r="272" s="2" customFormat="1">
      <c r="A272" s="39"/>
      <c r="B272" s="40"/>
      <c r="C272" s="41"/>
      <c r="D272" s="234" t="s">
        <v>146</v>
      </c>
      <c r="E272" s="41"/>
      <c r="F272" s="235" t="s">
        <v>852</v>
      </c>
      <c r="G272" s="41"/>
      <c r="H272" s="41"/>
      <c r="I272" s="236"/>
      <c r="J272" s="41"/>
      <c r="K272" s="41"/>
      <c r="L272" s="45"/>
      <c r="M272" s="237"/>
      <c r="N272" s="238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146</v>
      </c>
      <c r="AU272" s="18" t="s">
        <v>90</v>
      </c>
    </row>
    <row r="273" s="13" customFormat="1">
      <c r="A273" s="13"/>
      <c r="B273" s="239"/>
      <c r="C273" s="240"/>
      <c r="D273" s="234" t="s">
        <v>148</v>
      </c>
      <c r="E273" s="241" t="s">
        <v>1</v>
      </c>
      <c r="F273" s="242" t="s">
        <v>1884</v>
      </c>
      <c r="G273" s="240"/>
      <c r="H273" s="241" t="s">
        <v>1</v>
      </c>
      <c r="I273" s="243"/>
      <c r="J273" s="240"/>
      <c r="K273" s="240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148</v>
      </c>
      <c r="AU273" s="248" t="s">
        <v>90</v>
      </c>
      <c r="AV273" s="13" t="s">
        <v>88</v>
      </c>
      <c r="AW273" s="13" t="s">
        <v>36</v>
      </c>
      <c r="AX273" s="13" t="s">
        <v>80</v>
      </c>
      <c r="AY273" s="248" t="s">
        <v>138</v>
      </c>
    </row>
    <row r="274" s="13" customFormat="1">
      <c r="A274" s="13"/>
      <c r="B274" s="239"/>
      <c r="C274" s="240"/>
      <c r="D274" s="234" t="s">
        <v>148</v>
      </c>
      <c r="E274" s="241" t="s">
        <v>1</v>
      </c>
      <c r="F274" s="242" t="s">
        <v>1885</v>
      </c>
      <c r="G274" s="240"/>
      <c r="H274" s="241" t="s">
        <v>1</v>
      </c>
      <c r="I274" s="243"/>
      <c r="J274" s="240"/>
      <c r="K274" s="240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148</v>
      </c>
      <c r="AU274" s="248" t="s">
        <v>90</v>
      </c>
      <c r="AV274" s="13" t="s">
        <v>88</v>
      </c>
      <c r="AW274" s="13" t="s">
        <v>36</v>
      </c>
      <c r="AX274" s="13" t="s">
        <v>80</v>
      </c>
      <c r="AY274" s="248" t="s">
        <v>138</v>
      </c>
    </row>
    <row r="275" s="14" customFormat="1">
      <c r="A275" s="14"/>
      <c r="B275" s="249"/>
      <c r="C275" s="250"/>
      <c r="D275" s="234" t="s">
        <v>148</v>
      </c>
      <c r="E275" s="251" t="s">
        <v>1</v>
      </c>
      <c r="F275" s="252" t="s">
        <v>80</v>
      </c>
      <c r="G275" s="250"/>
      <c r="H275" s="253">
        <v>0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148</v>
      </c>
      <c r="AU275" s="259" t="s">
        <v>90</v>
      </c>
      <c r="AV275" s="14" t="s">
        <v>90</v>
      </c>
      <c r="AW275" s="14" t="s">
        <v>36</v>
      </c>
      <c r="AX275" s="14" t="s">
        <v>80</v>
      </c>
      <c r="AY275" s="259" t="s">
        <v>138</v>
      </c>
    </row>
    <row r="276" s="13" customFormat="1">
      <c r="A276" s="13"/>
      <c r="B276" s="239"/>
      <c r="C276" s="240"/>
      <c r="D276" s="234" t="s">
        <v>148</v>
      </c>
      <c r="E276" s="241" t="s">
        <v>1</v>
      </c>
      <c r="F276" s="242" t="s">
        <v>1887</v>
      </c>
      <c r="G276" s="240"/>
      <c r="H276" s="241" t="s">
        <v>1</v>
      </c>
      <c r="I276" s="243"/>
      <c r="J276" s="240"/>
      <c r="K276" s="240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148</v>
      </c>
      <c r="AU276" s="248" t="s">
        <v>90</v>
      </c>
      <c r="AV276" s="13" t="s">
        <v>88</v>
      </c>
      <c r="AW276" s="13" t="s">
        <v>36</v>
      </c>
      <c r="AX276" s="13" t="s">
        <v>80</v>
      </c>
      <c r="AY276" s="248" t="s">
        <v>138</v>
      </c>
    </row>
    <row r="277" s="14" customFormat="1">
      <c r="A277" s="14"/>
      <c r="B277" s="249"/>
      <c r="C277" s="250"/>
      <c r="D277" s="234" t="s">
        <v>148</v>
      </c>
      <c r="E277" s="251" t="s">
        <v>1</v>
      </c>
      <c r="F277" s="252" t="s">
        <v>1895</v>
      </c>
      <c r="G277" s="250"/>
      <c r="H277" s="253">
        <v>0.10100000000000001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9" t="s">
        <v>148</v>
      </c>
      <c r="AU277" s="259" t="s">
        <v>90</v>
      </c>
      <c r="AV277" s="14" t="s">
        <v>90</v>
      </c>
      <c r="AW277" s="14" t="s">
        <v>36</v>
      </c>
      <c r="AX277" s="14" t="s">
        <v>80</v>
      </c>
      <c r="AY277" s="259" t="s">
        <v>138</v>
      </c>
    </row>
    <row r="278" s="13" customFormat="1">
      <c r="A278" s="13"/>
      <c r="B278" s="239"/>
      <c r="C278" s="240"/>
      <c r="D278" s="234" t="s">
        <v>148</v>
      </c>
      <c r="E278" s="241" t="s">
        <v>1</v>
      </c>
      <c r="F278" s="242" t="s">
        <v>1889</v>
      </c>
      <c r="G278" s="240"/>
      <c r="H278" s="241" t="s">
        <v>1</v>
      </c>
      <c r="I278" s="243"/>
      <c r="J278" s="240"/>
      <c r="K278" s="240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148</v>
      </c>
      <c r="AU278" s="248" t="s">
        <v>90</v>
      </c>
      <c r="AV278" s="13" t="s">
        <v>88</v>
      </c>
      <c r="AW278" s="13" t="s">
        <v>36</v>
      </c>
      <c r="AX278" s="13" t="s">
        <v>80</v>
      </c>
      <c r="AY278" s="248" t="s">
        <v>138</v>
      </c>
    </row>
    <row r="279" s="14" customFormat="1">
      <c r="A279" s="14"/>
      <c r="B279" s="249"/>
      <c r="C279" s="250"/>
      <c r="D279" s="234" t="s">
        <v>148</v>
      </c>
      <c r="E279" s="251" t="s">
        <v>1</v>
      </c>
      <c r="F279" s="252" t="s">
        <v>1896</v>
      </c>
      <c r="G279" s="250"/>
      <c r="H279" s="253">
        <v>0.621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148</v>
      </c>
      <c r="AU279" s="259" t="s">
        <v>90</v>
      </c>
      <c r="AV279" s="14" t="s">
        <v>90</v>
      </c>
      <c r="AW279" s="14" t="s">
        <v>36</v>
      </c>
      <c r="AX279" s="14" t="s">
        <v>80</v>
      </c>
      <c r="AY279" s="259" t="s">
        <v>138</v>
      </c>
    </row>
    <row r="280" s="15" customFormat="1">
      <c r="A280" s="15"/>
      <c r="B280" s="260"/>
      <c r="C280" s="261"/>
      <c r="D280" s="234" t="s">
        <v>148</v>
      </c>
      <c r="E280" s="262" t="s">
        <v>1</v>
      </c>
      <c r="F280" s="263" t="s">
        <v>154</v>
      </c>
      <c r="G280" s="261"/>
      <c r="H280" s="264">
        <v>0.72199999999999998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0" t="s">
        <v>148</v>
      </c>
      <c r="AU280" s="270" t="s">
        <v>90</v>
      </c>
      <c r="AV280" s="15" t="s">
        <v>144</v>
      </c>
      <c r="AW280" s="15" t="s">
        <v>36</v>
      </c>
      <c r="AX280" s="15" t="s">
        <v>88</v>
      </c>
      <c r="AY280" s="270" t="s">
        <v>138</v>
      </c>
    </row>
    <row r="281" s="2" customFormat="1" ht="21.75" customHeight="1">
      <c r="A281" s="39"/>
      <c r="B281" s="40"/>
      <c r="C281" s="220" t="s">
        <v>300</v>
      </c>
      <c r="D281" s="220" t="s">
        <v>140</v>
      </c>
      <c r="E281" s="221" t="s">
        <v>859</v>
      </c>
      <c r="F281" s="222" t="s">
        <v>860</v>
      </c>
      <c r="G281" s="223" t="s">
        <v>143</v>
      </c>
      <c r="H281" s="224">
        <v>417.87700000000001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45</v>
      </c>
      <c r="O281" s="92"/>
      <c r="P281" s="230">
        <f>O281*H281</f>
        <v>0</v>
      </c>
      <c r="Q281" s="230">
        <v>0.0072580040000000002</v>
      </c>
      <c r="R281" s="230">
        <f>Q281*H281</f>
        <v>3.032952937508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144</v>
      </c>
      <c r="AT281" s="232" t="s">
        <v>140</v>
      </c>
      <c r="AU281" s="232" t="s">
        <v>90</v>
      </c>
      <c r="AY281" s="18" t="s">
        <v>138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88</v>
      </c>
      <c r="BK281" s="233">
        <f>ROUND(I281*H281,2)</f>
        <v>0</v>
      </c>
      <c r="BL281" s="18" t="s">
        <v>144</v>
      </c>
      <c r="BM281" s="232" t="s">
        <v>1897</v>
      </c>
    </row>
    <row r="282" s="2" customFormat="1">
      <c r="A282" s="39"/>
      <c r="B282" s="40"/>
      <c r="C282" s="41"/>
      <c r="D282" s="234" t="s">
        <v>146</v>
      </c>
      <c r="E282" s="41"/>
      <c r="F282" s="235" t="s">
        <v>862</v>
      </c>
      <c r="G282" s="41"/>
      <c r="H282" s="41"/>
      <c r="I282" s="236"/>
      <c r="J282" s="41"/>
      <c r="K282" s="41"/>
      <c r="L282" s="45"/>
      <c r="M282" s="237"/>
      <c r="N282" s="23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146</v>
      </c>
      <c r="AU282" s="18" t="s">
        <v>90</v>
      </c>
    </row>
    <row r="283" s="13" customFormat="1">
      <c r="A283" s="13"/>
      <c r="B283" s="239"/>
      <c r="C283" s="240"/>
      <c r="D283" s="234" t="s">
        <v>148</v>
      </c>
      <c r="E283" s="241" t="s">
        <v>1</v>
      </c>
      <c r="F283" s="242" t="s">
        <v>1430</v>
      </c>
      <c r="G283" s="240"/>
      <c r="H283" s="241" t="s">
        <v>1</v>
      </c>
      <c r="I283" s="243"/>
      <c r="J283" s="240"/>
      <c r="K283" s="240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148</v>
      </c>
      <c r="AU283" s="248" t="s">
        <v>90</v>
      </c>
      <c r="AV283" s="13" t="s">
        <v>88</v>
      </c>
      <c r="AW283" s="13" t="s">
        <v>36</v>
      </c>
      <c r="AX283" s="13" t="s">
        <v>80</v>
      </c>
      <c r="AY283" s="248" t="s">
        <v>138</v>
      </c>
    </row>
    <row r="284" s="13" customFormat="1">
      <c r="A284" s="13"/>
      <c r="B284" s="239"/>
      <c r="C284" s="240"/>
      <c r="D284" s="234" t="s">
        <v>148</v>
      </c>
      <c r="E284" s="241" t="s">
        <v>1</v>
      </c>
      <c r="F284" s="242" t="s">
        <v>1875</v>
      </c>
      <c r="G284" s="240"/>
      <c r="H284" s="241" t="s">
        <v>1</v>
      </c>
      <c r="I284" s="243"/>
      <c r="J284" s="240"/>
      <c r="K284" s="240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148</v>
      </c>
      <c r="AU284" s="248" t="s">
        <v>90</v>
      </c>
      <c r="AV284" s="13" t="s">
        <v>88</v>
      </c>
      <c r="AW284" s="13" t="s">
        <v>36</v>
      </c>
      <c r="AX284" s="13" t="s">
        <v>80</v>
      </c>
      <c r="AY284" s="248" t="s">
        <v>138</v>
      </c>
    </row>
    <row r="285" s="14" customFormat="1">
      <c r="A285" s="14"/>
      <c r="B285" s="249"/>
      <c r="C285" s="250"/>
      <c r="D285" s="234" t="s">
        <v>148</v>
      </c>
      <c r="E285" s="251" t="s">
        <v>1</v>
      </c>
      <c r="F285" s="252" t="s">
        <v>1898</v>
      </c>
      <c r="G285" s="250"/>
      <c r="H285" s="253">
        <v>24.024000000000001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148</v>
      </c>
      <c r="AU285" s="259" t="s">
        <v>90</v>
      </c>
      <c r="AV285" s="14" t="s">
        <v>90</v>
      </c>
      <c r="AW285" s="14" t="s">
        <v>36</v>
      </c>
      <c r="AX285" s="14" t="s">
        <v>80</v>
      </c>
      <c r="AY285" s="259" t="s">
        <v>138</v>
      </c>
    </row>
    <row r="286" s="13" customFormat="1">
      <c r="A286" s="13"/>
      <c r="B286" s="239"/>
      <c r="C286" s="240"/>
      <c r="D286" s="234" t="s">
        <v>148</v>
      </c>
      <c r="E286" s="241" t="s">
        <v>1</v>
      </c>
      <c r="F286" s="242" t="s">
        <v>1871</v>
      </c>
      <c r="G286" s="240"/>
      <c r="H286" s="241" t="s">
        <v>1</v>
      </c>
      <c r="I286" s="243"/>
      <c r="J286" s="240"/>
      <c r="K286" s="240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148</v>
      </c>
      <c r="AU286" s="248" t="s">
        <v>90</v>
      </c>
      <c r="AV286" s="13" t="s">
        <v>88</v>
      </c>
      <c r="AW286" s="13" t="s">
        <v>36</v>
      </c>
      <c r="AX286" s="13" t="s">
        <v>80</v>
      </c>
      <c r="AY286" s="248" t="s">
        <v>138</v>
      </c>
    </row>
    <row r="287" s="14" customFormat="1">
      <c r="A287" s="14"/>
      <c r="B287" s="249"/>
      <c r="C287" s="250"/>
      <c r="D287" s="234" t="s">
        <v>148</v>
      </c>
      <c r="E287" s="251" t="s">
        <v>1</v>
      </c>
      <c r="F287" s="252" t="s">
        <v>1899</v>
      </c>
      <c r="G287" s="250"/>
      <c r="H287" s="253">
        <v>128.57400000000001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9" t="s">
        <v>148</v>
      </c>
      <c r="AU287" s="259" t="s">
        <v>90</v>
      </c>
      <c r="AV287" s="14" t="s">
        <v>90</v>
      </c>
      <c r="AW287" s="14" t="s">
        <v>36</v>
      </c>
      <c r="AX287" s="14" t="s">
        <v>80</v>
      </c>
      <c r="AY287" s="259" t="s">
        <v>138</v>
      </c>
    </row>
    <row r="288" s="13" customFormat="1">
      <c r="A288" s="13"/>
      <c r="B288" s="239"/>
      <c r="C288" s="240"/>
      <c r="D288" s="234" t="s">
        <v>148</v>
      </c>
      <c r="E288" s="241" t="s">
        <v>1</v>
      </c>
      <c r="F288" s="242" t="s">
        <v>1873</v>
      </c>
      <c r="G288" s="240"/>
      <c r="H288" s="241" t="s">
        <v>1</v>
      </c>
      <c r="I288" s="243"/>
      <c r="J288" s="240"/>
      <c r="K288" s="240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148</v>
      </c>
      <c r="AU288" s="248" t="s">
        <v>90</v>
      </c>
      <c r="AV288" s="13" t="s">
        <v>88</v>
      </c>
      <c r="AW288" s="13" t="s">
        <v>36</v>
      </c>
      <c r="AX288" s="13" t="s">
        <v>80</v>
      </c>
      <c r="AY288" s="248" t="s">
        <v>138</v>
      </c>
    </row>
    <row r="289" s="14" customFormat="1">
      <c r="A289" s="14"/>
      <c r="B289" s="249"/>
      <c r="C289" s="250"/>
      <c r="D289" s="234" t="s">
        <v>148</v>
      </c>
      <c r="E289" s="251" t="s">
        <v>1</v>
      </c>
      <c r="F289" s="252" t="s">
        <v>1900</v>
      </c>
      <c r="G289" s="250"/>
      <c r="H289" s="253">
        <v>112.34699999999999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9" t="s">
        <v>148</v>
      </c>
      <c r="AU289" s="259" t="s">
        <v>90</v>
      </c>
      <c r="AV289" s="14" t="s">
        <v>90</v>
      </c>
      <c r="AW289" s="14" t="s">
        <v>36</v>
      </c>
      <c r="AX289" s="14" t="s">
        <v>80</v>
      </c>
      <c r="AY289" s="259" t="s">
        <v>138</v>
      </c>
    </row>
    <row r="290" s="13" customFormat="1">
      <c r="A290" s="13"/>
      <c r="B290" s="239"/>
      <c r="C290" s="240"/>
      <c r="D290" s="234" t="s">
        <v>148</v>
      </c>
      <c r="E290" s="241" t="s">
        <v>1</v>
      </c>
      <c r="F290" s="242" t="s">
        <v>1901</v>
      </c>
      <c r="G290" s="240"/>
      <c r="H290" s="241" t="s">
        <v>1</v>
      </c>
      <c r="I290" s="243"/>
      <c r="J290" s="240"/>
      <c r="K290" s="240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148</v>
      </c>
      <c r="AU290" s="248" t="s">
        <v>90</v>
      </c>
      <c r="AV290" s="13" t="s">
        <v>88</v>
      </c>
      <c r="AW290" s="13" t="s">
        <v>36</v>
      </c>
      <c r="AX290" s="13" t="s">
        <v>80</v>
      </c>
      <c r="AY290" s="248" t="s">
        <v>138</v>
      </c>
    </row>
    <row r="291" s="14" customFormat="1">
      <c r="A291" s="14"/>
      <c r="B291" s="249"/>
      <c r="C291" s="250"/>
      <c r="D291" s="234" t="s">
        <v>148</v>
      </c>
      <c r="E291" s="251" t="s">
        <v>1</v>
      </c>
      <c r="F291" s="252" t="s">
        <v>1902</v>
      </c>
      <c r="G291" s="250"/>
      <c r="H291" s="253">
        <v>4.8979999999999997</v>
      </c>
      <c r="I291" s="254"/>
      <c r="J291" s="250"/>
      <c r="K291" s="250"/>
      <c r="L291" s="255"/>
      <c r="M291" s="256"/>
      <c r="N291" s="257"/>
      <c r="O291" s="257"/>
      <c r="P291" s="257"/>
      <c r="Q291" s="257"/>
      <c r="R291" s="257"/>
      <c r="S291" s="257"/>
      <c r="T291" s="25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9" t="s">
        <v>148</v>
      </c>
      <c r="AU291" s="259" t="s">
        <v>90</v>
      </c>
      <c r="AV291" s="14" t="s">
        <v>90</v>
      </c>
      <c r="AW291" s="14" t="s">
        <v>36</v>
      </c>
      <c r="AX291" s="14" t="s">
        <v>80</v>
      </c>
      <c r="AY291" s="259" t="s">
        <v>138</v>
      </c>
    </row>
    <row r="292" s="13" customFormat="1">
      <c r="A292" s="13"/>
      <c r="B292" s="239"/>
      <c r="C292" s="240"/>
      <c r="D292" s="234" t="s">
        <v>148</v>
      </c>
      <c r="E292" s="241" t="s">
        <v>1</v>
      </c>
      <c r="F292" s="242" t="s">
        <v>1903</v>
      </c>
      <c r="G292" s="240"/>
      <c r="H292" s="241" t="s">
        <v>1</v>
      </c>
      <c r="I292" s="243"/>
      <c r="J292" s="240"/>
      <c r="K292" s="240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148</v>
      </c>
      <c r="AU292" s="248" t="s">
        <v>90</v>
      </c>
      <c r="AV292" s="13" t="s">
        <v>88</v>
      </c>
      <c r="AW292" s="13" t="s">
        <v>36</v>
      </c>
      <c r="AX292" s="13" t="s">
        <v>80</v>
      </c>
      <c r="AY292" s="248" t="s">
        <v>138</v>
      </c>
    </row>
    <row r="293" s="14" customFormat="1">
      <c r="A293" s="14"/>
      <c r="B293" s="249"/>
      <c r="C293" s="250"/>
      <c r="D293" s="234" t="s">
        <v>148</v>
      </c>
      <c r="E293" s="251" t="s">
        <v>1</v>
      </c>
      <c r="F293" s="252" t="s">
        <v>1904</v>
      </c>
      <c r="G293" s="250"/>
      <c r="H293" s="253">
        <v>2.9009999999999998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9" t="s">
        <v>148</v>
      </c>
      <c r="AU293" s="259" t="s">
        <v>90</v>
      </c>
      <c r="AV293" s="14" t="s">
        <v>90</v>
      </c>
      <c r="AW293" s="14" t="s">
        <v>36</v>
      </c>
      <c r="AX293" s="14" t="s">
        <v>80</v>
      </c>
      <c r="AY293" s="259" t="s">
        <v>138</v>
      </c>
    </row>
    <row r="294" s="13" customFormat="1">
      <c r="A294" s="13"/>
      <c r="B294" s="239"/>
      <c r="C294" s="240"/>
      <c r="D294" s="234" t="s">
        <v>148</v>
      </c>
      <c r="E294" s="241" t="s">
        <v>1</v>
      </c>
      <c r="F294" s="242" t="s">
        <v>1879</v>
      </c>
      <c r="G294" s="240"/>
      <c r="H294" s="241" t="s">
        <v>1</v>
      </c>
      <c r="I294" s="243"/>
      <c r="J294" s="240"/>
      <c r="K294" s="240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148</v>
      </c>
      <c r="AU294" s="248" t="s">
        <v>90</v>
      </c>
      <c r="AV294" s="13" t="s">
        <v>88</v>
      </c>
      <c r="AW294" s="13" t="s">
        <v>36</v>
      </c>
      <c r="AX294" s="13" t="s">
        <v>80</v>
      </c>
      <c r="AY294" s="248" t="s">
        <v>138</v>
      </c>
    </row>
    <row r="295" s="14" customFormat="1">
      <c r="A295" s="14"/>
      <c r="B295" s="249"/>
      <c r="C295" s="250"/>
      <c r="D295" s="234" t="s">
        <v>148</v>
      </c>
      <c r="E295" s="251" t="s">
        <v>1</v>
      </c>
      <c r="F295" s="252" t="s">
        <v>1905</v>
      </c>
      <c r="G295" s="250"/>
      <c r="H295" s="253">
        <v>46.378999999999998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9" t="s">
        <v>148</v>
      </c>
      <c r="AU295" s="259" t="s">
        <v>90</v>
      </c>
      <c r="AV295" s="14" t="s">
        <v>90</v>
      </c>
      <c r="AW295" s="14" t="s">
        <v>36</v>
      </c>
      <c r="AX295" s="14" t="s">
        <v>80</v>
      </c>
      <c r="AY295" s="259" t="s">
        <v>138</v>
      </c>
    </row>
    <row r="296" s="13" customFormat="1">
      <c r="A296" s="13"/>
      <c r="B296" s="239"/>
      <c r="C296" s="240"/>
      <c r="D296" s="234" t="s">
        <v>148</v>
      </c>
      <c r="E296" s="241" t="s">
        <v>1</v>
      </c>
      <c r="F296" s="242" t="s">
        <v>1881</v>
      </c>
      <c r="G296" s="240"/>
      <c r="H296" s="241" t="s">
        <v>1</v>
      </c>
      <c r="I296" s="243"/>
      <c r="J296" s="240"/>
      <c r="K296" s="240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148</v>
      </c>
      <c r="AU296" s="248" t="s">
        <v>90</v>
      </c>
      <c r="AV296" s="13" t="s">
        <v>88</v>
      </c>
      <c r="AW296" s="13" t="s">
        <v>36</v>
      </c>
      <c r="AX296" s="13" t="s">
        <v>80</v>
      </c>
      <c r="AY296" s="248" t="s">
        <v>138</v>
      </c>
    </row>
    <row r="297" s="14" customFormat="1">
      <c r="A297" s="14"/>
      <c r="B297" s="249"/>
      <c r="C297" s="250"/>
      <c r="D297" s="234" t="s">
        <v>148</v>
      </c>
      <c r="E297" s="251" t="s">
        <v>1</v>
      </c>
      <c r="F297" s="252" t="s">
        <v>1906</v>
      </c>
      <c r="G297" s="250"/>
      <c r="H297" s="253">
        <v>57.421999999999997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148</v>
      </c>
      <c r="AU297" s="259" t="s">
        <v>90</v>
      </c>
      <c r="AV297" s="14" t="s">
        <v>90</v>
      </c>
      <c r="AW297" s="14" t="s">
        <v>36</v>
      </c>
      <c r="AX297" s="14" t="s">
        <v>80</v>
      </c>
      <c r="AY297" s="259" t="s">
        <v>138</v>
      </c>
    </row>
    <row r="298" s="13" customFormat="1">
      <c r="A298" s="13"/>
      <c r="B298" s="239"/>
      <c r="C298" s="240"/>
      <c r="D298" s="234" t="s">
        <v>148</v>
      </c>
      <c r="E298" s="241" t="s">
        <v>1</v>
      </c>
      <c r="F298" s="242" t="s">
        <v>1907</v>
      </c>
      <c r="G298" s="240"/>
      <c r="H298" s="241" t="s">
        <v>1</v>
      </c>
      <c r="I298" s="243"/>
      <c r="J298" s="240"/>
      <c r="K298" s="240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148</v>
      </c>
      <c r="AU298" s="248" t="s">
        <v>90</v>
      </c>
      <c r="AV298" s="13" t="s">
        <v>88</v>
      </c>
      <c r="AW298" s="13" t="s">
        <v>36</v>
      </c>
      <c r="AX298" s="13" t="s">
        <v>80</v>
      </c>
      <c r="AY298" s="248" t="s">
        <v>138</v>
      </c>
    </row>
    <row r="299" s="14" customFormat="1">
      <c r="A299" s="14"/>
      <c r="B299" s="249"/>
      <c r="C299" s="250"/>
      <c r="D299" s="234" t="s">
        <v>148</v>
      </c>
      <c r="E299" s="251" t="s">
        <v>1</v>
      </c>
      <c r="F299" s="252" t="s">
        <v>1908</v>
      </c>
      <c r="G299" s="250"/>
      <c r="H299" s="253">
        <v>6.4690000000000003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148</v>
      </c>
      <c r="AU299" s="259" t="s">
        <v>90</v>
      </c>
      <c r="AV299" s="14" t="s">
        <v>90</v>
      </c>
      <c r="AW299" s="14" t="s">
        <v>36</v>
      </c>
      <c r="AX299" s="14" t="s">
        <v>80</v>
      </c>
      <c r="AY299" s="259" t="s">
        <v>138</v>
      </c>
    </row>
    <row r="300" s="13" customFormat="1">
      <c r="A300" s="13"/>
      <c r="B300" s="239"/>
      <c r="C300" s="240"/>
      <c r="D300" s="234" t="s">
        <v>148</v>
      </c>
      <c r="E300" s="241" t="s">
        <v>1</v>
      </c>
      <c r="F300" s="242" t="s">
        <v>1909</v>
      </c>
      <c r="G300" s="240"/>
      <c r="H300" s="241" t="s">
        <v>1</v>
      </c>
      <c r="I300" s="243"/>
      <c r="J300" s="240"/>
      <c r="K300" s="240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148</v>
      </c>
      <c r="AU300" s="248" t="s">
        <v>90</v>
      </c>
      <c r="AV300" s="13" t="s">
        <v>88</v>
      </c>
      <c r="AW300" s="13" t="s">
        <v>36</v>
      </c>
      <c r="AX300" s="13" t="s">
        <v>80</v>
      </c>
      <c r="AY300" s="248" t="s">
        <v>138</v>
      </c>
    </row>
    <row r="301" s="14" customFormat="1">
      <c r="A301" s="14"/>
      <c r="B301" s="249"/>
      <c r="C301" s="250"/>
      <c r="D301" s="234" t="s">
        <v>148</v>
      </c>
      <c r="E301" s="251" t="s">
        <v>1</v>
      </c>
      <c r="F301" s="252" t="s">
        <v>1910</v>
      </c>
      <c r="G301" s="250"/>
      <c r="H301" s="253">
        <v>14.210000000000001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148</v>
      </c>
      <c r="AU301" s="259" t="s">
        <v>90</v>
      </c>
      <c r="AV301" s="14" t="s">
        <v>90</v>
      </c>
      <c r="AW301" s="14" t="s">
        <v>36</v>
      </c>
      <c r="AX301" s="14" t="s">
        <v>80</v>
      </c>
      <c r="AY301" s="259" t="s">
        <v>138</v>
      </c>
    </row>
    <row r="302" s="13" customFormat="1">
      <c r="A302" s="13"/>
      <c r="B302" s="239"/>
      <c r="C302" s="240"/>
      <c r="D302" s="234" t="s">
        <v>148</v>
      </c>
      <c r="E302" s="241" t="s">
        <v>1</v>
      </c>
      <c r="F302" s="242" t="s">
        <v>1911</v>
      </c>
      <c r="G302" s="240"/>
      <c r="H302" s="241" t="s">
        <v>1</v>
      </c>
      <c r="I302" s="243"/>
      <c r="J302" s="240"/>
      <c r="K302" s="240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148</v>
      </c>
      <c r="AU302" s="248" t="s">
        <v>90</v>
      </c>
      <c r="AV302" s="13" t="s">
        <v>88</v>
      </c>
      <c r="AW302" s="13" t="s">
        <v>36</v>
      </c>
      <c r="AX302" s="13" t="s">
        <v>80</v>
      </c>
      <c r="AY302" s="248" t="s">
        <v>138</v>
      </c>
    </row>
    <row r="303" s="14" customFormat="1">
      <c r="A303" s="14"/>
      <c r="B303" s="249"/>
      <c r="C303" s="250"/>
      <c r="D303" s="234" t="s">
        <v>148</v>
      </c>
      <c r="E303" s="251" t="s">
        <v>1</v>
      </c>
      <c r="F303" s="252" t="s">
        <v>1912</v>
      </c>
      <c r="G303" s="250"/>
      <c r="H303" s="253">
        <v>9.6129999999999995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9" t="s">
        <v>148</v>
      </c>
      <c r="AU303" s="259" t="s">
        <v>90</v>
      </c>
      <c r="AV303" s="14" t="s">
        <v>90</v>
      </c>
      <c r="AW303" s="14" t="s">
        <v>36</v>
      </c>
      <c r="AX303" s="14" t="s">
        <v>80</v>
      </c>
      <c r="AY303" s="259" t="s">
        <v>138</v>
      </c>
    </row>
    <row r="304" s="13" customFormat="1">
      <c r="A304" s="13"/>
      <c r="B304" s="239"/>
      <c r="C304" s="240"/>
      <c r="D304" s="234" t="s">
        <v>148</v>
      </c>
      <c r="E304" s="241" t="s">
        <v>1</v>
      </c>
      <c r="F304" s="242" t="s">
        <v>1913</v>
      </c>
      <c r="G304" s="240"/>
      <c r="H304" s="241" t="s">
        <v>1</v>
      </c>
      <c r="I304" s="243"/>
      <c r="J304" s="240"/>
      <c r="K304" s="240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148</v>
      </c>
      <c r="AU304" s="248" t="s">
        <v>90</v>
      </c>
      <c r="AV304" s="13" t="s">
        <v>88</v>
      </c>
      <c r="AW304" s="13" t="s">
        <v>36</v>
      </c>
      <c r="AX304" s="13" t="s">
        <v>80</v>
      </c>
      <c r="AY304" s="248" t="s">
        <v>138</v>
      </c>
    </row>
    <row r="305" s="14" customFormat="1">
      <c r="A305" s="14"/>
      <c r="B305" s="249"/>
      <c r="C305" s="250"/>
      <c r="D305" s="234" t="s">
        <v>148</v>
      </c>
      <c r="E305" s="251" t="s">
        <v>1</v>
      </c>
      <c r="F305" s="252" t="s">
        <v>1914</v>
      </c>
      <c r="G305" s="250"/>
      <c r="H305" s="253">
        <v>0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9" t="s">
        <v>148</v>
      </c>
      <c r="AU305" s="259" t="s">
        <v>90</v>
      </c>
      <c r="AV305" s="14" t="s">
        <v>90</v>
      </c>
      <c r="AW305" s="14" t="s">
        <v>36</v>
      </c>
      <c r="AX305" s="14" t="s">
        <v>80</v>
      </c>
      <c r="AY305" s="259" t="s">
        <v>138</v>
      </c>
    </row>
    <row r="306" s="13" customFormat="1">
      <c r="A306" s="13"/>
      <c r="B306" s="239"/>
      <c r="C306" s="240"/>
      <c r="D306" s="234" t="s">
        <v>148</v>
      </c>
      <c r="E306" s="241" t="s">
        <v>1</v>
      </c>
      <c r="F306" s="242" t="s">
        <v>1915</v>
      </c>
      <c r="G306" s="240"/>
      <c r="H306" s="241" t="s">
        <v>1</v>
      </c>
      <c r="I306" s="243"/>
      <c r="J306" s="240"/>
      <c r="K306" s="240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148</v>
      </c>
      <c r="AU306" s="248" t="s">
        <v>90</v>
      </c>
      <c r="AV306" s="13" t="s">
        <v>88</v>
      </c>
      <c r="AW306" s="13" t="s">
        <v>36</v>
      </c>
      <c r="AX306" s="13" t="s">
        <v>80</v>
      </c>
      <c r="AY306" s="248" t="s">
        <v>138</v>
      </c>
    </row>
    <row r="307" s="14" customFormat="1">
      <c r="A307" s="14"/>
      <c r="B307" s="249"/>
      <c r="C307" s="250"/>
      <c r="D307" s="234" t="s">
        <v>148</v>
      </c>
      <c r="E307" s="251" t="s">
        <v>1</v>
      </c>
      <c r="F307" s="252" t="s">
        <v>1916</v>
      </c>
      <c r="G307" s="250"/>
      <c r="H307" s="253">
        <v>11.039999999999999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148</v>
      </c>
      <c r="AU307" s="259" t="s">
        <v>90</v>
      </c>
      <c r="AV307" s="14" t="s">
        <v>90</v>
      </c>
      <c r="AW307" s="14" t="s">
        <v>36</v>
      </c>
      <c r="AX307" s="14" t="s">
        <v>80</v>
      </c>
      <c r="AY307" s="259" t="s">
        <v>138</v>
      </c>
    </row>
    <row r="308" s="15" customFormat="1">
      <c r="A308" s="15"/>
      <c r="B308" s="260"/>
      <c r="C308" s="261"/>
      <c r="D308" s="234" t="s">
        <v>148</v>
      </c>
      <c r="E308" s="262" t="s">
        <v>1</v>
      </c>
      <c r="F308" s="263" t="s">
        <v>154</v>
      </c>
      <c r="G308" s="261"/>
      <c r="H308" s="264">
        <v>417.87700000000007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0" t="s">
        <v>148</v>
      </c>
      <c r="AU308" s="270" t="s">
        <v>90</v>
      </c>
      <c r="AV308" s="15" t="s">
        <v>144</v>
      </c>
      <c r="AW308" s="15" t="s">
        <v>36</v>
      </c>
      <c r="AX308" s="15" t="s">
        <v>88</v>
      </c>
      <c r="AY308" s="270" t="s">
        <v>138</v>
      </c>
    </row>
    <row r="309" s="2" customFormat="1" ht="21.75" customHeight="1">
      <c r="A309" s="39"/>
      <c r="B309" s="40"/>
      <c r="C309" s="220" t="s">
        <v>307</v>
      </c>
      <c r="D309" s="220" t="s">
        <v>140</v>
      </c>
      <c r="E309" s="221" t="s">
        <v>881</v>
      </c>
      <c r="F309" s="222" t="s">
        <v>882</v>
      </c>
      <c r="G309" s="223" t="s">
        <v>143</v>
      </c>
      <c r="H309" s="224">
        <v>417.87700000000001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45</v>
      </c>
      <c r="O309" s="92"/>
      <c r="P309" s="230">
        <f>O309*H309</f>
        <v>0</v>
      </c>
      <c r="Q309" s="230">
        <v>0.00085693499999999997</v>
      </c>
      <c r="R309" s="230">
        <f>Q309*H309</f>
        <v>0.35809342699500002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144</v>
      </c>
      <c r="AT309" s="232" t="s">
        <v>140</v>
      </c>
      <c r="AU309" s="232" t="s">
        <v>90</v>
      </c>
      <c r="AY309" s="18" t="s">
        <v>138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88</v>
      </c>
      <c r="BK309" s="233">
        <f>ROUND(I309*H309,2)</f>
        <v>0</v>
      </c>
      <c r="BL309" s="18" t="s">
        <v>144</v>
      </c>
      <c r="BM309" s="232" t="s">
        <v>1917</v>
      </c>
    </row>
    <row r="310" s="2" customFormat="1">
      <c r="A310" s="39"/>
      <c r="B310" s="40"/>
      <c r="C310" s="41"/>
      <c r="D310" s="234" t="s">
        <v>146</v>
      </c>
      <c r="E310" s="41"/>
      <c r="F310" s="235" t="s">
        <v>884</v>
      </c>
      <c r="G310" s="41"/>
      <c r="H310" s="41"/>
      <c r="I310" s="236"/>
      <c r="J310" s="41"/>
      <c r="K310" s="41"/>
      <c r="L310" s="45"/>
      <c r="M310" s="237"/>
      <c r="N310" s="23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146</v>
      </c>
      <c r="AU310" s="18" t="s">
        <v>90</v>
      </c>
    </row>
    <row r="311" s="2" customFormat="1" ht="24.15" customHeight="1">
      <c r="A311" s="39"/>
      <c r="B311" s="40"/>
      <c r="C311" s="220" t="s">
        <v>313</v>
      </c>
      <c r="D311" s="220" t="s">
        <v>140</v>
      </c>
      <c r="E311" s="221" t="s">
        <v>886</v>
      </c>
      <c r="F311" s="222" t="s">
        <v>887</v>
      </c>
      <c r="G311" s="223" t="s">
        <v>143</v>
      </c>
      <c r="H311" s="224">
        <v>5.9649999999999999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45</v>
      </c>
      <c r="O311" s="92"/>
      <c r="P311" s="230">
        <f>O311*H311</f>
        <v>0</v>
      </c>
      <c r="Q311" s="230">
        <v>0.0088768019999999996</v>
      </c>
      <c r="R311" s="230">
        <f>Q311*H311</f>
        <v>0.052950123929999995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144</v>
      </c>
      <c r="AT311" s="232" t="s">
        <v>140</v>
      </c>
      <c r="AU311" s="232" t="s">
        <v>90</v>
      </c>
      <c r="AY311" s="18" t="s">
        <v>138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88</v>
      </c>
      <c r="BK311" s="233">
        <f>ROUND(I311*H311,2)</f>
        <v>0</v>
      </c>
      <c r="BL311" s="18" t="s">
        <v>144</v>
      </c>
      <c r="BM311" s="232" t="s">
        <v>1918</v>
      </c>
    </row>
    <row r="312" s="2" customFormat="1">
      <c r="A312" s="39"/>
      <c r="B312" s="40"/>
      <c r="C312" s="41"/>
      <c r="D312" s="234" t="s">
        <v>146</v>
      </c>
      <c r="E312" s="41"/>
      <c r="F312" s="235" t="s">
        <v>889</v>
      </c>
      <c r="G312" s="41"/>
      <c r="H312" s="41"/>
      <c r="I312" s="236"/>
      <c r="J312" s="41"/>
      <c r="K312" s="41"/>
      <c r="L312" s="45"/>
      <c r="M312" s="237"/>
      <c r="N312" s="238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146</v>
      </c>
      <c r="AU312" s="18" t="s">
        <v>90</v>
      </c>
    </row>
    <row r="313" s="13" customFormat="1">
      <c r="A313" s="13"/>
      <c r="B313" s="239"/>
      <c r="C313" s="240"/>
      <c r="D313" s="234" t="s">
        <v>148</v>
      </c>
      <c r="E313" s="241" t="s">
        <v>1</v>
      </c>
      <c r="F313" s="242" t="s">
        <v>1919</v>
      </c>
      <c r="G313" s="240"/>
      <c r="H313" s="241" t="s">
        <v>1</v>
      </c>
      <c r="I313" s="243"/>
      <c r="J313" s="240"/>
      <c r="K313" s="240"/>
      <c r="L313" s="244"/>
      <c r="M313" s="245"/>
      <c r="N313" s="246"/>
      <c r="O313" s="246"/>
      <c r="P313" s="246"/>
      <c r="Q313" s="246"/>
      <c r="R313" s="246"/>
      <c r="S313" s="246"/>
      <c r="T313" s="24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8" t="s">
        <v>148</v>
      </c>
      <c r="AU313" s="248" t="s">
        <v>90</v>
      </c>
      <c r="AV313" s="13" t="s">
        <v>88</v>
      </c>
      <c r="AW313" s="13" t="s">
        <v>36</v>
      </c>
      <c r="AX313" s="13" t="s">
        <v>80</v>
      </c>
      <c r="AY313" s="248" t="s">
        <v>138</v>
      </c>
    </row>
    <row r="314" s="13" customFormat="1">
      <c r="A314" s="13"/>
      <c r="B314" s="239"/>
      <c r="C314" s="240"/>
      <c r="D314" s="234" t="s">
        <v>148</v>
      </c>
      <c r="E314" s="241" t="s">
        <v>1</v>
      </c>
      <c r="F314" s="242" t="s">
        <v>1920</v>
      </c>
      <c r="G314" s="240"/>
      <c r="H314" s="241" t="s">
        <v>1</v>
      </c>
      <c r="I314" s="243"/>
      <c r="J314" s="240"/>
      <c r="K314" s="240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148</v>
      </c>
      <c r="AU314" s="248" t="s">
        <v>90</v>
      </c>
      <c r="AV314" s="13" t="s">
        <v>88</v>
      </c>
      <c r="AW314" s="13" t="s">
        <v>36</v>
      </c>
      <c r="AX314" s="13" t="s">
        <v>80</v>
      </c>
      <c r="AY314" s="248" t="s">
        <v>138</v>
      </c>
    </row>
    <row r="315" s="14" customFormat="1">
      <c r="A315" s="14"/>
      <c r="B315" s="249"/>
      <c r="C315" s="250"/>
      <c r="D315" s="234" t="s">
        <v>148</v>
      </c>
      <c r="E315" s="251" t="s">
        <v>1</v>
      </c>
      <c r="F315" s="252" t="s">
        <v>1921</v>
      </c>
      <c r="G315" s="250"/>
      <c r="H315" s="253">
        <v>5.9649999999999999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148</v>
      </c>
      <c r="AU315" s="259" t="s">
        <v>90</v>
      </c>
      <c r="AV315" s="14" t="s">
        <v>90</v>
      </c>
      <c r="AW315" s="14" t="s">
        <v>36</v>
      </c>
      <c r="AX315" s="14" t="s">
        <v>80</v>
      </c>
      <c r="AY315" s="259" t="s">
        <v>138</v>
      </c>
    </row>
    <row r="316" s="15" customFormat="1">
      <c r="A316" s="15"/>
      <c r="B316" s="260"/>
      <c r="C316" s="261"/>
      <c r="D316" s="234" t="s">
        <v>148</v>
      </c>
      <c r="E316" s="262" t="s">
        <v>1</v>
      </c>
      <c r="F316" s="263" t="s">
        <v>154</v>
      </c>
      <c r="G316" s="261"/>
      <c r="H316" s="264">
        <v>5.9649999999999999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0" t="s">
        <v>148</v>
      </c>
      <c r="AU316" s="270" t="s">
        <v>90</v>
      </c>
      <c r="AV316" s="15" t="s">
        <v>144</v>
      </c>
      <c r="AW316" s="15" t="s">
        <v>36</v>
      </c>
      <c r="AX316" s="15" t="s">
        <v>88</v>
      </c>
      <c r="AY316" s="270" t="s">
        <v>138</v>
      </c>
    </row>
    <row r="317" s="2" customFormat="1" ht="24.15" customHeight="1">
      <c r="A317" s="39"/>
      <c r="B317" s="40"/>
      <c r="C317" s="220" t="s">
        <v>232</v>
      </c>
      <c r="D317" s="220" t="s">
        <v>140</v>
      </c>
      <c r="E317" s="221" t="s">
        <v>893</v>
      </c>
      <c r="F317" s="222" t="s">
        <v>894</v>
      </c>
      <c r="G317" s="223" t="s">
        <v>143</v>
      </c>
      <c r="H317" s="224">
        <v>5.9649999999999999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45</v>
      </c>
      <c r="O317" s="92"/>
      <c r="P317" s="230">
        <f>O317*H317</f>
        <v>0</v>
      </c>
      <c r="Q317" s="230">
        <v>0.0010206449999999999</v>
      </c>
      <c r="R317" s="230">
        <f>Q317*H317</f>
        <v>0.0060881474249999991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144</v>
      </c>
      <c r="AT317" s="232" t="s">
        <v>140</v>
      </c>
      <c r="AU317" s="232" t="s">
        <v>90</v>
      </c>
      <c r="AY317" s="18" t="s">
        <v>138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88</v>
      </c>
      <c r="BK317" s="233">
        <f>ROUND(I317*H317,2)</f>
        <v>0</v>
      </c>
      <c r="BL317" s="18" t="s">
        <v>144</v>
      </c>
      <c r="BM317" s="232" t="s">
        <v>1922</v>
      </c>
    </row>
    <row r="318" s="2" customFormat="1">
      <c r="A318" s="39"/>
      <c r="B318" s="40"/>
      <c r="C318" s="41"/>
      <c r="D318" s="234" t="s">
        <v>146</v>
      </c>
      <c r="E318" s="41"/>
      <c r="F318" s="235" t="s">
        <v>896</v>
      </c>
      <c r="G318" s="41"/>
      <c r="H318" s="41"/>
      <c r="I318" s="236"/>
      <c r="J318" s="41"/>
      <c r="K318" s="41"/>
      <c r="L318" s="45"/>
      <c r="M318" s="237"/>
      <c r="N318" s="238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146</v>
      </c>
      <c r="AU318" s="18" t="s">
        <v>90</v>
      </c>
    </row>
    <row r="319" s="2" customFormat="1" ht="21.75" customHeight="1">
      <c r="A319" s="39"/>
      <c r="B319" s="40"/>
      <c r="C319" s="220" t="s">
        <v>323</v>
      </c>
      <c r="D319" s="220" t="s">
        <v>140</v>
      </c>
      <c r="E319" s="221" t="s">
        <v>898</v>
      </c>
      <c r="F319" s="222" t="s">
        <v>899</v>
      </c>
      <c r="G319" s="223" t="s">
        <v>143</v>
      </c>
      <c r="H319" s="224">
        <v>11.148999999999999</v>
      </c>
      <c r="I319" s="225"/>
      <c r="J319" s="226">
        <f>ROUND(I319*H319,2)</f>
        <v>0</v>
      </c>
      <c r="K319" s="227"/>
      <c r="L319" s="45"/>
      <c r="M319" s="228" t="s">
        <v>1</v>
      </c>
      <c r="N319" s="229" t="s">
        <v>45</v>
      </c>
      <c r="O319" s="92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144</v>
      </c>
      <c r="AT319" s="232" t="s">
        <v>140</v>
      </c>
      <c r="AU319" s="232" t="s">
        <v>90</v>
      </c>
      <c r="AY319" s="18" t="s">
        <v>138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88</v>
      </c>
      <c r="BK319" s="233">
        <f>ROUND(I319*H319,2)</f>
        <v>0</v>
      </c>
      <c r="BL319" s="18" t="s">
        <v>144</v>
      </c>
      <c r="BM319" s="232" t="s">
        <v>1923</v>
      </c>
    </row>
    <row r="320" s="2" customFormat="1">
      <c r="A320" s="39"/>
      <c r="B320" s="40"/>
      <c r="C320" s="41"/>
      <c r="D320" s="234" t="s">
        <v>146</v>
      </c>
      <c r="E320" s="41"/>
      <c r="F320" s="235" t="s">
        <v>901</v>
      </c>
      <c r="G320" s="41"/>
      <c r="H320" s="41"/>
      <c r="I320" s="236"/>
      <c r="J320" s="41"/>
      <c r="K320" s="41"/>
      <c r="L320" s="45"/>
      <c r="M320" s="237"/>
      <c r="N320" s="238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146</v>
      </c>
      <c r="AU320" s="18" t="s">
        <v>90</v>
      </c>
    </row>
    <row r="321" s="2" customFormat="1">
      <c r="A321" s="39"/>
      <c r="B321" s="40"/>
      <c r="C321" s="41"/>
      <c r="D321" s="234" t="s">
        <v>159</v>
      </c>
      <c r="E321" s="41"/>
      <c r="F321" s="271" t="s">
        <v>902</v>
      </c>
      <c r="G321" s="41"/>
      <c r="H321" s="41"/>
      <c r="I321" s="236"/>
      <c r="J321" s="41"/>
      <c r="K321" s="41"/>
      <c r="L321" s="45"/>
      <c r="M321" s="237"/>
      <c r="N321" s="238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159</v>
      </c>
      <c r="AU321" s="18" t="s">
        <v>90</v>
      </c>
    </row>
    <row r="322" s="13" customFormat="1">
      <c r="A322" s="13"/>
      <c r="B322" s="239"/>
      <c r="C322" s="240"/>
      <c r="D322" s="234" t="s">
        <v>148</v>
      </c>
      <c r="E322" s="241" t="s">
        <v>1</v>
      </c>
      <c r="F322" s="242" t="s">
        <v>1913</v>
      </c>
      <c r="G322" s="240"/>
      <c r="H322" s="241" t="s">
        <v>1</v>
      </c>
      <c r="I322" s="243"/>
      <c r="J322" s="240"/>
      <c r="K322" s="240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148</v>
      </c>
      <c r="AU322" s="248" t="s">
        <v>90</v>
      </c>
      <c r="AV322" s="13" t="s">
        <v>88</v>
      </c>
      <c r="AW322" s="13" t="s">
        <v>36</v>
      </c>
      <c r="AX322" s="13" t="s">
        <v>80</v>
      </c>
      <c r="AY322" s="248" t="s">
        <v>138</v>
      </c>
    </row>
    <row r="323" s="14" customFormat="1">
      <c r="A323" s="14"/>
      <c r="B323" s="249"/>
      <c r="C323" s="250"/>
      <c r="D323" s="234" t="s">
        <v>148</v>
      </c>
      <c r="E323" s="251" t="s">
        <v>1</v>
      </c>
      <c r="F323" s="252" t="s">
        <v>1924</v>
      </c>
      <c r="G323" s="250"/>
      <c r="H323" s="253">
        <v>11.148999999999999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148</v>
      </c>
      <c r="AU323" s="259" t="s">
        <v>90</v>
      </c>
      <c r="AV323" s="14" t="s">
        <v>90</v>
      </c>
      <c r="AW323" s="14" t="s">
        <v>36</v>
      </c>
      <c r="AX323" s="14" t="s">
        <v>80</v>
      </c>
      <c r="AY323" s="259" t="s">
        <v>138</v>
      </c>
    </row>
    <row r="324" s="15" customFormat="1">
      <c r="A324" s="15"/>
      <c r="B324" s="260"/>
      <c r="C324" s="261"/>
      <c r="D324" s="234" t="s">
        <v>148</v>
      </c>
      <c r="E324" s="262" t="s">
        <v>1</v>
      </c>
      <c r="F324" s="263" t="s">
        <v>154</v>
      </c>
      <c r="G324" s="261"/>
      <c r="H324" s="264">
        <v>11.148999999999999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0" t="s">
        <v>148</v>
      </c>
      <c r="AU324" s="270" t="s">
        <v>90</v>
      </c>
      <c r="AV324" s="15" t="s">
        <v>144</v>
      </c>
      <c r="AW324" s="15" t="s">
        <v>36</v>
      </c>
      <c r="AX324" s="15" t="s">
        <v>88</v>
      </c>
      <c r="AY324" s="270" t="s">
        <v>138</v>
      </c>
    </row>
    <row r="325" s="2" customFormat="1" ht="24.15" customHeight="1">
      <c r="A325" s="39"/>
      <c r="B325" s="40"/>
      <c r="C325" s="220" t="s">
        <v>328</v>
      </c>
      <c r="D325" s="220" t="s">
        <v>140</v>
      </c>
      <c r="E325" s="221" t="s">
        <v>920</v>
      </c>
      <c r="F325" s="222" t="s">
        <v>921</v>
      </c>
      <c r="G325" s="223" t="s">
        <v>184</v>
      </c>
      <c r="H325" s="224">
        <v>67.122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45</v>
      </c>
      <c r="O325" s="92"/>
      <c r="P325" s="230">
        <f>O325*H325</f>
        <v>0</v>
      </c>
      <c r="Q325" s="230">
        <v>0.00167</v>
      </c>
      <c r="R325" s="230">
        <f>Q325*H325</f>
        <v>0.11209374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144</v>
      </c>
      <c r="AT325" s="232" t="s">
        <v>140</v>
      </c>
      <c r="AU325" s="232" t="s">
        <v>90</v>
      </c>
      <c r="AY325" s="18" t="s">
        <v>138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88</v>
      </c>
      <c r="BK325" s="233">
        <f>ROUND(I325*H325,2)</f>
        <v>0</v>
      </c>
      <c r="BL325" s="18" t="s">
        <v>144</v>
      </c>
      <c r="BM325" s="232" t="s">
        <v>1925</v>
      </c>
    </row>
    <row r="326" s="2" customFormat="1">
      <c r="A326" s="39"/>
      <c r="B326" s="40"/>
      <c r="C326" s="41"/>
      <c r="D326" s="234" t="s">
        <v>146</v>
      </c>
      <c r="E326" s="41"/>
      <c r="F326" s="235" t="s">
        <v>923</v>
      </c>
      <c r="G326" s="41"/>
      <c r="H326" s="41"/>
      <c r="I326" s="236"/>
      <c r="J326" s="41"/>
      <c r="K326" s="41"/>
      <c r="L326" s="45"/>
      <c r="M326" s="237"/>
      <c r="N326" s="238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146</v>
      </c>
      <c r="AU326" s="18" t="s">
        <v>90</v>
      </c>
    </row>
    <row r="327" s="2" customFormat="1">
      <c r="A327" s="39"/>
      <c r="B327" s="40"/>
      <c r="C327" s="41"/>
      <c r="D327" s="234" t="s">
        <v>159</v>
      </c>
      <c r="E327" s="41"/>
      <c r="F327" s="271" t="s">
        <v>1926</v>
      </c>
      <c r="G327" s="41"/>
      <c r="H327" s="41"/>
      <c r="I327" s="236"/>
      <c r="J327" s="41"/>
      <c r="K327" s="41"/>
      <c r="L327" s="45"/>
      <c r="M327" s="237"/>
      <c r="N327" s="238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159</v>
      </c>
      <c r="AU327" s="18" t="s">
        <v>90</v>
      </c>
    </row>
    <row r="328" s="13" customFormat="1">
      <c r="A328" s="13"/>
      <c r="B328" s="239"/>
      <c r="C328" s="240"/>
      <c r="D328" s="234" t="s">
        <v>148</v>
      </c>
      <c r="E328" s="241" t="s">
        <v>1</v>
      </c>
      <c r="F328" s="242" t="s">
        <v>924</v>
      </c>
      <c r="G328" s="240"/>
      <c r="H328" s="241" t="s">
        <v>1</v>
      </c>
      <c r="I328" s="243"/>
      <c r="J328" s="240"/>
      <c r="K328" s="240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148</v>
      </c>
      <c r="AU328" s="248" t="s">
        <v>90</v>
      </c>
      <c r="AV328" s="13" t="s">
        <v>88</v>
      </c>
      <c r="AW328" s="13" t="s">
        <v>36</v>
      </c>
      <c r="AX328" s="13" t="s">
        <v>80</v>
      </c>
      <c r="AY328" s="248" t="s">
        <v>138</v>
      </c>
    </row>
    <row r="329" s="13" customFormat="1">
      <c r="A329" s="13"/>
      <c r="B329" s="239"/>
      <c r="C329" s="240"/>
      <c r="D329" s="234" t="s">
        <v>148</v>
      </c>
      <c r="E329" s="241" t="s">
        <v>1</v>
      </c>
      <c r="F329" s="242" t="s">
        <v>1927</v>
      </c>
      <c r="G329" s="240"/>
      <c r="H329" s="241" t="s">
        <v>1</v>
      </c>
      <c r="I329" s="243"/>
      <c r="J329" s="240"/>
      <c r="K329" s="240"/>
      <c r="L329" s="244"/>
      <c r="M329" s="245"/>
      <c r="N329" s="246"/>
      <c r="O329" s="246"/>
      <c r="P329" s="246"/>
      <c r="Q329" s="246"/>
      <c r="R329" s="246"/>
      <c r="S329" s="246"/>
      <c r="T329" s="24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8" t="s">
        <v>148</v>
      </c>
      <c r="AU329" s="248" t="s">
        <v>90</v>
      </c>
      <c r="AV329" s="13" t="s">
        <v>88</v>
      </c>
      <c r="AW329" s="13" t="s">
        <v>36</v>
      </c>
      <c r="AX329" s="13" t="s">
        <v>80</v>
      </c>
      <c r="AY329" s="248" t="s">
        <v>138</v>
      </c>
    </row>
    <row r="330" s="14" customFormat="1">
      <c r="A330" s="14"/>
      <c r="B330" s="249"/>
      <c r="C330" s="250"/>
      <c r="D330" s="234" t="s">
        <v>148</v>
      </c>
      <c r="E330" s="251" t="s">
        <v>1</v>
      </c>
      <c r="F330" s="252" t="s">
        <v>1928</v>
      </c>
      <c r="G330" s="250"/>
      <c r="H330" s="253">
        <v>25.300000000000001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9" t="s">
        <v>148</v>
      </c>
      <c r="AU330" s="259" t="s">
        <v>90</v>
      </c>
      <c r="AV330" s="14" t="s">
        <v>90</v>
      </c>
      <c r="AW330" s="14" t="s">
        <v>36</v>
      </c>
      <c r="AX330" s="14" t="s">
        <v>80</v>
      </c>
      <c r="AY330" s="259" t="s">
        <v>138</v>
      </c>
    </row>
    <row r="331" s="13" customFormat="1">
      <c r="A331" s="13"/>
      <c r="B331" s="239"/>
      <c r="C331" s="240"/>
      <c r="D331" s="234" t="s">
        <v>148</v>
      </c>
      <c r="E331" s="241" t="s">
        <v>1</v>
      </c>
      <c r="F331" s="242" t="s">
        <v>1929</v>
      </c>
      <c r="G331" s="240"/>
      <c r="H331" s="241" t="s">
        <v>1</v>
      </c>
      <c r="I331" s="243"/>
      <c r="J331" s="240"/>
      <c r="K331" s="240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148</v>
      </c>
      <c r="AU331" s="248" t="s">
        <v>90</v>
      </c>
      <c r="AV331" s="13" t="s">
        <v>88</v>
      </c>
      <c r="AW331" s="13" t="s">
        <v>36</v>
      </c>
      <c r="AX331" s="13" t="s">
        <v>80</v>
      </c>
      <c r="AY331" s="248" t="s">
        <v>138</v>
      </c>
    </row>
    <row r="332" s="14" customFormat="1">
      <c r="A332" s="14"/>
      <c r="B332" s="249"/>
      <c r="C332" s="250"/>
      <c r="D332" s="234" t="s">
        <v>148</v>
      </c>
      <c r="E332" s="251" t="s">
        <v>1</v>
      </c>
      <c r="F332" s="252" t="s">
        <v>1930</v>
      </c>
      <c r="G332" s="250"/>
      <c r="H332" s="253">
        <v>26.062999999999999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148</v>
      </c>
      <c r="AU332" s="259" t="s">
        <v>90</v>
      </c>
      <c r="AV332" s="14" t="s">
        <v>90</v>
      </c>
      <c r="AW332" s="14" t="s">
        <v>36</v>
      </c>
      <c r="AX332" s="14" t="s">
        <v>80</v>
      </c>
      <c r="AY332" s="259" t="s">
        <v>138</v>
      </c>
    </row>
    <row r="333" s="13" customFormat="1">
      <c r="A333" s="13"/>
      <c r="B333" s="239"/>
      <c r="C333" s="240"/>
      <c r="D333" s="234" t="s">
        <v>148</v>
      </c>
      <c r="E333" s="241" t="s">
        <v>1</v>
      </c>
      <c r="F333" s="242" t="s">
        <v>1931</v>
      </c>
      <c r="G333" s="240"/>
      <c r="H333" s="241" t="s">
        <v>1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148</v>
      </c>
      <c r="AU333" s="248" t="s">
        <v>90</v>
      </c>
      <c r="AV333" s="13" t="s">
        <v>88</v>
      </c>
      <c r="AW333" s="13" t="s">
        <v>36</v>
      </c>
      <c r="AX333" s="13" t="s">
        <v>80</v>
      </c>
      <c r="AY333" s="248" t="s">
        <v>138</v>
      </c>
    </row>
    <row r="334" s="14" customFormat="1">
      <c r="A334" s="14"/>
      <c r="B334" s="249"/>
      <c r="C334" s="250"/>
      <c r="D334" s="234" t="s">
        <v>148</v>
      </c>
      <c r="E334" s="251" t="s">
        <v>1</v>
      </c>
      <c r="F334" s="252" t="s">
        <v>1932</v>
      </c>
      <c r="G334" s="250"/>
      <c r="H334" s="253">
        <v>4.2999999999999998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9" t="s">
        <v>148</v>
      </c>
      <c r="AU334" s="259" t="s">
        <v>90</v>
      </c>
      <c r="AV334" s="14" t="s">
        <v>90</v>
      </c>
      <c r="AW334" s="14" t="s">
        <v>36</v>
      </c>
      <c r="AX334" s="14" t="s">
        <v>80</v>
      </c>
      <c r="AY334" s="259" t="s">
        <v>138</v>
      </c>
    </row>
    <row r="335" s="13" customFormat="1">
      <c r="A335" s="13"/>
      <c r="B335" s="239"/>
      <c r="C335" s="240"/>
      <c r="D335" s="234" t="s">
        <v>148</v>
      </c>
      <c r="E335" s="241" t="s">
        <v>1</v>
      </c>
      <c r="F335" s="242" t="s">
        <v>1933</v>
      </c>
      <c r="G335" s="240"/>
      <c r="H335" s="241" t="s">
        <v>1</v>
      </c>
      <c r="I335" s="243"/>
      <c r="J335" s="240"/>
      <c r="K335" s="240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148</v>
      </c>
      <c r="AU335" s="248" t="s">
        <v>90</v>
      </c>
      <c r="AV335" s="13" t="s">
        <v>88</v>
      </c>
      <c r="AW335" s="13" t="s">
        <v>36</v>
      </c>
      <c r="AX335" s="13" t="s">
        <v>80</v>
      </c>
      <c r="AY335" s="248" t="s">
        <v>138</v>
      </c>
    </row>
    <row r="336" s="14" customFormat="1">
      <c r="A336" s="14"/>
      <c r="B336" s="249"/>
      <c r="C336" s="250"/>
      <c r="D336" s="234" t="s">
        <v>148</v>
      </c>
      <c r="E336" s="251" t="s">
        <v>1</v>
      </c>
      <c r="F336" s="252" t="s">
        <v>1934</v>
      </c>
      <c r="G336" s="250"/>
      <c r="H336" s="253">
        <v>3.177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148</v>
      </c>
      <c r="AU336" s="259" t="s">
        <v>90</v>
      </c>
      <c r="AV336" s="14" t="s">
        <v>90</v>
      </c>
      <c r="AW336" s="14" t="s">
        <v>36</v>
      </c>
      <c r="AX336" s="14" t="s">
        <v>80</v>
      </c>
      <c r="AY336" s="259" t="s">
        <v>138</v>
      </c>
    </row>
    <row r="337" s="13" customFormat="1">
      <c r="A337" s="13"/>
      <c r="B337" s="239"/>
      <c r="C337" s="240"/>
      <c r="D337" s="234" t="s">
        <v>148</v>
      </c>
      <c r="E337" s="241" t="s">
        <v>1</v>
      </c>
      <c r="F337" s="242" t="s">
        <v>1935</v>
      </c>
      <c r="G337" s="240"/>
      <c r="H337" s="241" t="s">
        <v>1</v>
      </c>
      <c r="I337" s="243"/>
      <c r="J337" s="240"/>
      <c r="K337" s="240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148</v>
      </c>
      <c r="AU337" s="248" t="s">
        <v>90</v>
      </c>
      <c r="AV337" s="13" t="s">
        <v>88</v>
      </c>
      <c r="AW337" s="13" t="s">
        <v>36</v>
      </c>
      <c r="AX337" s="13" t="s">
        <v>80</v>
      </c>
      <c r="AY337" s="248" t="s">
        <v>138</v>
      </c>
    </row>
    <row r="338" s="14" customFormat="1">
      <c r="A338" s="14"/>
      <c r="B338" s="249"/>
      <c r="C338" s="250"/>
      <c r="D338" s="234" t="s">
        <v>148</v>
      </c>
      <c r="E338" s="251" t="s">
        <v>1</v>
      </c>
      <c r="F338" s="252" t="s">
        <v>1936</v>
      </c>
      <c r="G338" s="250"/>
      <c r="H338" s="253">
        <v>8.282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9" t="s">
        <v>148</v>
      </c>
      <c r="AU338" s="259" t="s">
        <v>90</v>
      </c>
      <c r="AV338" s="14" t="s">
        <v>90</v>
      </c>
      <c r="AW338" s="14" t="s">
        <v>36</v>
      </c>
      <c r="AX338" s="14" t="s">
        <v>80</v>
      </c>
      <c r="AY338" s="259" t="s">
        <v>138</v>
      </c>
    </row>
    <row r="339" s="15" customFormat="1">
      <c r="A339" s="15"/>
      <c r="B339" s="260"/>
      <c r="C339" s="261"/>
      <c r="D339" s="234" t="s">
        <v>148</v>
      </c>
      <c r="E339" s="262" t="s">
        <v>1</v>
      </c>
      <c r="F339" s="263" t="s">
        <v>154</v>
      </c>
      <c r="G339" s="261"/>
      <c r="H339" s="264">
        <v>67.122</v>
      </c>
      <c r="I339" s="265"/>
      <c r="J339" s="261"/>
      <c r="K339" s="261"/>
      <c r="L339" s="266"/>
      <c r="M339" s="267"/>
      <c r="N339" s="268"/>
      <c r="O339" s="268"/>
      <c r="P339" s="268"/>
      <c r="Q339" s="268"/>
      <c r="R339" s="268"/>
      <c r="S339" s="268"/>
      <c r="T339" s="26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0" t="s">
        <v>148</v>
      </c>
      <c r="AU339" s="270" t="s">
        <v>90</v>
      </c>
      <c r="AV339" s="15" t="s">
        <v>144</v>
      </c>
      <c r="AW339" s="15" t="s">
        <v>36</v>
      </c>
      <c r="AX339" s="15" t="s">
        <v>88</v>
      </c>
      <c r="AY339" s="270" t="s">
        <v>138</v>
      </c>
    </row>
    <row r="340" s="12" customFormat="1" ht="22.8" customHeight="1">
      <c r="A340" s="12"/>
      <c r="B340" s="204"/>
      <c r="C340" s="205"/>
      <c r="D340" s="206" t="s">
        <v>79</v>
      </c>
      <c r="E340" s="218" t="s">
        <v>144</v>
      </c>
      <c r="F340" s="218" t="s">
        <v>932</v>
      </c>
      <c r="G340" s="205"/>
      <c r="H340" s="205"/>
      <c r="I340" s="208"/>
      <c r="J340" s="219">
        <f>BK340</f>
        <v>0</v>
      </c>
      <c r="K340" s="205"/>
      <c r="L340" s="210"/>
      <c r="M340" s="211"/>
      <c r="N340" s="212"/>
      <c r="O340" s="212"/>
      <c r="P340" s="213">
        <f>SUM(P341:P356)</f>
        <v>0</v>
      </c>
      <c r="Q340" s="212"/>
      <c r="R340" s="213">
        <f>SUM(R341:R356)</f>
        <v>112.904137632</v>
      </c>
      <c r="S340" s="212"/>
      <c r="T340" s="214">
        <f>SUM(T341:T356)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5" t="s">
        <v>88</v>
      </c>
      <c r="AT340" s="216" t="s">
        <v>79</v>
      </c>
      <c r="AU340" s="216" t="s">
        <v>88</v>
      </c>
      <c r="AY340" s="215" t="s">
        <v>138</v>
      </c>
      <c r="BK340" s="217">
        <f>SUM(BK341:BK356)</f>
        <v>0</v>
      </c>
    </row>
    <row r="341" s="2" customFormat="1" ht="24.15" customHeight="1">
      <c r="A341" s="39"/>
      <c r="B341" s="40"/>
      <c r="C341" s="220" t="s">
        <v>333</v>
      </c>
      <c r="D341" s="220" t="s">
        <v>140</v>
      </c>
      <c r="E341" s="221" t="s">
        <v>1937</v>
      </c>
      <c r="F341" s="222" t="s">
        <v>1938</v>
      </c>
      <c r="G341" s="223" t="s">
        <v>281</v>
      </c>
      <c r="H341" s="224">
        <v>49.591000000000001</v>
      </c>
      <c r="I341" s="225"/>
      <c r="J341" s="226">
        <f>ROUND(I341*H341,2)</f>
        <v>0</v>
      </c>
      <c r="K341" s="227"/>
      <c r="L341" s="45"/>
      <c r="M341" s="228" t="s">
        <v>1</v>
      </c>
      <c r="N341" s="229" t="s">
        <v>45</v>
      </c>
      <c r="O341" s="92"/>
      <c r="P341" s="230">
        <f>O341*H341</f>
        <v>0</v>
      </c>
      <c r="Q341" s="230">
        <v>2.13408</v>
      </c>
      <c r="R341" s="230">
        <f>Q341*H341</f>
        <v>105.83116128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144</v>
      </c>
      <c r="AT341" s="232" t="s">
        <v>140</v>
      </c>
      <c r="AU341" s="232" t="s">
        <v>90</v>
      </c>
      <c r="AY341" s="18" t="s">
        <v>138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8" t="s">
        <v>88</v>
      </c>
      <c r="BK341" s="233">
        <f>ROUND(I341*H341,2)</f>
        <v>0</v>
      </c>
      <c r="BL341" s="18" t="s">
        <v>144</v>
      </c>
      <c r="BM341" s="232" t="s">
        <v>1939</v>
      </c>
    </row>
    <row r="342" s="2" customFormat="1">
      <c r="A342" s="39"/>
      <c r="B342" s="40"/>
      <c r="C342" s="41"/>
      <c r="D342" s="234" t="s">
        <v>146</v>
      </c>
      <c r="E342" s="41"/>
      <c r="F342" s="235" t="s">
        <v>1940</v>
      </c>
      <c r="G342" s="41"/>
      <c r="H342" s="41"/>
      <c r="I342" s="236"/>
      <c r="J342" s="41"/>
      <c r="K342" s="41"/>
      <c r="L342" s="45"/>
      <c r="M342" s="237"/>
      <c r="N342" s="23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146</v>
      </c>
      <c r="AU342" s="18" t="s">
        <v>90</v>
      </c>
    </row>
    <row r="343" s="13" customFormat="1">
      <c r="A343" s="13"/>
      <c r="B343" s="239"/>
      <c r="C343" s="240"/>
      <c r="D343" s="234" t="s">
        <v>148</v>
      </c>
      <c r="E343" s="241" t="s">
        <v>1</v>
      </c>
      <c r="F343" s="242" t="s">
        <v>1941</v>
      </c>
      <c r="G343" s="240"/>
      <c r="H343" s="241" t="s">
        <v>1</v>
      </c>
      <c r="I343" s="243"/>
      <c r="J343" s="240"/>
      <c r="K343" s="240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148</v>
      </c>
      <c r="AU343" s="248" t="s">
        <v>90</v>
      </c>
      <c r="AV343" s="13" t="s">
        <v>88</v>
      </c>
      <c r="AW343" s="13" t="s">
        <v>36</v>
      </c>
      <c r="AX343" s="13" t="s">
        <v>80</v>
      </c>
      <c r="AY343" s="248" t="s">
        <v>138</v>
      </c>
    </row>
    <row r="344" s="14" customFormat="1">
      <c r="A344" s="14"/>
      <c r="B344" s="249"/>
      <c r="C344" s="250"/>
      <c r="D344" s="234" t="s">
        <v>148</v>
      </c>
      <c r="E344" s="251" t="s">
        <v>1</v>
      </c>
      <c r="F344" s="252" t="s">
        <v>1942</v>
      </c>
      <c r="G344" s="250"/>
      <c r="H344" s="253">
        <v>49.591000000000001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9" t="s">
        <v>148</v>
      </c>
      <c r="AU344" s="259" t="s">
        <v>90</v>
      </c>
      <c r="AV344" s="14" t="s">
        <v>90</v>
      </c>
      <c r="AW344" s="14" t="s">
        <v>36</v>
      </c>
      <c r="AX344" s="14" t="s">
        <v>88</v>
      </c>
      <c r="AY344" s="259" t="s">
        <v>138</v>
      </c>
    </row>
    <row r="345" s="2" customFormat="1" ht="24.15" customHeight="1">
      <c r="A345" s="39"/>
      <c r="B345" s="40"/>
      <c r="C345" s="220" t="s">
        <v>339</v>
      </c>
      <c r="D345" s="220" t="s">
        <v>140</v>
      </c>
      <c r="E345" s="221" t="s">
        <v>1943</v>
      </c>
      <c r="F345" s="222" t="s">
        <v>1944</v>
      </c>
      <c r="G345" s="223" t="s">
        <v>143</v>
      </c>
      <c r="H345" s="224">
        <v>68.213999999999999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45</v>
      </c>
      <c r="O345" s="92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144</v>
      </c>
      <c r="AT345" s="232" t="s">
        <v>140</v>
      </c>
      <c r="AU345" s="232" t="s">
        <v>90</v>
      </c>
      <c r="AY345" s="18" t="s">
        <v>138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88</v>
      </c>
      <c r="BK345" s="233">
        <f>ROUND(I345*H345,2)</f>
        <v>0</v>
      </c>
      <c r="BL345" s="18" t="s">
        <v>144</v>
      </c>
      <c r="BM345" s="232" t="s">
        <v>1945</v>
      </c>
    </row>
    <row r="346" s="2" customFormat="1">
      <c r="A346" s="39"/>
      <c r="B346" s="40"/>
      <c r="C346" s="41"/>
      <c r="D346" s="234" t="s">
        <v>146</v>
      </c>
      <c r="E346" s="41"/>
      <c r="F346" s="235" t="s">
        <v>1946</v>
      </c>
      <c r="G346" s="41"/>
      <c r="H346" s="41"/>
      <c r="I346" s="236"/>
      <c r="J346" s="41"/>
      <c r="K346" s="41"/>
      <c r="L346" s="45"/>
      <c r="M346" s="237"/>
      <c r="N346" s="238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146</v>
      </c>
      <c r="AU346" s="18" t="s">
        <v>90</v>
      </c>
    </row>
    <row r="347" s="13" customFormat="1">
      <c r="A347" s="13"/>
      <c r="B347" s="239"/>
      <c r="C347" s="240"/>
      <c r="D347" s="234" t="s">
        <v>148</v>
      </c>
      <c r="E347" s="241" t="s">
        <v>1</v>
      </c>
      <c r="F347" s="242" t="s">
        <v>1947</v>
      </c>
      <c r="G347" s="240"/>
      <c r="H347" s="241" t="s">
        <v>1</v>
      </c>
      <c r="I347" s="243"/>
      <c r="J347" s="240"/>
      <c r="K347" s="240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148</v>
      </c>
      <c r="AU347" s="248" t="s">
        <v>90</v>
      </c>
      <c r="AV347" s="13" t="s">
        <v>88</v>
      </c>
      <c r="AW347" s="13" t="s">
        <v>36</v>
      </c>
      <c r="AX347" s="13" t="s">
        <v>80</v>
      </c>
      <c r="AY347" s="248" t="s">
        <v>138</v>
      </c>
    </row>
    <row r="348" s="14" customFormat="1">
      <c r="A348" s="14"/>
      <c r="B348" s="249"/>
      <c r="C348" s="250"/>
      <c r="D348" s="234" t="s">
        <v>148</v>
      </c>
      <c r="E348" s="251" t="s">
        <v>1</v>
      </c>
      <c r="F348" s="252" t="s">
        <v>1948</v>
      </c>
      <c r="G348" s="250"/>
      <c r="H348" s="253">
        <v>68.213999999999999</v>
      </c>
      <c r="I348" s="254"/>
      <c r="J348" s="250"/>
      <c r="K348" s="250"/>
      <c r="L348" s="255"/>
      <c r="M348" s="256"/>
      <c r="N348" s="257"/>
      <c r="O348" s="257"/>
      <c r="P348" s="257"/>
      <c r="Q348" s="257"/>
      <c r="R348" s="257"/>
      <c r="S348" s="257"/>
      <c r="T348" s="25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9" t="s">
        <v>148</v>
      </c>
      <c r="AU348" s="259" t="s">
        <v>90</v>
      </c>
      <c r="AV348" s="14" t="s">
        <v>90</v>
      </c>
      <c r="AW348" s="14" t="s">
        <v>36</v>
      </c>
      <c r="AX348" s="14" t="s">
        <v>88</v>
      </c>
      <c r="AY348" s="259" t="s">
        <v>138</v>
      </c>
    </row>
    <row r="349" s="2" customFormat="1" ht="24.15" customHeight="1">
      <c r="A349" s="39"/>
      <c r="B349" s="40"/>
      <c r="C349" s="220" t="s">
        <v>344</v>
      </c>
      <c r="D349" s="220" t="s">
        <v>140</v>
      </c>
      <c r="E349" s="221" t="s">
        <v>996</v>
      </c>
      <c r="F349" s="222" t="s">
        <v>997</v>
      </c>
      <c r="G349" s="223" t="s">
        <v>143</v>
      </c>
      <c r="H349" s="224">
        <v>9.516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45</v>
      </c>
      <c r="O349" s="92"/>
      <c r="P349" s="230">
        <f>O349*H349</f>
        <v>0</v>
      </c>
      <c r="Q349" s="230">
        <v>0.74327200000000004</v>
      </c>
      <c r="R349" s="230">
        <f>Q349*H349</f>
        <v>7.0729763520000004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144</v>
      </c>
      <c r="AT349" s="232" t="s">
        <v>140</v>
      </c>
      <c r="AU349" s="232" t="s">
        <v>90</v>
      </c>
      <c r="AY349" s="18" t="s">
        <v>138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88</v>
      </c>
      <c r="BK349" s="233">
        <f>ROUND(I349*H349,2)</f>
        <v>0</v>
      </c>
      <c r="BL349" s="18" t="s">
        <v>144</v>
      </c>
      <c r="BM349" s="232" t="s">
        <v>1949</v>
      </c>
    </row>
    <row r="350" s="2" customFormat="1">
      <c r="A350" s="39"/>
      <c r="B350" s="40"/>
      <c r="C350" s="41"/>
      <c r="D350" s="234" t="s">
        <v>146</v>
      </c>
      <c r="E350" s="41"/>
      <c r="F350" s="235" t="s">
        <v>999</v>
      </c>
      <c r="G350" s="41"/>
      <c r="H350" s="41"/>
      <c r="I350" s="236"/>
      <c r="J350" s="41"/>
      <c r="K350" s="41"/>
      <c r="L350" s="45"/>
      <c r="M350" s="237"/>
      <c r="N350" s="23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146</v>
      </c>
      <c r="AU350" s="18" t="s">
        <v>90</v>
      </c>
    </row>
    <row r="351" s="13" customFormat="1">
      <c r="A351" s="13"/>
      <c r="B351" s="239"/>
      <c r="C351" s="240"/>
      <c r="D351" s="234" t="s">
        <v>148</v>
      </c>
      <c r="E351" s="241" t="s">
        <v>1</v>
      </c>
      <c r="F351" s="242" t="s">
        <v>1950</v>
      </c>
      <c r="G351" s="240"/>
      <c r="H351" s="241" t="s">
        <v>1</v>
      </c>
      <c r="I351" s="243"/>
      <c r="J351" s="240"/>
      <c r="K351" s="240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148</v>
      </c>
      <c r="AU351" s="248" t="s">
        <v>90</v>
      </c>
      <c r="AV351" s="13" t="s">
        <v>88</v>
      </c>
      <c r="AW351" s="13" t="s">
        <v>36</v>
      </c>
      <c r="AX351" s="13" t="s">
        <v>80</v>
      </c>
      <c r="AY351" s="248" t="s">
        <v>138</v>
      </c>
    </row>
    <row r="352" s="13" customFormat="1">
      <c r="A352" s="13"/>
      <c r="B352" s="239"/>
      <c r="C352" s="240"/>
      <c r="D352" s="234" t="s">
        <v>148</v>
      </c>
      <c r="E352" s="241" t="s">
        <v>1</v>
      </c>
      <c r="F352" s="242" t="s">
        <v>986</v>
      </c>
      <c r="G352" s="240"/>
      <c r="H352" s="241" t="s">
        <v>1</v>
      </c>
      <c r="I352" s="243"/>
      <c r="J352" s="240"/>
      <c r="K352" s="240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148</v>
      </c>
      <c r="AU352" s="248" t="s">
        <v>90</v>
      </c>
      <c r="AV352" s="13" t="s">
        <v>88</v>
      </c>
      <c r="AW352" s="13" t="s">
        <v>36</v>
      </c>
      <c r="AX352" s="13" t="s">
        <v>80</v>
      </c>
      <c r="AY352" s="248" t="s">
        <v>138</v>
      </c>
    </row>
    <row r="353" s="14" customFormat="1">
      <c r="A353" s="14"/>
      <c r="B353" s="249"/>
      <c r="C353" s="250"/>
      <c r="D353" s="234" t="s">
        <v>148</v>
      </c>
      <c r="E353" s="251" t="s">
        <v>1</v>
      </c>
      <c r="F353" s="252" t="s">
        <v>1951</v>
      </c>
      <c r="G353" s="250"/>
      <c r="H353" s="253">
        <v>9.516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9" t="s">
        <v>148</v>
      </c>
      <c r="AU353" s="259" t="s">
        <v>90</v>
      </c>
      <c r="AV353" s="14" t="s">
        <v>90</v>
      </c>
      <c r="AW353" s="14" t="s">
        <v>36</v>
      </c>
      <c r="AX353" s="14" t="s">
        <v>80</v>
      </c>
      <c r="AY353" s="259" t="s">
        <v>138</v>
      </c>
    </row>
    <row r="354" s="15" customFormat="1">
      <c r="A354" s="15"/>
      <c r="B354" s="260"/>
      <c r="C354" s="261"/>
      <c r="D354" s="234" t="s">
        <v>148</v>
      </c>
      <c r="E354" s="262" t="s">
        <v>1</v>
      </c>
      <c r="F354" s="263" t="s">
        <v>154</v>
      </c>
      <c r="G354" s="261"/>
      <c r="H354" s="264">
        <v>9.516</v>
      </c>
      <c r="I354" s="265"/>
      <c r="J354" s="261"/>
      <c r="K354" s="261"/>
      <c r="L354" s="266"/>
      <c r="M354" s="267"/>
      <c r="N354" s="268"/>
      <c r="O354" s="268"/>
      <c r="P354" s="268"/>
      <c r="Q354" s="268"/>
      <c r="R354" s="268"/>
      <c r="S354" s="268"/>
      <c r="T354" s="26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0" t="s">
        <v>148</v>
      </c>
      <c r="AU354" s="270" t="s">
        <v>90</v>
      </c>
      <c r="AV354" s="15" t="s">
        <v>144</v>
      </c>
      <c r="AW354" s="15" t="s">
        <v>36</v>
      </c>
      <c r="AX354" s="15" t="s">
        <v>88</v>
      </c>
      <c r="AY354" s="270" t="s">
        <v>138</v>
      </c>
    </row>
    <row r="355" s="2" customFormat="1" ht="33" customHeight="1">
      <c r="A355" s="39"/>
      <c r="B355" s="40"/>
      <c r="C355" s="220" t="s">
        <v>306</v>
      </c>
      <c r="D355" s="220" t="s">
        <v>140</v>
      </c>
      <c r="E355" s="221" t="s">
        <v>1010</v>
      </c>
      <c r="F355" s="222" t="s">
        <v>1011</v>
      </c>
      <c r="G355" s="223" t="s">
        <v>143</v>
      </c>
      <c r="H355" s="224">
        <v>9.516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45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144</v>
      </c>
      <c r="AT355" s="232" t="s">
        <v>140</v>
      </c>
      <c r="AU355" s="232" t="s">
        <v>90</v>
      </c>
      <c r="AY355" s="18" t="s">
        <v>138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88</v>
      </c>
      <c r="BK355" s="233">
        <f>ROUND(I355*H355,2)</f>
        <v>0</v>
      </c>
      <c r="BL355" s="18" t="s">
        <v>144</v>
      </c>
      <c r="BM355" s="232" t="s">
        <v>1952</v>
      </c>
    </row>
    <row r="356" s="2" customFormat="1">
      <c r="A356" s="39"/>
      <c r="B356" s="40"/>
      <c r="C356" s="41"/>
      <c r="D356" s="234" t="s">
        <v>146</v>
      </c>
      <c r="E356" s="41"/>
      <c r="F356" s="235" t="s">
        <v>1013</v>
      </c>
      <c r="G356" s="41"/>
      <c r="H356" s="41"/>
      <c r="I356" s="236"/>
      <c r="J356" s="41"/>
      <c r="K356" s="41"/>
      <c r="L356" s="45"/>
      <c r="M356" s="237"/>
      <c r="N356" s="23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146</v>
      </c>
      <c r="AU356" s="18" t="s">
        <v>90</v>
      </c>
    </row>
    <row r="357" s="12" customFormat="1" ht="22.8" customHeight="1">
      <c r="A357" s="12"/>
      <c r="B357" s="204"/>
      <c r="C357" s="205"/>
      <c r="D357" s="206" t="s">
        <v>79</v>
      </c>
      <c r="E357" s="218" t="s">
        <v>209</v>
      </c>
      <c r="F357" s="218" t="s">
        <v>1181</v>
      </c>
      <c r="G357" s="205"/>
      <c r="H357" s="205"/>
      <c r="I357" s="208"/>
      <c r="J357" s="219">
        <f>BK357</f>
        <v>0</v>
      </c>
      <c r="K357" s="205"/>
      <c r="L357" s="210"/>
      <c r="M357" s="211"/>
      <c r="N357" s="212"/>
      <c r="O357" s="212"/>
      <c r="P357" s="213">
        <f>SUM(P358:P371)</f>
        <v>0</v>
      </c>
      <c r="Q357" s="212"/>
      <c r="R357" s="213">
        <f>SUM(R358:R371)</f>
        <v>0.14287279600000002</v>
      </c>
      <c r="S357" s="212"/>
      <c r="T357" s="214">
        <f>SUM(T358:T371)</f>
        <v>132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5" t="s">
        <v>88</v>
      </c>
      <c r="AT357" s="216" t="s">
        <v>79</v>
      </c>
      <c r="AU357" s="216" t="s">
        <v>88</v>
      </c>
      <c r="AY357" s="215" t="s">
        <v>138</v>
      </c>
      <c r="BK357" s="217">
        <f>SUM(BK358:BK371)</f>
        <v>0</v>
      </c>
    </row>
    <row r="358" s="2" customFormat="1" ht="16.5" customHeight="1">
      <c r="A358" s="39"/>
      <c r="B358" s="40"/>
      <c r="C358" s="220" t="s">
        <v>373</v>
      </c>
      <c r="D358" s="220" t="s">
        <v>140</v>
      </c>
      <c r="E358" s="221" t="s">
        <v>1577</v>
      </c>
      <c r="F358" s="222" t="s">
        <v>1578</v>
      </c>
      <c r="G358" s="223" t="s">
        <v>184</v>
      </c>
      <c r="H358" s="224">
        <v>2</v>
      </c>
      <c r="I358" s="225"/>
      <c r="J358" s="226">
        <f>ROUND(I358*H358,2)</f>
        <v>0</v>
      </c>
      <c r="K358" s="227"/>
      <c r="L358" s="45"/>
      <c r="M358" s="228" t="s">
        <v>1</v>
      </c>
      <c r="N358" s="229" t="s">
        <v>45</v>
      </c>
      <c r="O358" s="92"/>
      <c r="P358" s="230">
        <f>O358*H358</f>
        <v>0</v>
      </c>
      <c r="Q358" s="230">
        <v>0.069252398000000007</v>
      </c>
      <c r="R358" s="230">
        <f>Q358*H358</f>
        <v>0.13850479600000001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144</v>
      </c>
      <c r="AT358" s="232" t="s">
        <v>140</v>
      </c>
      <c r="AU358" s="232" t="s">
        <v>90</v>
      </c>
      <c r="AY358" s="18" t="s">
        <v>138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8" t="s">
        <v>88</v>
      </c>
      <c r="BK358" s="233">
        <f>ROUND(I358*H358,2)</f>
        <v>0</v>
      </c>
      <c r="BL358" s="18" t="s">
        <v>144</v>
      </c>
      <c r="BM358" s="232" t="s">
        <v>1953</v>
      </c>
    </row>
    <row r="359" s="2" customFormat="1">
      <c r="A359" s="39"/>
      <c r="B359" s="40"/>
      <c r="C359" s="41"/>
      <c r="D359" s="234" t="s">
        <v>146</v>
      </c>
      <c r="E359" s="41"/>
      <c r="F359" s="235" t="s">
        <v>1580</v>
      </c>
      <c r="G359" s="41"/>
      <c r="H359" s="41"/>
      <c r="I359" s="236"/>
      <c r="J359" s="41"/>
      <c r="K359" s="41"/>
      <c r="L359" s="45"/>
      <c r="M359" s="237"/>
      <c r="N359" s="238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146</v>
      </c>
      <c r="AU359" s="18" t="s">
        <v>90</v>
      </c>
    </row>
    <row r="360" s="13" customFormat="1">
      <c r="A360" s="13"/>
      <c r="B360" s="239"/>
      <c r="C360" s="240"/>
      <c r="D360" s="234" t="s">
        <v>148</v>
      </c>
      <c r="E360" s="241" t="s">
        <v>1</v>
      </c>
      <c r="F360" s="242" t="s">
        <v>1954</v>
      </c>
      <c r="G360" s="240"/>
      <c r="H360" s="241" t="s">
        <v>1</v>
      </c>
      <c r="I360" s="243"/>
      <c r="J360" s="240"/>
      <c r="K360" s="240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148</v>
      </c>
      <c r="AU360" s="248" t="s">
        <v>90</v>
      </c>
      <c r="AV360" s="13" t="s">
        <v>88</v>
      </c>
      <c r="AW360" s="13" t="s">
        <v>36</v>
      </c>
      <c r="AX360" s="13" t="s">
        <v>80</v>
      </c>
      <c r="AY360" s="248" t="s">
        <v>138</v>
      </c>
    </row>
    <row r="361" s="14" customFormat="1">
      <c r="A361" s="14"/>
      <c r="B361" s="249"/>
      <c r="C361" s="250"/>
      <c r="D361" s="234" t="s">
        <v>148</v>
      </c>
      <c r="E361" s="251" t="s">
        <v>1</v>
      </c>
      <c r="F361" s="252" t="s">
        <v>90</v>
      </c>
      <c r="G361" s="250"/>
      <c r="H361" s="253">
        <v>2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148</v>
      </c>
      <c r="AU361" s="259" t="s">
        <v>90</v>
      </c>
      <c r="AV361" s="14" t="s">
        <v>90</v>
      </c>
      <c r="AW361" s="14" t="s">
        <v>36</v>
      </c>
      <c r="AX361" s="14" t="s">
        <v>88</v>
      </c>
      <c r="AY361" s="259" t="s">
        <v>138</v>
      </c>
    </row>
    <row r="362" s="2" customFormat="1" ht="24.15" customHeight="1">
      <c r="A362" s="39"/>
      <c r="B362" s="40"/>
      <c r="C362" s="220" t="s">
        <v>381</v>
      </c>
      <c r="D362" s="220" t="s">
        <v>140</v>
      </c>
      <c r="E362" s="221" t="s">
        <v>1204</v>
      </c>
      <c r="F362" s="222" t="s">
        <v>1205</v>
      </c>
      <c r="G362" s="223" t="s">
        <v>281</v>
      </c>
      <c r="H362" s="224">
        <v>60</v>
      </c>
      <c r="I362" s="225"/>
      <c r="J362" s="226">
        <f>ROUND(I362*H362,2)</f>
        <v>0</v>
      </c>
      <c r="K362" s="227"/>
      <c r="L362" s="45"/>
      <c r="M362" s="228" t="s">
        <v>1</v>
      </c>
      <c r="N362" s="229" t="s">
        <v>45</v>
      </c>
      <c r="O362" s="92"/>
      <c r="P362" s="230">
        <f>O362*H362</f>
        <v>0</v>
      </c>
      <c r="Q362" s="230">
        <v>0</v>
      </c>
      <c r="R362" s="230">
        <f>Q362*H362</f>
        <v>0</v>
      </c>
      <c r="S362" s="230">
        <v>2.2000000000000002</v>
      </c>
      <c r="T362" s="231">
        <f>S362*H362</f>
        <v>132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144</v>
      </c>
      <c r="AT362" s="232" t="s">
        <v>140</v>
      </c>
      <c r="AU362" s="232" t="s">
        <v>90</v>
      </c>
      <c r="AY362" s="18" t="s">
        <v>138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88</v>
      </c>
      <c r="BK362" s="233">
        <f>ROUND(I362*H362,2)</f>
        <v>0</v>
      </c>
      <c r="BL362" s="18" t="s">
        <v>144</v>
      </c>
      <c r="BM362" s="232" t="s">
        <v>1955</v>
      </c>
    </row>
    <row r="363" s="2" customFormat="1">
      <c r="A363" s="39"/>
      <c r="B363" s="40"/>
      <c r="C363" s="41"/>
      <c r="D363" s="234" t="s">
        <v>146</v>
      </c>
      <c r="E363" s="41"/>
      <c r="F363" s="235" t="s">
        <v>1207</v>
      </c>
      <c r="G363" s="41"/>
      <c r="H363" s="41"/>
      <c r="I363" s="236"/>
      <c r="J363" s="41"/>
      <c r="K363" s="41"/>
      <c r="L363" s="45"/>
      <c r="M363" s="237"/>
      <c r="N363" s="238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146</v>
      </c>
      <c r="AU363" s="18" t="s">
        <v>90</v>
      </c>
    </row>
    <row r="364" s="13" customFormat="1">
      <c r="A364" s="13"/>
      <c r="B364" s="239"/>
      <c r="C364" s="240"/>
      <c r="D364" s="234" t="s">
        <v>148</v>
      </c>
      <c r="E364" s="241" t="s">
        <v>1</v>
      </c>
      <c r="F364" s="242" t="s">
        <v>1956</v>
      </c>
      <c r="G364" s="240"/>
      <c r="H364" s="241" t="s">
        <v>1</v>
      </c>
      <c r="I364" s="243"/>
      <c r="J364" s="240"/>
      <c r="K364" s="240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148</v>
      </c>
      <c r="AU364" s="248" t="s">
        <v>90</v>
      </c>
      <c r="AV364" s="13" t="s">
        <v>88</v>
      </c>
      <c r="AW364" s="13" t="s">
        <v>36</v>
      </c>
      <c r="AX364" s="13" t="s">
        <v>80</v>
      </c>
      <c r="AY364" s="248" t="s">
        <v>138</v>
      </c>
    </row>
    <row r="365" s="14" customFormat="1">
      <c r="A365" s="14"/>
      <c r="B365" s="249"/>
      <c r="C365" s="250"/>
      <c r="D365" s="234" t="s">
        <v>148</v>
      </c>
      <c r="E365" s="251" t="s">
        <v>1</v>
      </c>
      <c r="F365" s="252" t="s">
        <v>578</v>
      </c>
      <c r="G365" s="250"/>
      <c r="H365" s="253">
        <v>60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9" t="s">
        <v>148</v>
      </c>
      <c r="AU365" s="259" t="s">
        <v>90</v>
      </c>
      <c r="AV365" s="14" t="s">
        <v>90</v>
      </c>
      <c r="AW365" s="14" t="s">
        <v>36</v>
      </c>
      <c r="AX365" s="14" t="s">
        <v>88</v>
      </c>
      <c r="AY365" s="259" t="s">
        <v>138</v>
      </c>
    </row>
    <row r="366" s="2" customFormat="1" ht="33" customHeight="1">
      <c r="A366" s="39"/>
      <c r="B366" s="40"/>
      <c r="C366" s="220" t="s">
        <v>387</v>
      </c>
      <c r="D366" s="220" t="s">
        <v>140</v>
      </c>
      <c r="E366" s="221" t="s">
        <v>1601</v>
      </c>
      <c r="F366" s="222" t="s">
        <v>1602</v>
      </c>
      <c r="G366" s="223" t="s">
        <v>184</v>
      </c>
      <c r="H366" s="224">
        <v>11.199999999999999</v>
      </c>
      <c r="I366" s="225"/>
      <c r="J366" s="226">
        <f>ROUND(I366*H366,2)</f>
        <v>0</v>
      </c>
      <c r="K366" s="227"/>
      <c r="L366" s="45"/>
      <c r="M366" s="228" t="s">
        <v>1</v>
      </c>
      <c r="N366" s="229" t="s">
        <v>45</v>
      </c>
      <c r="O366" s="92"/>
      <c r="P366" s="230">
        <f>O366*H366</f>
        <v>0</v>
      </c>
      <c r="Q366" s="230">
        <v>0.00038999999999999999</v>
      </c>
      <c r="R366" s="230">
        <f>Q366*H366</f>
        <v>0.0043679999999999995</v>
      </c>
      <c r="S366" s="230">
        <v>0</v>
      </c>
      <c r="T366" s="23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2" t="s">
        <v>144</v>
      </c>
      <c r="AT366" s="232" t="s">
        <v>140</v>
      </c>
      <c r="AU366" s="232" t="s">
        <v>90</v>
      </c>
      <c r="AY366" s="18" t="s">
        <v>138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88</v>
      </c>
      <c r="BK366" s="233">
        <f>ROUND(I366*H366,2)</f>
        <v>0</v>
      </c>
      <c r="BL366" s="18" t="s">
        <v>144</v>
      </c>
      <c r="BM366" s="232" t="s">
        <v>1957</v>
      </c>
    </row>
    <row r="367" s="2" customFormat="1">
      <c r="A367" s="39"/>
      <c r="B367" s="40"/>
      <c r="C367" s="41"/>
      <c r="D367" s="234" t="s">
        <v>146</v>
      </c>
      <c r="E367" s="41"/>
      <c r="F367" s="235" t="s">
        <v>1604</v>
      </c>
      <c r="G367" s="41"/>
      <c r="H367" s="41"/>
      <c r="I367" s="236"/>
      <c r="J367" s="41"/>
      <c r="K367" s="41"/>
      <c r="L367" s="45"/>
      <c r="M367" s="237"/>
      <c r="N367" s="238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146</v>
      </c>
      <c r="AU367" s="18" t="s">
        <v>90</v>
      </c>
    </row>
    <row r="368" s="13" customFormat="1">
      <c r="A368" s="13"/>
      <c r="B368" s="239"/>
      <c r="C368" s="240"/>
      <c r="D368" s="234" t="s">
        <v>148</v>
      </c>
      <c r="E368" s="241" t="s">
        <v>1</v>
      </c>
      <c r="F368" s="242" t="s">
        <v>1958</v>
      </c>
      <c r="G368" s="240"/>
      <c r="H368" s="241" t="s">
        <v>1</v>
      </c>
      <c r="I368" s="243"/>
      <c r="J368" s="240"/>
      <c r="K368" s="240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148</v>
      </c>
      <c r="AU368" s="248" t="s">
        <v>90</v>
      </c>
      <c r="AV368" s="13" t="s">
        <v>88</v>
      </c>
      <c r="AW368" s="13" t="s">
        <v>36</v>
      </c>
      <c r="AX368" s="13" t="s">
        <v>80</v>
      </c>
      <c r="AY368" s="248" t="s">
        <v>138</v>
      </c>
    </row>
    <row r="369" s="13" customFormat="1">
      <c r="A369" s="13"/>
      <c r="B369" s="239"/>
      <c r="C369" s="240"/>
      <c r="D369" s="234" t="s">
        <v>148</v>
      </c>
      <c r="E369" s="241" t="s">
        <v>1</v>
      </c>
      <c r="F369" s="242" t="s">
        <v>1959</v>
      </c>
      <c r="G369" s="240"/>
      <c r="H369" s="241" t="s">
        <v>1</v>
      </c>
      <c r="I369" s="243"/>
      <c r="J369" s="240"/>
      <c r="K369" s="240"/>
      <c r="L369" s="244"/>
      <c r="M369" s="245"/>
      <c r="N369" s="246"/>
      <c r="O369" s="246"/>
      <c r="P369" s="246"/>
      <c r="Q369" s="246"/>
      <c r="R369" s="246"/>
      <c r="S369" s="246"/>
      <c r="T369" s="24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8" t="s">
        <v>148</v>
      </c>
      <c r="AU369" s="248" t="s">
        <v>90</v>
      </c>
      <c r="AV369" s="13" t="s">
        <v>88</v>
      </c>
      <c r="AW369" s="13" t="s">
        <v>36</v>
      </c>
      <c r="AX369" s="13" t="s">
        <v>80</v>
      </c>
      <c r="AY369" s="248" t="s">
        <v>138</v>
      </c>
    </row>
    <row r="370" s="14" customFormat="1">
      <c r="A370" s="14"/>
      <c r="B370" s="249"/>
      <c r="C370" s="250"/>
      <c r="D370" s="234" t="s">
        <v>148</v>
      </c>
      <c r="E370" s="251" t="s">
        <v>1</v>
      </c>
      <c r="F370" s="252" t="s">
        <v>1960</v>
      </c>
      <c r="G370" s="250"/>
      <c r="H370" s="253">
        <v>11.199999999999999</v>
      </c>
      <c r="I370" s="254"/>
      <c r="J370" s="250"/>
      <c r="K370" s="250"/>
      <c r="L370" s="255"/>
      <c r="M370" s="256"/>
      <c r="N370" s="257"/>
      <c r="O370" s="257"/>
      <c r="P370" s="257"/>
      <c r="Q370" s="257"/>
      <c r="R370" s="257"/>
      <c r="S370" s="257"/>
      <c r="T370" s="25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9" t="s">
        <v>148</v>
      </c>
      <c r="AU370" s="259" t="s">
        <v>90</v>
      </c>
      <c r="AV370" s="14" t="s">
        <v>90</v>
      </c>
      <c r="AW370" s="14" t="s">
        <v>36</v>
      </c>
      <c r="AX370" s="14" t="s">
        <v>80</v>
      </c>
      <c r="AY370" s="259" t="s">
        <v>138</v>
      </c>
    </row>
    <row r="371" s="15" customFormat="1">
      <c r="A371" s="15"/>
      <c r="B371" s="260"/>
      <c r="C371" s="261"/>
      <c r="D371" s="234" t="s">
        <v>148</v>
      </c>
      <c r="E371" s="262" t="s">
        <v>1</v>
      </c>
      <c r="F371" s="263" t="s">
        <v>154</v>
      </c>
      <c r="G371" s="261"/>
      <c r="H371" s="264">
        <v>11.199999999999999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0" t="s">
        <v>148</v>
      </c>
      <c r="AU371" s="270" t="s">
        <v>90</v>
      </c>
      <c r="AV371" s="15" t="s">
        <v>144</v>
      </c>
      <c r="AW371" s="15" t="s">
        <v>36</v>
      </c>
      <c r="AX371" s="15" t="s">
        <v>88</v>
      </c>
      <c r="AY371" s="270" t="s">
        <v>138</v>
      </c>
    </row>
    <row r="372" s="12" customFormat="1" ht="22.8" customHeight="1">
      <c r="A372" s="12"/>
      <c r="B372" s="204"/>
      <c r="C372" s="205"/>
      <c r="D372" s="206" t="s">
        <v>79</v>
      </c>
      <c r="E372" s="218" t="s">
        <v>1338</v>
      </c>
      <c r="F372" s="218" t="s">
        <v>1339</v>
      </c>
      <c r="G372" s="205"/>
      <c r="H372" s="205"/>
      <c r="I372" s="208"/>
      <c r="J372" s="219">
        <f>BK372</f>
        <v>0</v>
      </c>
      <c r="K372" s="205"/>
      <c r="L372" s="210"/>
      <c r="M372" s="211"/>
      <c r="N372" s="212"/>
      <c r="O372" s="212"/>
      <c r="P372" s="213">
        <f>SUM(P373:P380)</f>
        <v>0</v>
      </c>
      <c r="Q372" s="212"/>
      <c r="R372" s="213">
        <f>SUM(R373:R380)</f>
        <v>0</v>
      </c>
      <c r="S372" s="212"/>
      <c r="T372" s="214">
        <f>SUM(T373:T380)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5" t="s">
        <v>88</v>
      </c>
      <c r="AT372" s="216" t="s">
        <v>79</v>
      </c>
      <c r="AU372" s="216" t="s">
        <v>88</v>
      </c>
      <c r="AY372" s="215" t="s">
        <v>138</v>
      </c>
      <c r="BK372" s="217">
        <f>SUM(BK373:BK380)</f>
        <v>0</v>
      </c>
    </row>
    <row r="373" s="2" customFormat="1" ht="24.15" customHeight="1">
      <c r="A373" s="39"/>
      <c r="B373" s="40"/>
      <c r="C373" s="220" t="s">
        <v>394</v>
      </c>
      <c r="D373" s="220" t="s">
        <v>140</v>
      </c>
      <c r="E373" s="221" t="s">
        <v>1961</v>
      </c>
      <c r="F373" s="222" t="s">
        <v>1962</v>
      </c>
      <c r="G373" s="223" t="s">
        <v>456</v>
      </c>
      <c r="H373" s="224">
        <v>132</v>
      </c>
      <c r="I373" s="225"/>
      <c r="J373" s="226">
        <f>ROUND(I373*H373,2)</f>
        <v>0</v>
      </c>
      <c r="K373" s="227"/>
      <c r="L373" s="45"/>
      <c r="M373" s="228" t="s">
        <v>1</v>
      </c>
      <c r="N373" s="229" t="s">
        <v>45</v>
      </c>
      <c r="O373" s="92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144</v>
      </c>
      <c r="AT373" s="232" t="s">
        <v>140</v>
      </c>
      <c r="AU373" s="232" t="s">
        <v>90</v>
      </c>
      <c r="AY373" s="18" t="s">
        <v>138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88</v>
      </c>
      <c r="BK373" s="233">
        <f>ROUND(I373*H373,2)</f>
        <v>0</v>
      </c>
      <c r="BL373" s="18" t="s">
        <v>144</v>
      </c>
      <c r="BM373" s="232" t="s">
        <v>1963</v>
      </c>
    </row>
    <row r="374" s="2" customFormat="1">
      <c r="A374" s="39"/>
      <c r="B374" s="40"/>
      <c r="C374" s="41"/>
      <c r="D374" s="234" t="s">
        <v>146</v>
      </c>
      <c r="E374" s="41"/>
      <c r="F374" s="235" t="s">
        <v>1964</v>
      </c>
      <c r="G374" s="41"/>
      <c r="H374" s="41"/>
      <c r="I374" s="236"/>
      <c r="J374" s="41"/>
      <c r="K374" s="41"/>
      <c r="L374" s="45"/>
      <c r="M374" s="237"/>
      <c r="N374" s="238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146</v>
      </c>
      <c r="AU374" s="18" t="s">
        <v>90</v>
      </c>
    </row>
    <row r="375" s="2" customFormat="1" ht="21.75" customHeight="1">
      <c r="A375" s="39"/>
      <c r="B375" s="40"/>
      <c r="C375" s="220" t="s">
        <v>401</v>
      </c>
      <c r="D375" s="220" t="s">
        <v>140</v>
      </c>
      <c r="E375" s="221" t="s">
        <v>1350</v>
      </c>
      <c r="F375" s="222" t="s">
        <v>1351</v>
      </c>
      <c r="G375" s="223" t="s">
        <v>456</v>
      </c>
      <c r="H375" s="224">
        <v>2618</v>
      </c>
      <c r="I375" s="225"/>
      <c r="J375" s="226">
        <f>ROUND(I375*H375,2)</f>
        <v>0</v>
      </c>
      <c r="K375" s="227"/>
      <c r="L375" s="45"/>
      <c r="M375" s="228" t="s">
        <v>1</v>
      </c>
      <c r="N375" s="229" t="s">
        <v>45</v>
      </c>
      <c r="O375" s="92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144</v>
      </c>
      <c r="AT375" s="232" t="s">
        <v>140</v>
      </c>
      <c r="AU375" s="232" t="s">
        <v>90</v>
      </c>
      <c r="AY375" s="18" t="s">
        <v>138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88</v>
      </c>
      <c r="BK375" s="233">
        <f>ROUND(I375*H375,2)</f>
        <v>0</v>
      </c>
      <c r="BL375" s="18" t="s">
        <v>144</v>
      </c>
      <c r="BM375" s="232" t="s">
        <v>1965</v>
      </c>
    </row>
    <row r="376" s="2" customFormat="1">
      <c r="A376" s="39"/>
      <c r="B376" s="40"/>
      <c r="C376" s="41"/>
      <c r="D376" s="234" t="s">
        <v>146</v>
      </c>
      <c r="E376" s="41"/>
      <c r="F376" s="235" t="s">
        <v>1353</v>
      </c>
      <c r="G376" s="41"/>
      <c r="H376" s="41"/>
      <c r="I376" s="236"/>
      <c r="J376" s="41"/>
      <c r="K376" s="41"/>
      <c r="L376" s="45"/>
      <c r="M376" s="237"/>
      <c r="N376" s="238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146</v>
      </c>
      <c r="AU376" s="18" t="s">
        <v>90</v>
      </c>
    </row>
    <row r="377" s="2" customFormat="1">
      <c r="A377" s="39"/>
      <c r="B377" s="40"/>
      <c r="C377" s="41"/>
      <c r="D377" s="234" t="s">
        <v>159</v>
      </c>
      <c r="E377" s="41"/>
      <c r="F377" s="271" t="s">
        <v>1354</v>
      </c>
      <c r="G377" s="41"/>
      <c r="H377" s="41"/>
      <c r="I377" s="236"/>
      <c r="J377" s="41"/>
      <c r="K377" s="41"/>
      <c r="L377" s="45"/>
      <c r="M377" s="237"/>
      <c r="N377" s="238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159</v>
      </c>
      <c r="AU377" s="18" t="s">
        <v>90</v>
      </c>
    </row>
    <row r="378" s="14" customFormat="1">
      <c r="A378" s="14"/>
      <c r="B378" s="249"/>
      <c r="C378" s="250"/>
      <c r="D378" s="234" t="s">
        <v>148</v>
      </c>
      <c r="E378" s="250"/>
      <c r="F378" s="252" t="s">
        <v>1966</v>
      </c>
      <c r="G378" s="250"/>
      <c r="H378" s="253">
        <v>2618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148</v>
      </c>
      <c r="AU378" s="259" t="s">
        <v>90</v>
      </c>
      <c r="AV378" s="14" t="s">
        <v>90</v>
      </c>
      <c r="AW378" s="14" t="s">
        <v>4</v>
      </c>
      <c r="AX378" s="14" t="s">
        <v>88</v>
      </c>
      <c r="AY378" s="259" t="s">
        <v>138</v>
      </c>
    </row>
    <row r="379" s="2" customFormat="1" ht="37.8" customHeight="1">
      <c r="A379" s="39"/>
      <c r="B379" s="40"/>
      <c r="C379" s="220" t="s">
        <v>216</v>
      </c>
      <c r="D379" s="220" t="s">
        <v>140</v>
      </c>
      <c r="E379" s="221" t="s">
        <v>1357</v>
      </c>
      <c r="F379" s="222" t="s">
        <v>1358</v>
      </c>
      <c r="G379" s="223" t="s">
        <v>456</v>
      </c>
      <c r="H379" s="224">
        <v>132</v>
      </c>
      <c r="I379" s="225"/>
      <c r="J379" s="226">
        <f>ROUND(I379*H379,2)</f>
        <v>0</v>
      </c>
      <c r="K379" s="227"/>
      <c r="L379" s="45"/>
      <c r="M379" s="228" t="s">
        <v>1</v>
      </c>
      <c r="N379" s="229" t="s">
        <v>45</v>
      </c>
      <c r="O379" s="92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144</v>
      </c>
      <c r="AT379" s="232" t="s">
        <v>140</v>
      </c>
      <c r="AU379" s="232" t="s">
        <v>90</v>
      </c>
      <c r="AY379" s="18" t="s">
        <v>138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88</v>
      </c>
      <c r="BK379" s="233">
        <f>ROUND(I379*H379,2)</f>
        <v>0</v>
      </c>
      <c r="BL379" s="18" t="s">
        <v>144</v>
      </c>
      <c r="BM379" s="232" t="s">
        <v>1967</v>
      </c>
    </row>
    <row r="380" s="2" customFormat="1">
      <c r="A380" s="39"/>
      <c r="B380" s="40"/>
      <c r="C380" s="41"/>
      <c r="D380" s="234" t="s">
        <v>146</v>
      </c>
      <c r="E380" s="41"/>
      <c r="F380" s="235" t="s">
        <v>1360</v>
      </c>
      <c r="G380" s="41"/>
      <c r="H380" s="41"/>
      <c r="I380" s="236"/>
      <c r="J380" s="41"/>
      <c r="K380" s="41"/>
      <c r="L380" s="45"/>
      <c r="M380" s="237"/>
      <c r="N380" s="238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146</v>
      </c>
      <c r="AU380" s="18" t="s">
        <v>90</v>
      </c>
    </row>
    <row r="381" s="12" customFormat="1" ht="22.8" customHeight="1">
      <c r="A381" s="12"/>
      <c r="B381" s="204"/>
      <c r="C381" s="205"/>
      <c r="D381" s="206" t="s">
        <v>79</v>
      </c>
      <c r="E381" s="218" t="s">
        <v>1371</v>
      </c>
      <c r="F381" s="218" t="s">
        <v>1372</v>
      </c>
      <c r="G381" s="205"/>
      <c r="H381" s="205"/>
      <c r="I381" s="208"/>
      <c r="J381" s="219">
        <f>BK381</f>
        <v>0</v>
      </c>
      <c r="K381" s="205"/>
      <c r="L381" s="210"/>
      <c r="M381" s="211"/>
      <c r="N381" s="212"/>
      <c r="O381" s="212"/>
      <c r="P381" s="213">
        <f>SUM(P382:P383)</f>
        <v>0</v>
      </c>
      <c r="Q381" s="212"/>
      <c r="R381" s="213">
        <f>SUM(R382:R383)</f>
        <v>0</v>
      </c>
      <c r="S381" s="212"/>
      <c r="T381" s="214">
        <f>SUM(T382:T383)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5" t="s">
        <v>88</v>
      </c>
      <c r="AT381" s="216" t="s">
        <v>79</v>
      </c>
      <c r="AU381" s="216" t="s">
        <v>88</v>
      </c>
      <c r="AY381" s="215" t="s">
        <v>138</v>
      </c>
      <c r="BK381" s="217">
        <f>SUM(BK382:BK383)</f>
        <v>0</v>
      </c>
    </row>
    <row r="382" s="2" customFormat="1" ht="16.5" customHeight="1">
      <c r="A382" s="39"/>
      <c r="B382" s="40"/>
      <c r="C382" s="220" t="s">
        <v>417</v>
      </c>
      <c r="D382" s="220" t="s">
        <v>140</v>
      </c>
      <c r="E382" s="221" t="s">
        <v>1374</v>
      </c>
      <c r="F382" s="222" t="s">
        <v>1375</v>
      </c>
      <c r="G382" s="223" t="s">
        <v>456</v>
      </c>
      <c r="H382" s="224">
        <v>146.29499999999999</v>
      </c>
      <c r="I382" s="225"/>
      <c r="J382" s="226">
        <f>ROUND(I382*H382,2)</f>
        <v>0</v>
      </c>
      <c r="K382" s="227"/>
      <c r="L382" s="45"/>
      <c r="M382" s="228" t="s">
        <v>1</v>
      </c>
      <c r="N382" s="229" t="s">
        <v>45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144</v>
      </c>
      <c r="AT382" s="232" t="s">
        <v>140</v>
      </c>
      <c r="AU382" s="232" t="s">
        <v>90</v>
      </c>
      <c r="AY382" s="18" t="s">
        <v>138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88</v>
      </c>
      <c r="BK382" s="233">
        <f>ROUND(I382*H382,2)</f>
        <v>0</v>
      </c>
      <c r="BL382" s="18" t="s">
        <v>144</v>
      </c>
      <c r="BM382" s="232" t="s">
        <v>1968</v>
      </c>
    </row>
    <row r="383" s="2" customFormat="1">
      <c r="A383" s="39"/>
      <c r="B383" s="40"/>
      <c r="C383" s="41"/>
      <c r="D383" s="234" t="s">
        <v>146</v>
      </c>
      <c r="E383" s="41"/>
      <c r="F383" s="235" t="s">
        <v>1377</v>
      </c>
      <c r="G383" s="41"/>
      <c r="H383" s="41"/>
      <c r="I383" s="236"/>
      <c r="J383" s="41"/>
      <c r="K383" s="41"/>
      <c r="L383" s="45"/>
      <c r="M383" s="237"/>
      <c r="N383" s="238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146</v>
      </c>
      <c r="AU383" s="18" t="s">
        <v>90</v>
      </c>
    </row>
    <row r="384" s="12" customFormat="1" ht="25.92" customHeight="1">
      <c r="A384" s="12"/>
      <c r="B384" s="204"/>
      <c r="C384" s="205"/>
      <c r="D384" s="206" t="s">
        <v>79</v>
      </c>
      <c r="E384" s="207" t="s">
        <v>1378</v>
      </c>
      <c r="F384" s="207" t="s">
        <v>1379</v>
      </c>
      <c r="G384" s="205"/>
      <c r="H384" s="205"/>
      <c r="I384" s="208"/>
      <c r="J384" s="209">
        <f>BK384</f>
        <v>0</v>
      </c>
      <c r="K384" s="205"/>
      <c r="L384" s="210"/>
      <c r="M384" s="211"/>
      <c r="N384" s="212"/>
      <c r="O384" s="212"/>
      <c r="P384" s="213">
        <f>P385+P392</f>
        <v>0</v>
      </c>
      <c r="Q384" s="212"/>
      <c r="R384" s="213">
        <f>R385+R392</f>
        <v>2.4896200000000004</v>
      </c>
      <c r="S384" s="212"/>
      <c r="T384" s="214">
        <f>T385+T392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5" t="s">
        <v>90</v>
      </c>
      <c r="AT384" s="216" t="s">
        <v>79</v>
      </c>
      <c r="AU384" s="216" t="s">
        <v>80</v>
      </c>
      <c r="AY384" s="215" t="s">
        <v>138</v>
      </c>
      <c r="BK384" s="217">
        <f>BK385+BK392</f>
        <v>0</v>
      </c>
    </row>
    <row r="385" s="12" customFormat="1" ht="22.8" customHeight="1">
      <c r="A385" s="12"/>
      <c r="B385" s="204"/>
      <c r="C385" s="205"/>
      <c r="D385" s="206" t="s">
        <v>79</v>
      </c>
      <c r="E385" s="218" t="s">
        <v>1633</v>
      </c>
      <c r="F385" s="218" t="s">
        <v>1634</v>
      </c>
      <c r="G385" s="205"/>
      <c r="H385" s="205"/>
      <c r="I385" s="208"/>
      <c r="J385" s="219">
        <f>BK385</f>
        <v>0</v>
      </c>
      <c r="K385" s="205"/>
      <c r="L385" s="210"/>
      <c r="M385" s="211"/>
      <c r="N385" s="212"/>
      <c r="O385" s="212"/>
      <c r="P385" s="213">
        <f>SUM(P386:P391)</f>
        <v>0</v>
      </c>
      <c r="Q385" s="212"/>
      <c r="R385" s="213">
        <f>SUM(R386:R391)</f>
        <v>0.40876000000000001</v>
      </c>
      <c r="S385" s="212"/>
      <c r="T385" s="214">
        <f>SUM(T386:T391)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5" t="s">
        <v>90</v>
      </c>
      <c r="AT385" s="216" t="s">
        <v>79</v>
      </c>
      <c r="AU385" s="216" t="s">
        <v>88</v>
      </c>
      <c r="AY385" s="215" t="s">
        <v>138</v>
      </c>
      <c r="BK385" s="217">
        <f>SUM(BK386:BK391)</f>
        <v>0</v>
      </c>
    </row>
    <row r="386" s="2" customFormat="1" ht="24.15" customHeight="1">
      <c r="A386" s="39"/>
      <c r="B386" s="40"/>
      <c r="C386" s="272" t="s">
        <v>424</v>
      </c>
      <c r="D386" s="272" t="s">
        <v>453</v>
      </c>
      <c r="E386" s="273" t="s">
        <v>1641</v>
      </c>
      <c r="F386" s="274" t="s">
        <v>1642</v>
      </c>
      <c r="G386" s="275" t="s">
        <v>281</v>
      </c>
      <c r="H386" s="276">
        <v>0.92900000000000005</v>
      </c>
      <c r="I386" s="277"/>
      <c r="J386" s="278">
        <f>ROUND(I386*H386,2)</f>
        <v>0</v>
      </c>
      <c r="K386" s="279"/>
      <c r="L386" s="280"/>
      <c r="M386" s="281" t="s">
        <v>1</v>
      </c>
      <c r="N386" s="282" t="s">
        <v>45</v>
      </c>
      <c r="O386" s="92"/>
      <c r="P386" s="230">
        <f>O386*H386</f>
        <v>0</v>
      </c>
      <c r="Q386" s="230">
        <v>0.44</v>
      </c>
      <c r="R386" s="230">
        <f>Q386*H386</f>
        <v>0.40876000000000001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344</v>
      </c>
      <c r="AT386" s="232" t="s">
        <v>453</v>
      </c>
      <c r="AU386" s="232" t="s">
        <v>90</v>
      </c>
      <c r="AY386" s="18" t="s">
        <v>138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88</v>
      </c>
      <c r="BK386" s="233">
        <f>ROUND(I386*H386,2)</f>
        <v>0</v>
      </c>
      <c r="BL386" s="18" t="s">
        <v>253</v>
      </c>
      <c r="BM386" s="232" t="s">
        <v>1969</v>
      </c>
    </row>
    <row r="387" s="2" customFormat="1">
      <c r="A387" s="39"/>
      <c r="B387" s="40"/>
      <c r="C387" s="41"/>
      <c r="D387" s="234" t="s">
        <v>146</v>
      </c>
      <c r="E387" s="41"/>
      <c r="F387" s="235" t="s">
        <v>1642</v>
      </c>
      <c r="G387" s="41"/>
      <c r="H387" s="41"/>
      <c r="I387" s="236"/>
      <c r="J387" s="41"/>
      <c r="K387" s="41"/>
      <c r="L387" s="45"/>
      <c r="M387" s="237"/>
      <c r="N387" s="238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146</v>
      </c>
      <c r="AU387" s="18" t="s">
        <v>90</v>
      </c>
    </row>
    <row r="388" s="2" customFormat="1">
      <c r="A388" s="39"/>
      <c r="B388" s="40"/>
      <c r="C388" s="41"/>
      <c r="D388" s="234" t="s">
        <v>159</v>
      </c>
      <c r="E388" s="41"/>
      <c r="F388" s="271" t="s">
        <v>1970</v>
      </c>
      <c r="G388" s="41"/>
      <c r="H388" s="41"/>
      <c r="I388" s="236"/>
      <c r="J388" s="41"/>
      <c r="K388" s="41"/>
      <c r="L388" s="45"/>
      <c r="M388" s="237"/>
      <c r="N388" s="238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159</v>
      </c>
      <c r="AU388" s="18" t="s">
        <v>90</v>
      </c>
    </row>
    <row r="389" s="13" customFormat="1">
      <c r="A389" s="13"/>
      <c r="B389" s="239"/>
      <c r="C389" s="240"/>
      <c r="D389" s="234" t="s">
        <v>148</v>
      </c>
      <c r="E389" s="241" t="s">
        <v>1</v>
      </c>
      <c r="F389" s="242" t="s">
        <v>1971</v>
      </c>
      <c r="G389" s="240"/>
      <c r="H389" s="241" t="s">
        <v>1</v>
      </c>
      <c r="I389" s="243"/>
      <c r="J389" s="240"/>
      <c r="K389" s="240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148</v>
      </c>
      <c r="AU389" s="248" t="s">
        <v>90</v>
      </c>
      <c r="AV389" s="13" t="s">
        <v>88</v>
      </c>
      <c r="AW389" s="13" t="s">
        <v>36</v>
      </c>
      <c r="AX389" s="13" t="s">
        <v>80</v>
      </c>
      <c r="AY389" s="248" t="s">
        <v>138</v>
      </c>
    </row>
    <row r="390" s="14" customFormat="1">
      <c r="A390" s="14"/>
      <c r="B390" s="249"/>
      <c r="C390" s="250"/>
      <c r="D390" s="234" t="s">
        <v>148</v>
      </c>
      <c r="E390" s="251" t="s">
        <v>1</v>
      </c>
      <c r="F390" s="252" t="s">
        <v>1972</v>
      </c>
      <c r="G390" s="250"/>
      <c r="H390" s="253">
        <v>0.92900000000000005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9" t="s">
        <v>148</v>
      </c>
      <c r="AU390" s="259" t="s">
        <v>90</v>
      </c>
      <c r="AV390" s="14" t="s">
        <v>90</v>
      </c>
      <c r="AW390" s="14" t="s">
        <v>36</v>
      </c>
      <c r="AX390" s="14" t="s">
        <v>80</v>
      </c>
      <c r="AY390" s="259" t="s">
        <v>138</v>
      </c>
    </row>
    <row r="391" s="15" customFormat="1">
      <c r="A391" s="15"/>
      <c r="B391" s="260"/>
      <c r="C391" s="261"/>
      <c r="D391" s="234" t="s">
        <v>148</v>
      </c>
      <c r="E391" s="262" t="s">
        <v>1</v>
      </c>
      <c r="F391" s="263" t="s">
        <v>154</v>
      </c>
      <c r="G391" s="261"/>
      <c r="H391" s="264">
        <v>0.92900000000000005</v>
      </c>
      <c r="I391" s="265"/>
      <c r="J391" s="261"/>
      <c r="K391" s="261"/>
      <c r="L391" s="266"/>
      <c r="M391" s="267"/>
      <c r="N391" s="268"/>
      <c r="O391" s="268"/>
      <c r="P391" s="268"/>
      <c r="Q391" s="268"/>
      <c r="R391" s="268"/>
      <c r="S391" s="268"/>
      <c r="T391" s="269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0" t="s">
        <v>148</v>
      </c>
      <c r="AU391" s="270" t="s">
        <v>90</v>
      </c>
      <c r="AV391" s="15" t="s">
        <v>144</v>
      </c>
      <c r="AW391" s="15" t="s">
        <v>36</v>
      </c>
      <c r="AX391" s="15" t="s">
        <v>88</v>
      </c>
      <c r="AY391" s="270" t="s">
        <v>138</v>
      </c>
    </row>
    <row r="392" s="12" customFormat="1" ht="22.8" customHeight="1">
      <c r="A392" s="12"/>
      <c r="B392" s="204"/>
      <c r="C392" s="205"/>
      <c r="D392" s="206" t="s">
        <v>79</v>
      </c>
      <c r="E392" s="218" t="s">
        <v>1380</v>
      </c>
      <c r="F392" s="218" t="s">
        <v>1381</v>
      </c>
      <c r="G392" s="205"/>
      <c r="H392" s="205"/>
      <c r="I392" s="208"/>
      <c r="J392" s="219">
        <f>BK392</f>
        <v>0</v>
      </c>
      <c r="K392" s="205"/>
      <c r="L392" s="210"/>
      <c r="M392" s="211"/>
      <c r="N392" s="212"/>
      <c r="O392" s="212"/>
      <c r="P392" s="213">
        <f>SUM(P393:P442)</f>
        <v>0</v>
      </c>
      <c r="Q392" s="212"/>
      <c r="R392" s="213">
        <f>SUM(R393:R442)</f>
        <v>2.0808600000000004</v>
      </c>
      <c r="S392" s="212"/>
      <c r="T392" s="214">
        <f>SUM(T393:T442)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5" t="s">
        <v>90</v>
      </c>
      <c r="AT392" s="216" t="s">
        <v>79</v>
      </c>
      <c r="AU392" s="216" t="s">
        <v>88</v>
      </c>
      <c r="AY392" s="215" t="s">
        <v>138</v>
      </c>
      <c r="BK392" s="217">
        <f>SUM(BK393:BK442)</f>
        <v>0</v>
      </c>
    </row>
    <row r="393" s="2" customFormat="1" ht="24.15" customHeight="1">
      <c r="A393" s="39"/>
      <c r="B393" s="40"/>
      <c r="C393" s="220" t="s">
        <v>318</v>
      </c>
      <c r="D393" s="220" t="s">
        <v>140</v>
      </c>
      <c r="E393" s="221" t="s">
        <v>1383</v>
      </c>
      <c r="F393" s="222" t="s">
        <v>1384</v>
      </c>
      <c r="G393" s="223" t="s">
        <v>683</v>
      </c>
      <c r="H393" s="224">
        <v>72.599999999999994</v>
      </c>
      <c r="I393" s="225"/>
      <c r="J393" s="226">
        <f>ROUND(I393*H393,2)</f>
        <v>0</v>
      </c>
      <c r="K393" s="227"/>
      <c r="L393" s="45"/>
      <c r="M393" s="228" t="s">
        <v>1</v>
      </c>
      <c r="N393" s="229" t="s">
        <v>45</v>
      </c>
      <c r="O393" s="92"/>
      <c r="P393" s="230">
        <f>O393*H393</f>
        <v>0</v>
      </c>
      <c r="Q393" s="230">
        <v>0.001</v>
      </c>
      <c r="R393" s="230">
        <f>Q393*H393</f>
        <v>0.072599999999999998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253</v>
      </c>
      <c r="AT393" s="232" t="s">
        <v>140</v>
      </c>
      <c r="AU393" s="232" t="s">
        <v>90</v>
      </c>
      <c r="AY393" s="18" t="s">
        <v>138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88</v>
      </c>
      <c r="BK393" s="233">
        <f>ROUND(I393*H393,2)</f>
        <v>0</v>
      </c>
      <c r="BL393" s="18" t="s">
        <v>253</v>
      </c>
      <c r="BM393" s="232" t="s">
        <v>1973</v>
      </c>
    </row>
    <row r="394" s="2" customFormat="1">
      <c r="A394" s="39"/>
      <c r="B394" s="40"/>
      <c r="C394" s="41"/>
      <c r="D394" s="234" t="s">
        <v>146</v>
      </c>
      <c r="E394" s="41"/>
      <c r="F394" s="235" t="s">
        <v>1384</v>
      </c>
      <c r="G394" s="41"/>
      <c r="H394" s="41"/>
      <c r="I394" s="236"/>
      <c r="J394" s="41"/>
      <c r="K394" s="41"/>
      <c r="L394" s="45"/>
      <c r="M394" s="237"/>
      <c r="N394" s="238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146</v>
      </c>
      <c r="AU394" s="18" t="s">
        <v>90</v>
      </c>
    </row>
    <row r="395" s="13" customFormat="1">
      <c r="A395" s="13"/>
      <c r="B395" s="239"/>
      <c r="C395" s="240"/>
      <c r="D395" s="234" t="s">
        <v>148</v>
      </c>
      <c r="E395" s="241" t="s">
        <v>1</v>
      </c>
      <c r="F395" s="242" t="s">
        <v>1974</v>
      </c>
      <c r="G395" s="240"/>
      <c r="H395" s="241" t="s">
        <v>1</v>
      </c>
      <c r="I395" s="243"/>
      <c r="J395" s="240"/>
      <c r="K395" s="240"/>
      <c r="L395" s="244"/>
      <c r="M395" s="245"/>
      <c r="N395" s="246"/>
      <c r="O395" s="246"/>
      <c r="P395" s="246"/>
      <c r="Q395" s="246"/>
      <c r="R395" s="246"/>
      <c r="S395" s="246"/>
      <c r="T395" s="24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8" t="s">
        <v>148</v>
      </c>
      <c r="AU395" s="248" t="s">
        <v>90</v>
      </c>
      <c r="AV395" s="13" t="s">
        <v>88</v>
      </c>
      <c r="AW395" s="13" t="s">
        <v>36</v>
      </c>
      <c r="AX395" s="13" t="s">
        <v>80</v>
      </c>
      <c r="AY395" s="248" t="s">
        <v>138</v>
      </c>
    </row>
    <row r="396" s="14" customFormat="1">
      <c r="A396" s="14"/>
      <c r="B396" s="249"/>
      <c r="C396" s="250"/>
      <c r="D396" s="234" t="s">
        <v>148</v>
      </c>
      <c r="E396" s="251" t="s">
        <v>1</v>
      </c>
      <c r="F396" s="252" t="s">
        <v>1975</v>
      </c>
      <c r="G396" s="250"/>
      <c r="H396" s="253">
        <v>72.599999999999994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148</v>
      </c>
      <c r="AU396" s="259" t="s">
        <v>90</v>
      </c>
      <c r="AV396" s="14" t="s">
        <v>90</v>
      </c>
      <c r="AW396" s="14" t="s">
        <v>36</v>
      </c>
      <c r="AX396" s="14" t="s">
        <v>88</v>
      </c>
      <c r="AY396" s="259" t="s">
        <v>138</v>
      </c>
    </row>
    <row r="397" s="2" customFormat="1" ht="24.15" customHeight="1">
      <c r="A397" s="39"/>
      <c r="B397" s="40"/>
      <c r="C397" s="220" t="s">
        <v>442</v>
      </c>
      <c r="D397" s="220" t="s">
        <v>140</v>
      </c>
      <c r="E397" s="221" t="s">
        <v>1686</v>
      </c>
      <c r="F397" s="222" t="s">
        <v>1687</v>
      </c>
      <c r="G397" s="223" t="s">
        <v>683</v>
      </c>
      <c r="H397" s="224">
        <v>1487.1400000000001</v>
      </c>
      <c r="I397" s="225"/>
      <c r="J397" s="226">
        <f>ROUND(I397*H397,2)</f>
        <v>0</v>
      </c>
      <c r="K397" s="227"/>
      <c r="L397" s="45"/>
      <c r="M397" s="228" t="s">
        <v>1</v>
      </c>
      <c r="N397" s="229" t="s">
        <v>45</v>
      </c>
      <c r="O397" s="92"/>
      <c r="P397" s="230">
        <f>O397*H397</f>
        <v>0</v>
      </c>
      <c r="Q397" s="230">
        <v>0.001</v>
      </c>
      <c r="R397" s="230">
        <f>Q397*H397</f>
        <v>1.4871400000000001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253</v>
      </c>
      <c r="AT397" s="232" t="s">
        <v>140</v>
      </c>
      <c r="AU397" s="232" t="s">
        <v>90</v>
      </c>
      <c r="AY397" s="18" t="s">
        <v>138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88</v>
      </c>
      <c r="BK397" s="233">
        <f>ROUND(I397*H397,2)</f>
        <v>0</v>
      </c>
      <c r="BL397" s="18" t="s">
        <v>253</v>
      </c>
      <c r="BM397" s="232" t="s">
        <v>1976</v>
      </c>
    </row>
    <row r="398" s="2" customFormat="1">
      <c r="A398" s="39"/>
      <c r="B398" s="40"/>
      <c r="C398" s="41"/>
      <c r="D398" s="234" t="s">
        <v>146</v>
      </c>
      <c r="E398" s="41"/>
      <c r="F398" s="235" t="s">
        <v>1687</v>
      </c>
      <c r="G398" s="41"/>
      <c r="H398" s="41"/>
      <c r="I398" s="236"/>
      <c r="J398" s="41"/>
      <c r="K398" s="41"/>
      <c r="L398" s="45"/>
      <c r="M398" s="237"/>
      <c r="N398" s="238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146</v>
      </c>
      <c r="AU398" s="18" t="s">
        <v>90</v>
      </c>
    </row>
    <row r="399" s="13" customFormat="1">
      <c r="A399" s="13"/>
      <c r="B399" s="239"/>
      <c r="C399" s="240"/>
      <c r="D399" s="234" t="s">
        <v>148</v>
      </c>
      <c r="E399" s="241" t="s">
        <v>1</v>
      </c>
      <c r="F399" s="242" t="s">
        <v>1977</v>
      </c>
      <c r="G399" s="240"/>
      <c r="H399" s="241" t="s">
        <v>1</v>
      </c>
      <c r="I399" s="243"/>
      <c r="J399" s="240"/>
      <c r="K399" s="240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148</v>
      </c>
      <c r="AU399" s="248" t="s">
        <v>90</v>
      </c>
      <c r="AV399" s="13" t="s">
        <v>88</v>
      </c>
      <c r="AW399" s="13" t="s">
        <v>36</v>
      </c>
      <c r="AX399" s="13" t="s">
        <v>80</v>
      </c>
      <c r="AY399" s="248" t="s">
        <v>138</v>
      </c>
    </row>
    <row r="400" s="13" customFormat="1">
      <c r="A400" s="13"/>
      <c r="B400" s="239"/>
      <c r="C400" s="240"/>
      <c r="D400" s="234" t="s">
        <v>148</v>
      </c>
      <c r="E400" s="241" t="s">
        <v>1</v>
      </c>
      <c r="F400" s="242" t="s">
        <v>1978</v>
      </c>
      <c r="G400" s="240"/>
      <c r="H400" s="241" t="s">
        <v>1</v>
      </c>
      <c r="I400" s="243"/>
      <c r="J400" s="240"/>
      <c r="K400" s="240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148</v>
      </c>
      <c r="AU400" s="248" t="s">
        <v>90</v>
      </c>
      <c r="AV400" s="13" t="s">
        <v>88</v>
      </c>
      <c r="AW400" s="13" t="s">
        <v>36</v>
      </c>
      <c r="AX400" s="13" t="s">
        <v>80</v>
      </c>
      <c r="AY400" s="248" t="s">
        <v>138</v>
      </c>
    </row>
    <row r="401" s="14" customFormat="1">
      <c r="A401" s="14"/>
      <c r="B401" s="249"/>
      <c r="C401" s="250"/>
      <c r="D401" s="234" t="s">
        <v>148</v>
      </c>
      <c r="E401" s="251" t="s">
        <v>1</v>
      </c>
      <c r="F401" s="252" t="s">
        <v>1979</v>
      </c>
      <c r="G401" s="250"/>
      <c r="H401" s="253">
        <v>278.24000000000001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148</v>
      </c>
      <c r="AU401" s="259" t="s">
        <v>90</v>
      </c>
      <c r="AV401" s="14" t="s">
        <v>90</v>
      </c>
      <c r="AW401" s="14" t="s">
        <v>36</v>
      </c>
      <c r="AX401" s="14" t="s">
        <v>80</v>
      </c>
      <c r="AY401" s="259" t="s">
        <v>138</v>
      </c>
    </row>
    <row r="402" s="13" customFormat="1">
      <c r="A402" s="13"/>
      <c r="B402" s="239"/>
      <c r="C402" s="240"/>
      <c r="D402" s="234" t="s">
        <v>148</v>
      </c>
      <c r="E402" s="241" t="s">
        <v>1</v>
      </c>
      <c r="F402" s="242" t="s">
        <v>1980</v>
      </c>
      <c r="G402" s="240"/>
      <c r="H402" s="241" t="s">
        <v>1</v>
      </c>
      <c r="I402" s="243"/>
      <c r="J402" s="240"/>
      <c r="K402" s="240"/>
      <c r="L402" s="244"/>
      <c r="M402" s="245"/>
      <c r="N402" s="246"/>
      <c r="O402" s="246"/>
      <c r="P402" s="246"/>
      <c r="Q402" s="246"/>
      <c r="R402" s="246"/>
      <c r="S402" s="246"/>
      <c r="T402" s="24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8" t="s">
        <v>148</v>
      </c>
      <c r="AU402" s="248" t="s">
        <v>90</v>
      </c>
      <c r="AV402" s="13" t="s">
        <v>88</v>
      </c>
      <c r="AW402" s="13" t="s">
        <v>36</v>
      </c>
      <c r="AX402" s="13" t="s">
        <v>80</v>
      </c>
      <c r="AY402" s="248" t="s">
        <v>138</v>
      </c>
    </row>
    <row r="403" s="14" customFormat="1">
      <c r="A403" s="14"/>
      <c r="B403" s="249"/>
      <c r="C403" s="250"/>
      <c r="D403" s="234" t="s">
        <v>148</v>
      </c>
      <c r="E403" s="251" t="s">
        <v>1</v>
      </c>
      <c r="F403" s="252" t="s">
        <v>1981</v>
      </c>
      <c r="G403" s="250"/>
      <c r="H403" s="253">
        <v>278.51999999999998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9" t="s">
        <v>148</v>
      </c>
      <c r="AU403" s="259" t="s">
        <v>90</v>
      </c>
      <c r="AV403" s="14" t="s">
        <v>90</v>
      </c>
      <c r="AW403" s="14" t="s">
        <v>36</v>
      </c>
      <c r="AX403" s="14" t="s">
        <v>80</v>
      </c>
      <c r="AY403" s="259" t="s">
        <v>138</v>
      </c>
    </row>
    <row r="404" s="13" customFormat="1">
      <c r="A404" s="13"/>
      <c r="B404" s="239"/>
      <c r="C404" s="240"/>
      <c r="D404" s="234" t="s">
        <v>148</v>
      </c>
      <c r="E404" s="241" t="s">
        <v>1</v>
      </c>
      <c r="F404" s="242" t="s">
        <v>1982</v>
      </c>
      <c r="G404" s="240"/>
      <c r="H404" s="241" t="s">
        <v>1</v>
      </c>
      <c r="I404" s="243"/>
      <c r="J404" s="240"/>
      <c r="K404" s="240"/>
      <c r="L404" s="244"/>
      <c r="M404" s="245"/>
      <c r="N404" s="246"/>
      <c r="O404" s="246"/>
      <c r="P404" s="246"/>
      <c r="Q404" s="246"/>
      <c r="R404" s="246"/>
      <c r="S404" s="246"/>
      <c r="T404" s="24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8" t="s">
        <v>148</v>
      </c>
      <c r="AU404" s="248" t="s">
        <v>90</v>
      </c>
      <c r="AV404" s="13" t="s">
        <v>88</v>
      </c>
      <c r="AW404" s="13" t="s">
        <v>36</v>
      </c>
      <c r="AX404" s="13" t="s">
        <v>80</v>
      </c>
      <c r="AY404" s="248" t="s">
        <v>138</v>
      </c>
    </row>
    <row r="405" s="14" customFormat="1">
      <c r="A405" s="14"/>
      <c r="B405" s="249"/>
      <c r="C405" s="250"/>
      <c r="D405" s="234" t="s">
        <v>148</v>
      </c>
      <c r="E405" s="251" t="s">
        <v>1</v>
      </c>
      <c r="F405" s="252" t="s">
        <v>1983</v>
      </c>
      <c r="G405" s="250"/>
      <c r="H405" s="253">
        <v>278.30000000000001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9" t="s">
        <v>148</v>
      </c>
      <c r="AU405" s="259" t="s">
        <v>90</v>
      </c>
      <c r="AV405" s="14" t="s">
        <v>90</v>
      </c>
      <c r="AW405" s="14" t="s">
        <v>36</v>
      </c>
      <c r="AX405" s="14" t="s">
        <v>80</v>
      </c>
      <c r="AY405" s="259" t="s">
        <v>138</v>
      </c>
    </row>
    <row r="406" s="13" customFormat="1">
      <c r="A406" s="13"/>
      <c r="B406" s="239"/>
      <c r="C406" s="240"/>
      <c r="D406" s="234" t="s">
        <v>148</v>
      </c>
      <c r="E406" s="241" t="s">
        <v>1</v>
      </c>
      <c r="F406" s="242" t="s">
        <v>1984</v>
      </c>
      <c r="G406" s="240"/>
      <c r="H406" s="241" t="s">
        <v>1</v>
      </c>
      <c r="I406" s="243"/>
      <c r="J406" s="240"/>
      <c r="K406" s="240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148</v>
      </c>
      <c r="AU406" s="248" t="s">
        <v>90</v>
      </c>
      <c r="AV406" s="13" t="s">
        <v>88</v>
      </c>
      <c r="AW406" s="13" t="s">
        <v>36</v>
      </c>
      <c r="AX406" s="13" t="s">
        <v>80</v>
      </c>
      <c r="AY406" s="248" t="s">
        <v>138</v>
      </c>
    </row>
    <row r="407" s="14" customFormat="1">
      <c r="A407" s="14"/>
      <c r="B407" s="249"/>
      <c r="C407" s="250"/>
      <c r="D407" s="234" t="s">
        <v>148</v>
      </c>
      <c r="E407" s="251" t="s">
        <v>1</v>
      </c>
      <c r="F407" s="252" t="s">
        <v>1985</v>
      </c>
      <c r="G407" s="250"/>
      <c r="H407" s="253">
        <v>652.08000000000004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148</v>
      </c>
      <c r="AU407" s="259" t="s">
        <v>90</v>
      </c>
      <c r="AV407" s="14" t="s">
        <v>90</v>
      </c>
      <c r="AW407" s="14" t="s">
        <v>36</v>
      </c>
      <c r="AX407" s="14" t="s">
        <v>80</v>
      </c>
      <c r="AY407" s="259" t="s">
        <v>138</v>
      </c>
    </row>
    <row r="408" s="15" customFormat="1">
      <c r="A408" s="15"/>
      <c r="B408" s="260"/>
      <c r="C408" s="261"/>
      <c r="D408" s="234" t="s">
        <v>148</v>
      </c>
      <c r="E408" s="262" t="s">
        <v>1</v>
      </c>
      <c r="F408" s="263" t="s">
        <v>154</v>
      </c>
      <c r="G408" s="261"/>
      <c r="H408" s="264">
        <v>1487.1399999999999</v>
      </c>
      <c r="I408" s="265"/>
      <c r="J408" s="261"/>
      <c r="K408" s="261"/>
      <c r="L408" s="266"/>
      <c r="M408" s="267"/>
      <c r="N408" s="268"/>
      <c r="O408" s="268"/>
      <c r="P408" s="268"/>
      <c r="Q408" s="268"/>
      <c r="R408" s="268"/>
      <c r="S408" s="268"/>
      <c r="T408" s="26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0" t="s">
        <v>148</v>
      </c>
      <c r="AU408" s="270" t="s">
        <v>90</v>
      </c>
      <c r="AV408" s="15" t="s">
        <v>144</v>
      </c>
      <c r="AW408" s="15" t="s">
        <v>36</v>
      </c>
      <c r="AX408" s="15" t="s">
        <v>88</v>
      </c>
      <c r="AY408" s="270" t="s">
        <v>138</v>
      </c>
    </row>
    <row r="409" s="2" customFormat="1" ht="24.15" customHeight="1">
      <c r="A409" s="39"/>
      <c r="B409" s="40"/>
      <c r="C409" s="220" t="s">
        <v>447</v>
      </c>
      <c r="D409" s="220" t="s">
        <v>140</v>
      </c>
      <c r="E409" s="221" t="s">
        <v>1693</v>
      </c>
      <c r="F409" s="222" t="s">
        <v>1694</v>
      </c>
      <c r="G409" s="223" t="s">
        <v>683</v>
      </c>
      <c r="H409" s="224">
        <v>521.12</v>
      </c>
      <c r="I409" s="225"/>
      <c r="J409" s="226">
        <f>ROUND(I409*H409,2)</f>
        <v>0</v>
      </c>
      <c r="K409" s="227"/>
      <c r="L409" s="45"/>
      <c r="M409" s="228" t="s">
        <v>1</v>
      </c>
      <c r="N409" s="229" t="s">
        <v>45</v>
      </c>
      <c r="O409" s="92"/>
      <c r="P409" s="230">
        <f>O409*H409</f>
        <v>0</v>
      </c>
      <c r="Q409" s="230">
        <v>0.001</v>
      </c>
      <c r="R409" s="230">
        <f>Q409*H409</f>
        <v>0.52112000000000003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253</v>
      </c>
      <c r="AT409" s="232" t="s">
        <v>140</v>
      </c>
      <c r="AU409" s="232" t="s">
        <v>90</v>
      </c>
      <c r="AY409" s="18" t="s">
        <v>138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88</v>
      </c>
      <c r="BK409" s="233">
        <f>ROUND(I409*H409,2)</f>
        <v>0</v>
      </c>
      <c r="BL409" s="18" t="s">
        <v>253</v>
      </c>
      <c r="BM409" s="232" t="s">
        <v>1986</v>
      </c>
    </row>
    <row r="410" s="2" customFormat="1">
      <c r="A410" s="39"/>
      <c r="B410" s="40"/>
      <c r="C410" s="41"/>
      <c r="D410" s="234" t="s">
        <v>146</v>
      </c>
      <c r="E410" s="41"/>
      <c r="F410" s="235" t="s">
        <v>1694</v>
      </c>
      <c r="G410" s="41"/>
      <c r="H410" s="41"/>
      <c r="I410" s="236"/>
      <c r="J410" s="41"/>
      <c r="K410" s="41"/>
      <c r="L410" s="45"/>
      <c r="M410" s="237"/>
      <c r="N410" s="238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146</v>
      </c>
      <c r="AU410" s="18" t="s">
        <v>90</v>
      </c>
    </row>
    <row r="411" s="2" customFormat="1">
      <c r="A411" s="39"/>
      <c r="B411" s="40"/>
      <c r="C411" s="41"/>
      <c r="D411" s="234" t="s">
        <v>159</v>
      </c>
      <c r="E411" s="41"/>
      <c r="F411" s="271" t="s">
        <v>1387</v>
      </c>
      <c r="G411" s="41"/>
      <c r="H411" s="41"/>
      <c r="I411" s="236"/>
      <c r="J411" s="41"/>
      <c r="K411" s="41"/>
      <c r="L411" s="45"/>
      <c r="M411" s="237"/>
      <c r="N411" s="238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159</v>
      </c>
      <c r="AU411" s="18" t="s">
        <v>90</v>
      </c>
    </row>
    <row r="412" s="13" customFormat="1">
      <c r="A412" s="13"/>
      <c r="B412" s="239"/>
      <c r="C412" s="240"/>
      <c r="D412" s="234" t="s">
        <v>148</v>
      </c>
      <c r="E412" s="241" t="s">
        <v>1</v>
      </c>
      <c r="F412" s="242" t="s">
        <v>1388</v>
      </c>
      <c r="G412" s="240"/>
      <c r="H412" s="241" t="s">
        <v>1</v>
      </c>
      <c r="I412" s="243"/>
      <c r="J412" s="240"/>
      <c r="K412" s="240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148</v>
      </c>
      <c r="AU412" s="248" t="s">
        <v>90</v>
      </c>
      <c r="AV412" s="13" t="s">
        <v>88</v>
      </c>
      <c r="AW412" s="13" t="s">
        <v>36</v>
      </c>
      <c r="AX412" s="13" t="s">
        <v>80</v>
      </c>
      <c r="AY412" s="248" t="s">
        <v>138</v>
      </c>
    </row>
    <row r="413" s="14" customFormat="1">
      <c r="A413" s="14"/>
      <c r="B413" s="249"/>
      <c r="C413" s="250"/>
      <c r="D413" s="234" t="s">
        <v>148</v>
      </c>
      <c r="E413" s="251" t="s">
        <v>1</v>
      </c>
      <c r="F413" s="252" t="s">
        <v>1987</v>
      </c>
      <c r="G413" s="250"/>
      <c r="H413" s="253">
        <v>521.12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9" t="s">
        <v>148</v>
      </c>
      <c r="AU413" s="259" t="s">
        <v>90</v>
      </c>
      <c r="AV413" s="14" t="s">
        <v>90</v>
      </c>
      <c r="AW413" s="14" t="s">
        <v>36</v>
      </c>
      <c r="AX413" s="14" t="s">
        <v>88</v>
      </c>
      <c r="AY413" s="259" t="s">
        <v>138</v>
      </c>
    </row>
    <row r="414" s="2" customFormat="1" ht="16.5" customHeight="1">
      <c r="A414" s="39"/>
      <c r="B414" s="40"/>
      <c r="C414" s="272" t="s">
        <v>452</v>
      </c>
      <c r="D414" s="272" t="s">
        <v>453</v>
      </c>
      <c r="E414" s="273" t="s">
        <v>454</v>
      </c>
      <c r="F414" s="274" t="s">
        <v>1988</v>
      </c>
      <c r="G414" s="275" t="s">
        <v>683</v>
      </c>
      <c r="H414" s="276">
        <v>521.12</v>
      </c>
      <c r="I414" s="277"/>
      <c r="J414" s="278">
        <f>ROUND(I414*H414,2)</f>
        <v>0</v>
      </c>
      <c r="K414" s="279"/>
      <c r="L414" s="280"/>
      <c r="M414" s="281" t="s">
        <v>1</v>
      </c>
      <c r="N414" s="282" t="s">
        <v>45</v>
      </c>
      <c r="O414" s="92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2" t="s">
        <v>344</v>
      </c>
      <c r="AT414" s="232" t="s">
        <v>453</v>
      </c>
      <c r="AU414" s="232" t="s">
        <v>90</v>
      </c>
      <c r="AY414" s="18" t="s">
        <v>138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8" t="s">
        <v>88</v>
      </c>
      <c r="BK414" s="233">
        <f>ROUND(I414*H414,2)</f>
        <v>0</v>
      </c>
      <c r="BL414" s="18" t="s">
        <v>253</v>
      </c>
      <c r="BM414" s="232" t="s">
        <v>1989</v>
      </c>
    </row>
    <row r="415" s="2" customFormat="1">
      <c r="A415" s="39"/>
      <c r="B415" s="40"/>
      <c r="C415" s="41"/>
      <c r="D415" s="234" t="s">
        <v>146</v>
      </c>
      <c r="E415" s="41"/>
      <c r="F415" s="235" t="s">
        <v>1988</v>
      </c>
      <c r="G415" s="41"/>
      <c r="H415" s="41"/>
      <c r="I415" s="236"/>
      <c r="J415" s="41"/>
      <c r="K415" s="41"/>
      <c r="L415" s="45"/>
      <c r="M415" s="237"/>
      <c r="N415" s="238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146</v>
      </c>
      <c r="AU415" s="18" t="s">
        <v>90</v>
      </c>
    </row>
    <row r="416" s="2" customFormat="1">
      <c r="A416" s="39"/>
      <c r="B416" s="40"/>
      <c r="C416" s="41"/>
      <c r="D416" s="234" t="s">
        <v>159</v>
      </c>
      <c r="E416" s="41"/>
      <c r="F416" s="271" t="s">
        <v>1990</v>
      </c>
      <c r="G416" s="41"/>
      <c r="H416" s="41"/>
      <c r="I416" s="236"/>
      <c r="J416" s="41"/>
      <c r="K416" s="41"/>
      <c r="L416" s="45"/>
      <c r="M416" s="237"/>
      <c r="N416" s="238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159</v>
      </c>
      <c r="AU416" s="18" t="s">
        <v>90</v>
      </c>
    </row>
    <row r="417" s="13" customFormat="1">
      <c r="A417" s="13"/>
      <c r="B417" s="239"/>
      <c r="C417" s="240"/>
      <c r="D417" s="234" t="s">
        <v>148</v>
      </c>
      <c r="E417" s="241" t="s">
        <v>1</v>
      </c>
      <c r="F417" s="242" t="s">
        <v>1388</v>
      </c>
      <c r="G417" s="240"/>
      <c r="H417" s="241" t="s">
        <v>1</v>
      </c>
      <c r="I417" s="243"/>
      <c r="J417" s="240"/>
      <c r="K417" s="240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148</v>
      </c>
      <c r="AU417" s="248" t="s">
        <v>90</v>
      </c>
      <c r="AV417" s="13" t="s">
        <v>88</v>
      </c>
      <c r="AW417" s="13" t="s">
        <v>36</v>
      </c>
      <c r="AX417" s="13" t="s">
        <v>80</v>
      </c>
      <c r="AY417" s="248" t="s">
        <v>138</v>
      </c>
    </row>
    <row r="418" s="14" customFormat="1">
      <c r="A418" s="14"/>
      <c r="B418" s="249"/>
      <c r="C418" s="250"/>
      <c r="D418" s="234" t="s">
        <v>148</v>
      </c>
      <c r="E418" s="251" t="s">
        <v>1</v>
      </c>
      <c r="F418" s="252" t="s">
        <v>1987</v>
      </c>
      <c r="G418" s="250"/>
      <c r="H418" s="253">
        <v>521.12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9" t="s">
        <v>148</v>
      </c>
      <c r="AU418" s="259" t="s">
        <v>90</v>
      </c>
      <c r="AV418" s="14" t="s">
        <v>90</v>
      </c>
      <c r="AW418" s="14" t="s">
        <v>36</v>
      </c>
      <c r="AX418" s="14" t="s">
        <v>88</v>
      </c>
      <c r="AY418" s="259" t="s">
        <v>138</v>
      </c>
    </row>
    <row r="419" s="2" customFormat="1" ht="21.75" customHeight="1">
      <c r="A419" s="39"/>
      <c r="B419" s="40"/>
      <c r="C419" s="272" t="s">
        <v>463</v>
      </c>
      <c r="D419" s="272" t="s">
        <v>453</v>
      </c>
      <c r="E419" s="273" t="s">
        <v>915</v>
      </c>
      <c r="F419" s="274" t="s">
        <v>1991</v>
      </c>
      <c r="G419" s="275" t="s">
        <v>683</v>
      </c>
      <c r="H419" s="276">
        <v>556.75999999999999</v>
      </c>
      <c r="I419" s="277"/>
      <c r="J419" s="278">
        <f>ROUND(I419*H419,2)</f>
        <v>0</v>
      </c>
      <c r="K419" s="279"/>
      <c r="L419" s="280"/>
      <c r="M419" s="281" t="s">
        <v>1</v>
      </c>
      <c r="N419" s="282" t="s">
        <v>45</v>
      </c>
      <c r="O419" s="92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344</v>
      </c>
      <c r="AT419" s="232" t="s">
        <v>453</v>
      </c>
      <c r="AU419" s="232" t="s">
        <v>90</v>
      </c>
      <c r="AY419" s="18" t="s">
        <v>138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88</v>
      </c>
      <c r="BK419" s="233">
        <f>ROUND(I419*H419,2)</f>
        <v>0</v>
      </c>
      <c r="BL419" s="18" t="s">
        <v>253</v>
      </c>
      <c r="BM419" s="232" t="s">
        <v>1992</v>
      </c>
    </row>
    <row r="420" s="2" customFormat="1">
      <c r="A420" s="39"/>
      <c r="B420" s="40"/>
      <c r="C420" s="41"/>
      <c r="D420" s="234" t="s">
        <v>146</v>
      </c>
      <c r="E420" s="41"/>
      <c r="F420" s="235" t="s">
        <v>1991</v>
      </c>
      <c r="G420" s="41"/>
      <c r="H420" s="41"/>
      <c r="I420" s="236"/>
      <c r="J420" s="41"/>
      <c r="K420" s="41"/>
      <c r="L420" s="45"/>
      <c r="M420" s="237"/>
      <c r="N420" s="238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146</v>
      </c>
      <c r="AU420" s="18" t="s">
        <v>90</v>
      </c>
    </row>
    <row r="421" s="2" customFormat="1">
      <c r="A421" s="39"/>
      <c r="B421" s="40"/>
      <c r="C421" s="41"/>
      <c r="D421" s="234" t="s">
        <v>159</v>
      </c>
      <c r="E421" s="41"/>
      <c r="F421" s="271" t="s">
        <v>1993</v>
      </c>
      <c r="G421" s="41"/>
      <c r="H421" s="41"/>
      <c r="I421" s="236"/>
      <c r="J421" s="41"/>
      <c r="K421" s="41"/>
      <c r="L421" s="45"/>
      <c r="M421" s="237"/>
      <c r="N421" s="23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159</v>
      </c>
      <c r="AU421" s="18" t="s">
        <v>90</v>
      </c>
    </row>
    <row r="422" s="13" customFormat="1">
      <c r="A422" s="13"/>
      <c r="B422" s="239"/>
      <c r="C422" s="240"/>
      <c r="D422" s="234" t="s">
        <v>148</v>
      </c>
      <c r="E422" s="241" t="s">
        <v>1</v>
      </c>
      <c r="F422" s="242" t="s">
        <v>1977</v>
      </c>
      <c r="G422" s="240"/>
      <c r="H422" s="241" t="s">
        <v>1</v>
      </c>
      <c r="I422" s="243"/>
      <c r="J422" s="240"/>
      <c r="K422" s="240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148</v>
      </c>
      <c r="AU422" s="248" t="s">
        <v>90</v>
      </c>
      <c r="AV422" s="13" t="s">
        <v>88</v>
      </c>
      <c r="AW422" s="13" t="s">
        <v>36</v>
      </c>
      <c r="AX422" s="13" t="s">
        <v>80</v>
      </c>
      <c r="AY422" s="248" t="s">
        <v>138</v>
      </c>
    </row>
    <row r="423" s="13" customFormat="1">
      <c r="A423" s="13"/>
      <c r="B423" s="239"/>
      <c r="C423" s="240"/>
      <c r="D423" s="234" t="s">
        <v>148</v>
      </c>
      <c r="E423" s="241" t="s">
        <v>1</v>
      </c>
      <c r="F423" s="242" t="s">
        <v>1978</v>
      </c>
      <c r="G423" s="240"/>
      <c r="H423" s="241" t="s">
        <v>1</v>
      </c>
      <c r="I423" s="243"/>
      <c r="J423" s="240"/>
      <c r="K423" s="240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148</v>
      </c>
      <c r="AU423" s="248" t="s">
        <v>90</v>
      </c>
      <c r="AV423" s="13" t="s">
        <v>88</v>
      </c>
      <c r="AW423" s="13" t="s">
        <v>36</v>
      </c>
      <c r="AX423" s="13" t="s">
        <v>80</v>
      </c>
      <c r="AY423" s="248" t="s">
        <v>138</v>
      </c>
    </row>
    <row r="424" s="14" customFormat="1">
      <c r="A424" s="14"/>
      <c r="B424" s="249"/>
      <c r="C424" s="250"/>
      <c r="D424" s="234" t="s">
        <v>148</v>
      </c>
      <c r="E424" s="251" t="s">
        <v>1</v>
      </c>
      <c r="F424" s="252" t="s">
        <v>1979</v>
      </c>
      <c r="G424" s="250"/>
      <c r="H424" s="253">
        <v>278.24000000000001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9" t="s">
        <v>148</v>
      </c>
      <c r="AU424" s="259" t="s">
        <v>90</v>
      </c>
      <c r="AV424" s="14" t="s">
        <v>90</v>
      </c>
      <c r="AW424" s="14" t="s">
        <v>36</v>
      </c>
      <c r="AX424" s="14" t="s">
        <v>80</v>
      </c>
      <c r="AY424" s="259" t="s">
        <v>138</v>
      </c>
    </row>
    <row r="425" s="13" customFormat="1">
      <c r="A425" s="13"/>
      <c r="B425" s="239"/>
      <c r="C425" s="240"/>
      <c r="D425" s="234" t="s">
        <v>148</v>
      </c>
      <c r="E425" s="241" t="s">
        <v>1</v>
      </c>
      <c r="F425" s="242" t="s">
        <v>1980</v>
      </c>
      <c r="G425" s="240"/>
      <c r="H425" s="241" t="s">
        <v>1</v>
      </c>
      <c r="I425" s="243"/>
      <c r="J425" s="240"/>
      <c r="K425" s="240"/>
      <c r="L425" s="244"/>
      <c r="M425" s="245"/>
      <c r="N425" s="246"/>
      <c r="O425" s="246"/>
      <c r="P425" s="246"/>
      <c r="Q425" s="246"/>
      <c r="R425" s="246"/>
      <c r="S425" s="246"/>
      <c r="T425" s="24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8" t="s">
        <v>148</v>
      </c>
      <c r="AU425" s="248" t="s">
        <v>90</v>
      </c>
      <c r="AV425" s="13" t="s">
        <v>88</v>
      </c>
      <c r="AW425" s="13" t="s">
        <v>36</v>
      </c>
      <c r="AX425" s="13" t="s">
        <v>80</v>
      </c>
      <c r="AY425" s="248" t="s">
        <v>138</v>
      </c>
    </row>
    <row r="426" s="14" customFormat="1">
      <c r="A426" s="14"/>
      <c r="B426" s="249"/>
      <c r="C426" s="250"/>
      <c r="D426" s="234" t="s">
        <v>148</v>
      </c>
      <c r="E426" s="251" t="s">
        <v>1</v>
      </c>
      <c r="F426" s="252" t="s">
        <v>1981</v>
      </c>
      <c r="G426" s="250"/>
      <c r="H426" s="253">
        <v>278.51999999999998</v>
      </c>
      <c r="I426" s="254"/>
      <c r="J426" s="250"/>
      <c r="K426" s="250"/>
      <c r="L426" s="255"/>
      <c r="M426" s="256"/>
      <c r="N426" s="257"/>
      <c r="O426" s="257"/>
      <c r="P426" s="257"/>
      <c r="Q426" s="257"/>
      <c r="R426" s="257"/>
      <c r="S426" s="257"/>
      <c r="T426" s="25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9" t="s">
        <v>148</v>
      </c>
      <c r="AU426" s="259" t="s">
        <v>90</v>
      </c>
      <c r="AV426" s="14" t="s">
        <v>90</v>
      </c>
      <c r="AW426" s="14" t="s">
        <v>36</v>
      </c>
      <c r="AX426" s="14" t="s">
        <v>80</v>
      </c>
      <c r="AY426" s="259" t="s">
        <v>138</v>
      </c>
    </row>
    <row r="427" s="15" customFormat="1">
      <c r="A427" s="15"/>
      <c r="B427" s="260"/>
      <c r="C427" s="261"/>
      <c r="D427" s="234" t="s">
        <v>148</v>
      </c>
      <c r="E427" s="262" t="s">
        <v>1</v>
      </c>
      <c r="F427" s="263" t="s">
        <v>154</v>
      </c>
      <c r="G427" s="261"/>
      <c r="H427" s="264">
        <v>556.75999999999999</v>
      </c>
      <c r="I427" s="265"/>
      <c r="J427" s="261"/>
      <c r="K427" s="261"/>
      <c r="L427" s="266"/>
      <c r="M427" s="267"/>
      <c r="N427" s="268"/>
      <c r="O427" s="268"/>
      <c r="P427" s="268"/>
      <c r="Q427" s="268"/>
      <c r="R427" s="268"/>
      <c r="S427" s="268"/>
      <c r="T427" s="269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0" t="s">
        <v>148</v>
      </c>
      <c r="AU427" s="270" t="s">
        <v>90</v>
      </c>
      <c r="AV427" s="15" t="s">
        <v>144</v>
      </c>
      <c r="AW427" s="15" t="s">
        <v>36</v>
      </c>
      <c r="AX427" s="15" t="s">
        <v>88</v>
      </c>
      <c r="AY427" s="270" t="s">
        <v>138</v>
      </c>
    </row>
    <row r="428" s="2" customFormat="1" ht="16.5" customHeight="1">
      <c r="A428" s="39"/>
      <c r="B428" s="40"/>
      <c r="C428" s="272" t="s">
        <v>473</v>
      </c>
      <c r="D428" s="272" t="s">
        <v>453</v>
      </c>
      <c r="E428" s="273" t="s">
        <v>1391</v>
      </c>
      <c r="F428" s="274" t="s">
        <v>1994</v>
      </c>
      <c r="G428" s="275" t="s">
        <v>683</v>
      </c>
      <c r="H428" s="276">
        <v>278.30000000000001</v>
      </c>
      <c r="I428" s="277"/>
      <c r="J428" s="278">
        <f>ROUND(I428*H428,2)</f>
        <v>0</v>
      </c>
      <c r="K428" s="279"/>
      <c r="L428" s="280"/>
      <c r="M428" s="281" t="s">
        <v>1</v>
      </c>
      <c r="N428" s="282" t="s">
        <v>45</v>
      </c>
      <c r="O428" s="92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344</v>
      </c>
      <c r="AT428" s="232" t="s">
        <v>453</v>
      </c>
      <c r="AU428" s="232" t="s">
        <v>90</v>
      </c>
      <c r="AY428" s="18" t="s">
        <v>138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88</v>
      </c>
      <c r="BK428" s="233">
        <f>ROUND(I428*H428,2)</f>
        <v>0</v>
      </c>
      <c r="BL428" s="18" t="s">
        <v>253</v>
      </c>
      <c r="BM428" s="232" t="s">
        <v>1995</v>
      </c>
    </row>
    <row r="429" s="2" customFormat="1">
      <c r="A429" s="39"/>
      <c r="B429" s="40"/>
      <c r="C429" s="41"/>
      <c r="D429" s="234" t="s">
        <v>146</v>
      </c>
      <c r="E429" s="41"/>
      <c r="F429" s="235" t="s">
        <v>1994</v>
      </c>
      <c r="G429" s="41"/>
      <c r="H429" s="41"/>
      <c r="I429" s="236"/>
      <c r="J429" s="41"/>
      <c r="K429" s="41"/>
      <c r="L429" s="45"/>
      <c r="M429" s="237"/>
      <c r="N429" s="238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146</v>
      </c>
      <c r="AU429" s="18" t="s">
        <v>90</v>
      </c>
    </row>
    <row r="430" s="2" customFormat="1">
      <c r="A430" s="39"/>
      <c r="B430" s="40"/>
      <c r="C430" s="41"/>
      <c r="D430" s="234" t="s">
        <v>159</v>
      </c>
      <c r="E430" s="41"/>
      <c r="F430" s="271" t="s">
        <v>1993</v>
      </c>
      <c r="G430" s="41"/>
      <c r="H430" s="41"/>
      <c r="I430" s="236"/>
      <c r="J430" s="41"/>
      <c r="K430" s="41"/>
      <c r="L430" s="45"/>
      <c r="M430" s="237"/>
      <c r="N430" s="238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159</v>
      </c>
      <c r="AU430" s="18" t="s">
        <v>90</v>
      </c>
    </row>
    <row r="431" s="13" customFormat="1">
      <c r="A431" s="13"/>
      <c r="B431" s="239"/>
      <c r="C431" s="240"/>
      <c r="D431" s="234" t="s">
        <v>148</v>
      </c>
      <c r="E431" s="241" t="s">
        <v>1</v>
      </c>
      <c r="F431" s="242" t="s">
        <v>1982</v>
      </c>
      <c r="G431" s="240"/>
      <c r="H431" s="241" t="s">
        <v>1</v>
      </c>
      <c r="I431" s="243"/>
      <c r="J431" s="240"/>
      <c r="K431" s="240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148</v>
      </c>
      <c r="AU431" s="248" t="s">
        <v>90</v>
      </c>
      <c r="AV431" s="13" t="s">
        <v>88</v>
      </c>
      <c r="AW431" s="13" t="s">
        <v>36</v>
      </c>
      <c r="AX431" s="13" t="s">
        <v>80</v>
      </c>
      <c r="AY431" s="248" t="s">
        <v>138</v>
      </c>
    </row>
    <row r="432" s="14" customFormat="1">
      <c r="A432" s="14"/>
      <c r="B432" s="249"/>
      <c r="C432" s="250"/>
      <c r="D432" s="234" t="s">
        <v>148</v>
      </c>
      <c r="E432" s="251" t="s">
        <v>1</v>
      </c>
      <c r="F432" s="252" t="s">
        <v>1983</v>
      </c>
      <c r="G432" s="250"/>
      <c r="H432" s="253">
        <v>278.30000000000001</v>
      </c>
      <c r="I432" s="254"/>
      <c r="J432" s="250"/>
      <c r="K432" s="250"/>
      <c r="L432" s="255"/>
      <c r="M432" s="256"/>
      <c r="N432" s="257"/>
      <c r="O432" s="257"/>
      <c r="P432" s="257"/>
      <c r="Q432" s="257"/>
      <c r="R432" s="257"/>
      <c r="S432" s="257"/>
      <c r="T432" s="25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9" t="s">
        <v>148</v>
      </c>
      <c r="AU432" s="259" t="s">
        <v>90</v>
      </c>
      <c r="AV432" s="14" t="s">
        <v>90</v>
      </c>
      <c r="AW432" s="14" t="s">
        <v>36</v>
      </c>
      <c r="AX432" s="14" t="s">
        <v>88</v>
      </c>
      <c r="AY432" s="259" t="s">
        <v>138</v>
      </c>
    </row>
    <row r="433" s="2" customFormat="1" ht="21.75" customHeight="1">
      <c r="A433" s="39"/>
      <c r="B433" s="40"/>
      <c r="C433" s="272" t="s">
        <v>480</v>
      </c>
      <c r="D433" s="272" t="s">
        <v>453</v>
      </c>
      <c r="E433" s="273" t="s">
        <v>1711</v>
      </c>
      <c r="F433" s="274" t="s">
        <v>1996</v>
      </c>
      <c r="G433" s="275" t="s">
        <v>683</v>
      </c>
      <c r="H433" s="276">
        <v>72.599999999999994</v>
      </c>
      <c r="I433" s="277"/>
      <c r="J433" s="278">
        <f>ROUND(I433*H433,2)</f>
        <v>0</v>
      </c>
      <c r="K433" s="279"/>
      <c r="L433" s="280"/>
      <c r="M433" s="281" t="s">
        <v>1</v>
      </c>
      <c r="N433" s="282" t="s">
        <v>45</v>
      </c>
      <c r="O433" s="92"/>
      <c r="P433" s="230">
        <f>O433*H433</f>
        <v>0</v>
      </c>
      <c r="Q433" s="230">
        <v>0</v>
      </c>
      <c r="R433" s="230">
        <f>Q433*H433</f>
        <v>0</v>
      </c>
      <c r="S433" s="230">
        <v>0</v>
      </c>
      <c r="T433" s="23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2" t="s">
        <v>344</v>
      </c>
      <c r="AT433" s="232" t="s">
        <v>453</v>
      </c>
      <c r="AU433" s="232" t="s">
        <v>90</v>
      </c>
      <c r="AY433" s="18" t="s">
        <v>138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8" t="s">
        <v>88</v>
      </c>
      <c r="BK433" s="233">
        <f>ROUND(I433*H433,2)</f>
        <v>0</v>
      </c>
      <c r="BL433" s="18" t="s">
        <v>253</v>
      </c>
      <c r="BM433" s="232" t="s">
        <v>1997</v>
      </c>
    </row>
    <row r="434" s="2" customFormat="1">
      <c r="A434" s="39"/>
      <c r="B434" s="40"/>
      <c r="C434" s="41"/>
      <c r="D434" s="234" t="s">
        <v>146</v>
      </c>
      <c r="E434" s="41"/>
      <c r="F434" s="235" t="s">
        <v>1996</v>
      </c>
      <c r="G434" s="41"/>
      <c r="H434" s="41"/>
      <c r="I434" s="236"/>
      <c r="J434" s="41"/>
      <c r="K434" s="41"/>
      <c r="L434" s="45"/>
      <c r="M434" s="237"/>
      <c r="N434" s="238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146</v>
      </c>
      <c r="AU434" s="18" t="s">
        <v>90</v>
      </c>
    </row>
    <row r="435" s="2" customFormat="1">
      <c r="A435" s="39"/>
      <c r="B435" s="40"/>
      <c r="C435" s="41"/>
      <c r="D435" s="234" t="s">
        <v>159</v>
      </c>
      <c r="E435" s="41"/>
      <c r="F435" s="271" t="s">
        <v>1993</v>
      </c>
      <c r="G435" s="41"/>
      <c r="H435" s="41"/>
      <c r="I435" s="236"/>
      <c r="J435" s="41"/>
      <c r="K435" s="41"/>
      <c r="L435" s="45"/>
      <c r="M435" s="237"/>
      <c r="N435" s="23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159</v>
      </c>
      <c r="AU435" s="18" t="s">
        <v>90</v>
      </c>
    </row>
    <row r="436" s="13" customFormat="1">
      <c r="A436" s="13"/>
      <c r="B436" s="239"/>
      <c r="C436" s="240"/>
      <c r="D436" s="234" t="s">
        <v>148</v>
      </c>
      <c r="E436" s="241" t="s">
        <v>1</v>
      </c>
      <c r="F436" s="242" t="s">
        <v>1998</v>
      </c>
      <c r="G436" s="240"/>
      <c r="H436" s="241" t="s">
        <v>1</v>
      </c>
      <c r="I436" s="243"/>
      <c r="J436" s="240"/>
      <c r="K436" s="240"/>
      <c r="L436" s="244"/>
      <c r="M436" s="245"/>
      <c r="N436" s="246"/>
      <c r="O436" s="246"/>
      <c r="P436" s="246"/>
      <c r="Q436" s="246"/>
      <c r="R436" s="246"/>
      <c r="S436" s="246"/>
      <c r="T436" s="24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8" t="s">
        <v>148</v>
      </c>
      <c r="AU436" s="248" t="s">
        <v>90</v>
      </c>
      <c r="AV436" s="13" t="s">
        <v>88</v>
      </c>
      <c r="AW436" s="13" t="s">
        <v>36</v>
      </c>
      <c r="AX436" s="13" t="s">
        <v>80</v>
      </c>
      <c r="AY436" s="248" t="s">
        <v>138</v>
      </c>
    </row>
    <row r="437" s="14" customFormat="1">
      <c r="A437" s="14"/>
      <c r="B437" s="249"/>
      <c r="C437" s="250"/>
      <c r="D437" s="234" t="s">
        <v>148</v>
      </c>
      <c r="E437" s="251" t="s">
        <v>1</v>
      </c>
      <c r="F437" s="252" t="s">
        <v>1975</v>
      </c>
      <c r="G437" s="250"/>
      <c r="H437" s="253">
        <v>72.599999999999994</v>
      </c>
      <c r="I437" s="254"/>
      <c r="J437" s="250"/>
      <c r="K437" s="250"/>
      <c r="L437" s="255"/>
      <c r="M437" s="256"/>
      <c r="N437" s="257"/>
      <c r="O437" s="257"/>
      <c r="P437" s="257"/>
      <c r="Q437" s="257"/>
      <c r="R437" s="257"/>
      <c r="S437" s="257"/>
      <c r="T437" s="25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9" t="s">
        <v>148</v>
      </c>
      <c r="AU437" s="259" t="s">
        <v>90</v>
      </c>
      <c r="AV437" s="14" t="s">
        <v>90</v>
      </c>
      <c r="AW437" s="14" t="s">
        <v>36</v>
      </c>
      <c r="AX437" s="14" t="s">
        <v>88</v>
      </c>
      <c r="AY437" s="259" t="s">
        <v>138</v>
      </c>
    </row>
    <row r="438" s="2" customFormat="1" ht="16.5" customHeight="1">
      <c r="A438" s="39"/>
      <c r="B438" s="40"/>
      <c r="C438" s="272" t="s">
        <v>494</v>
      </c>
      <c r="D438" s="272" t="s">
        <v>453</v>
      </c>
      <c r="E438" s="273" t="s">
        <v>1715</v>
      </c>
      <c r="F438" s="274" t="s">
        <v>1999</v>
      </c>
      <c r="G438" s="275" t="s">
        <v>683</v>
      </c>
      <c r="H438" s="276">
        <v>652.08000000000004</v>
      </c>
      <c r="I438" s="277"/>
      <c r="J438" s="278">
        <f>ROUND(I438*H438,2)</f>
        <v>0</v>
      </c>
      <c r="K438" s="279"/>
      <c r="L438" s="280"/>
      <c r="M438" s="281" t="s">
        <v>1</v>
      </c>
      <c r="N438" s="282" t="s">
        <v>45</v>
      </c>
      <c r="O438" s="92"/>
      <c r="P438" s="230">
        <f>O438*H438</f>
        <v>0</v>
      </c>
      <c r="Q438" s="230">
        <v>0</v>
      </c>
      <c r="R438" s="230">
        <f>Q438*H438</f>
        <v>0</v>
      </c>
      <c r="S438" s="230">
        <v>0</v>
      </c>
      <c r="T438" s="23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2" t="s">
        <v>344</v>
      </c>
      <c r="AT438" s="232" t="s">
        <v>453</v>
      </c>
      <c r="AU438" s="232" t="s">
        <v>90</v>
      </c>
      <c r="AY438" s="18" t="s">
        <v>138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88</v>
      </c>
      <c r="BK438" s="233">
        <f>ROUND(I438*H438,2)</f>
        <v>0</v>
      </c>
      <c r="BL438" s="18" t="s">
        <v>253</v>
      </c>
      <c r="BM438" s="232" t="s">
        <v>2000</v>
      </c>
    </row>
    <row r="439" s="2" customFormat="1">
      <c r="A439" s="39"/>
      <c r="B439" s="40"/>
      <c r="C439" s="41"/>
      <c r="D439" s="234" t="s">
        <v>146</v>
      </c>
      <c r="E439" s="41"/>
      <c r="F439" s="235" t="s">
        <v>1999</v>
      </c>
      <c r="G439" s="41"/>
      <c r="H439" s="41"/>
      <c r="I439" s="236"/>
      <c r="J439" s="41"/>
      <c r="K439" s="41"/>
      <c r="L439" s="45"/>
      <c r="M439" s="237"/>
      <c r="N439" s="238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146</v>
      </c>
      <c r="AU439" s="18" t="s">
        <v>90</v>
      </c>
    </row>
    <row r="440" s="2" customFormat="1">
      <c r="A440" s="39"/>
      <c r="B440" s="40"/>
      <c r="C440" s="41"/>
      <c r="D440" s="234" t="s">
        <v>159</v>
      </c>
      <c r="E440" s="41"/>
      <c r="F440" s="271" t="s">
        <v>1993</v>
      </c>
      <c r="G440" s="41"/>
      <c r="H440" s="41"/>
      <c r="I440" s="236"/>
      <c r="J440" s="41"/>
      <c r="K440" s="41"/>
      <c r="L440" s="45"/>
      <c r="M440" s="237"/>
      <c r="N440" s="238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159</v>
      </c>
      <c r="AU440" s="18" t="s">
        <v>90</v>
      </c>
    </row>
    <row r="441" s="13" customFormat="1">
      <c r="A441" s="13"/>
      <c r="B441" s="239"/>
      <c r="C441" s="240"/>
      <c r="D441" s="234" t="s">
        <v>148</v>
      </c>
      <c r="E441" s="241" t="s">
        <v>1</v>
      </c>
      <c r="F441" s="242" t="s">
        <v>2001</v>
      </c>
      <c r="G441" s="240"/>
      <c r="H441" s="241" t="s">
        <v>1</v>
      </c>
      <c r="I441" s="243"/>
      <c r="J441" s="240"/>
      <c r="K441" s="240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148</v>
      </c>
      <c r="AU441" s="248" t="s">
        <v>90</v>
      </c>
      <c r="AV441" s="13" t="s">
        <v>88</v>
      </c>
      <c r="AW441" s="13" t="s">
        <v>36</v>
      </c>
      <c r="AX441" s="13" t="s">
        <v>80</v>
      </c>
      <c r="AY441" s="248" t="s">
        <v>138</v>
      </c>
    </row>
    <row r="442" s="14" customFormat="1">
      <c r="A442" s="14"/>
      <c r="B442" s="249"/>
      <c r="C442" s="250"/>
      <c r="D442" s="234" t="s">
        <v>148</v>
      </c>
      <c r="E442" s="251" t="s">
        <v>1</v>
      </c>
      <c r="F442" s="252" t="s">
        <v>1985</v>
      </c>
      <c r="G442" s="250"/>
      <c r="H442" s="253">
        <v>652.08000000000004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9" t="s">
        <v>148</v>
      </c>
      <c r="AU442" s="259" t="s">
        <v>90</v>
      </c>
      <c r="AV442" s="14" t="s">
        <v>90</v>
      </c>
      <c r="AW442" s="14" t="s">
        <v>36</v>
      </c>
      <c r="AX442" s="14" t="s">
        <v>88</v>
      </c>
      <c r="AY442" s="259" t="s">
        <v>138</v>
      </c>
    </row>
    <row r="443" s="12" customFormat="1" ht="25.92" customHeight="1">
      <c r="A443" s="12"/>
      <c r="B443" s="204"/>
      <c r="C443" s="205"/>
      <c r="D443" s="206" t="s">
        <v>79</v>
      </c>
      <c r="E443" s="207" t="s">
        <v>453</v>
      </c>
      <c r="F443" s="207" t="s">
        <v>1754</v>
      </c>
      <c r="G443" s="205"/>
      <c r="H443" s="205"/>
      <c r="I443" s="208"/>
      <c r="J443" s="209">
        <f>BK443</f>
        <v>0</v>
      </c>
      <c r="K443" s="205"/>
      <c r="L443" s="210"/>
      <c r="M443" s="211"/>
      <c r="N443" s="212"/>
      <c r="O443" s="212"/>
      <c r="P443" s="213">
        <f>P444</f>
        <v>0</v>
      </c>
      <c r="Q443" s="212"/>
      <c r="R443" s="213">
        <f>R444</f>
        <v>0</v>
      </c>
      <c r="S443" s="212"/>
      <c r="T443" s="214">
        <f>T444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5" t="s">
        <v>166</v>
      </c>
      <c r="AT443" s="216" t="s">
        <v>79</v>
      </c>
      <c r="AU443" s="216" t="s">
        <v>80</v>
      </c>
      <c r="AY443" s="215" t="s">
        <v>138</v>
      </c>
      <c r="BK443" s="217">
        <f>BK444</f>
        <v>0</v>
      </c>
    </row>
    <row r="444" s="12" customFormat="1" ht="22.8" customHeight="1">
      <c r="A444" s="12"/>
      <c r="B444" s="204"/>
      <c r="C444" s="205"/>
      <c r="D444" s="206" t="s">
        <v>79</v>
      </c>
      <c r="E444" s="218" t="s">
        <v>1755</v>
      </c>
      <c r="F444" s="218" t="s">
        <v>1756</v>
      </c>
      <c r="G444" s="205"/>
      <c r="H444" s="205"/>
      <c r="I444" s="208"/>
      <c r="J444" s="219">
        <f>BK444</f>
        <v>0</v>
      </c>
      <c r="K444" s="205"/>
      <c r="L444" s="210"/>
      <c r="M444" s="211"/>
      <c r="N444" s="212"/>
      <c r="O444" s="212"/>
      <c r="P444" s="213">
        <f>SUM(P445:P447)</f>
        <v>0</v>
      </c>
      <c r="Q444" s="212"/>
      <c r="R444" s="213">
        <f>SUM(R445:R447)</f>
        <v>0</v>
      </c>
      <c r="S444" s="212"/>
      <c r="T444" s="214">
        <f>SUM(T445:T447)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5" t="s">
        <v>166</v>
      </c>
      <c r="AT444" s="216" t="s">
        <v>79</v>
      </c>
      <c r="AU444" s="216" t="s">
        <v>88</v>
      </c>
      <c r="AY444" s="215" t="s">
        <v>138</v>
      </c>
      <c r="BK444" s="217">
        <f>SUM(BK445:BK447)</f>
        <v>0</v>
      </c>
    </row>
    <row r="445" s="2" customFormat="1" ht="16.5" customHeight="1">
      <c r="A445" s="39"/>
      <c r="B445" s="40"/>
      <c r="C445" s="220" t="s">
        <v>501</v>
      </c>
      <c r="D445" s="220" t="s">
        <v>140</v>
      </c>
      <c r="E445" s="221" t="s">
        <v>1767</v>
      </c>
      <c r="F445" s="222" t="s">
        <v>1774</v>
      </c>
      <c r="G445" s="223" t="s">
        <v>212</v>
      </c>
      <c r="H445" s="224">
        <v>2</v>
      </c>
      <c r="I445" s="225"/>
      <c r="J445" s="226">
        <f>ROUND(I445*H445,2)</f>
        <v>0</v>
      </c>
      <c r="K445" s="227"/>
      <c r="L445" s="45"/>
      <c r="M445" s="228" t="s">
        <v>1</v>
      </c>
      <c r="N445" s="229" t="s">
        <v>45</v>
      </c>
      <c r="O445" s="92"/>
      <c r="P445" s="230">
        <f>O445*H445</f>
        <v>0</v>
      </c>
      <c r="Q445" s="230">
        <v>0</v>
      </c>
      <c r="R445" s="230">
        <f>Q445*H445</f>
        <v>0</v>
      </c>
      <c r="S445" s="230">
        <v>0</v>
      </c>
      <c r="T445" s="231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2" t="s">
        <v>607</v>
      </c>
      <c r="AT445" s="232" t="s">
        <v>140</v>
      </c>
      <c r="AU445" s="232" t="s">
        <v>90</v>
      </c>
      <c r="AY445" s="18" t="s">
        <v>138</v>
      </c>
      <c r="BE445" s="233">
        <f>IF(N445="základní",J445,0)</f>
        <v>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8" t="s">
        <v>88</v>
      </c>
      <c r="BK445" s="233">
        <f>ROUND(I445*H445,2)</f>
        <v>0</v>
      </c>
      <c r="BL445" s="18" t="s">
        <v>607</v>
      </c>
      <c r="BM445" s="232" t="s">
        <v>2002</v>
      </c>
    </row>
    <row r="446" s="2" customFormat="1">
      <c r="A446" s="39"/>
      <c r="B446" s="40"/>
      <c r="C446" s="41"/>
      <c r="D446" s="234" t="s">
        <v>146</v>
      </c>
      <c r="E446" s="41"/>
      <c r="F446" s="235" t="s">
        <v>1776</v>
      </c>
      <c r="G446" s="41"/>
      <c r="H446" s="41"/>
      <c r="I446" s="236"/>
      <c r="J446" s="41"/>
      <c r="K446" s="41"/>
      <c r="L446" s="45"/>
      <c r="M446" s="237"/>
      <c r="N446" s="238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146</v>
      </c>
      <c r="AU446" s="18" t="s">
        <v>90</v>
      </c>
    </row>
    <row r="447" s="2" customFormat="1">
      <c r="A447" s="39"/>
      <c r="B447" s="40"/>
      <c r="C447" s="41"/>
      <c r="D447" s="234" t="s">
        <v>159</v>
      </c>
      <c r="E447" s="41"/>
      <c r="F447" s="271" t="s">
        <v>2003</v>
      </c>
      <c r="G447" s="41"/>
      <c r="H447" s="41"/>
      <c r="I447" s="236"/>
      <c r="J447" s="41"/>
      <c r="K447" s="41"/>
      <c r="L447" s="45"/>
      <c r="M447" s="294"/>
      <c r="N447" s="295"/>
      <c r="O447" s="296"/>
      <c r="P447" s="296"/>
      <c r="Q447" s="296"/>
      <c r="R447" s="296"/>
      <c r="S447" s="296"/>
      <c r="T447" s="297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159</v>
      </c>
      <c r="AU447" s="18" t="s">
        <v>90</v>
      </c>
    </row>
    <row r="448" s="2" customFormat="1" ht="6.96" customHeight="1">
      <c r="A448" s="39"/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45"/>
      <c r="M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</sheetData>
  <sheetProtection sheet="1" autoFilter="0" formatColumns="0" formatRows="0" objects="1" scenarios="1" spinCount="100000" saltValue="p1rVLmM8Kmkrk8/mSgnSximB2ugxmE4DzopTSbVuFSXXKLWKNqN3p/YXXtRjf6/eK+RViG5/XveUolCHyobLTQ==" hashValue="X6SdXtG58tnFKq0hALvQNEWfMlrceNs7huaOfxVjwdgL23FbUNTkxY5Sq2Y08LpYgqvN6hrk5z3bBO034ofPzg==" algorithmName="SHA-512" password="CC35"/>
  <autoFilter ref="C128:K44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90</v>
      </c>
    </row>
    <row r="4" s="1" customFormat="1" ht="24.96" customHeight="1">
      <c r="B4" s="21"/>
      <c r="D4" s="139" t="s">
        <v>103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Jez Ráj na Olši km 25.640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2004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ROUND((SUM(BE120:BE165)),  2)</f>
        <v>0</v>
      </c>
      <c r="G33" s="39"/>
      <c r="H33" s="39"/>
      <c r="I33" s="156">
        <v>0.20999999999999999</v>
      </c>
      <c r="J33" s="155">
        <f>ROUND(((SUM(BE120:BE165))*I33),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ROUND((SUM(BF120:BF165)),  2)</f>
        <v>0</v>
      </c>
      <c r="G34" s="39"/>
      <c r="H34" s="39"/>
      <c r="I34" s="156">
        <v>0.14999999999999999</v>
      </c>
      <c r="J34" s="155">
        <f>ROUND(((SUM(BF120:BF165))*I34),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ROUND((SUM(BG120:BG165)),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ROUND((SUM(BH120:BH165)),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ROUND((SUM(BI120:BI165)),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Jez Ráj na Olši km 25.640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04 - Náhon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26. 4. 2023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Odry, státní podnik</v>
      </c>
      <c r="G91" s="41"/>
      <c r="H91" s="41"/>
      <c r="I91" s="33" t="s">
        <v>32</v>
      </c>
      <c r="J91" s="37" t="str">
        <f>E21</f>
        <v>Lineplan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Ing. Marek Boháč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112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89"/>
      <c r="J99" s="190">
        <f>J141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89"/>
      <c r="J100" s="190">
        <f>J152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Jez Ráj na Olši km 25.640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04 - Náhon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Karviná</v>
      </c>
      <c r="G114" s="41"/>
      <c r="H114" s="41"/>
      <c r="I114" s="33" t="s">
        <v>22</v>
      </c>
      <c r="J114" s="80" t="str">
        <f>IF(J12="","",J12)</f>
        <v>26. 4. 2023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Povodí Odry, státní podnik</v>
      </c>
      <c r="G116" s="41"/>
      <c r="H116" s="41"/>
      <c r="I116" s="33" t="s">
        <v>32</v>
      </c>
      <c r="J116" s="37" t="str">
        <f>E21</f>
        <v>Lineplan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37</v>
      </c>
      <c r="J117" s="37" t="str">
        <f>E24</f>
        <v>Ing. Marek Boháč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124</v>
      </c>
      <c r="D119" s="195" t="s">
        <v>65</v>
      </c>
      <c r="E119" s="195" t="s">
        <v>61</v>
      </c>
      <c r="F119" s="195" t="s">
        <v>62</v>
      </c>
      <c r="G119" s="195" t="s">
        <v>125</v>
      </c>
      <c r="H119" s="195" t="s">
        <v>126</v>
      </c>
      <c r="I119" s="195" t="s">
        <v>127</v>
      </c>
      <c r="J119" s="196" t="s">
        <v>108</v>
      </c>
      <c r="K119" s="197" t="s">
        <v>128</v>
      </c>
      <c r="L119" s="198"/>
      <c r="M119" s="101" t="s">
        <v>1</v>
      </c>
      <c r="N119" s="102" t="s">
        <v>44</v>
      </c>
      <c r="O119" s="102" t="s">
        <v>129</v>
      </c>
      <c r="P119" s="102" t="s">
        <v>130</v>
      </c>
      <c r="Q119" s="102" t="s">
        <v>131</v>
      </c>
      <c r="R119" s="102" t="s">
        <v>132</v>
      </c>
      <c r="S119" s="102" t="s">
        <v>133</v>
      </c>
      <c r="T119" s="103" t="s">
        <v>134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135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27.5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79</v>
      </c>
      <c r="AU120" s="18" t="s">
        <v>110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79</v>
      </c>
      <c r="E121" s="207" t="s">
        <v>136</v>
      </c>
      <c r="F121" s="207" t="s">
        <v>137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P122+P141+P152</f>
        <v>0</v>
      </c>
      <c r="Q121" s="212"/>
      <c r="R121" s="213">
        <f>R122+R141+R152</f>
        <v>0</v>
      </c>
      <c r="S121" s="212"/>
      <c r="T121" s="214">
        <f>T122+T141+T152</f>
        <v>27.5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88</v>
      </c>
      <c r="AT121" s="216" t="s">
        <v>79</v>
      </c>
      <c r="AU121" s="216" t="s">
        <v>80</v>
      </c>
      <c r="AY121" s="215" t="s">
        <v>138</v>
      </c>
      <c r="BK121" s="217">
        <f>BK122+BK141+BK152</f>
        <v>0</v>
      </c>
    </row>
    <row r="122" s="12" customFormat="1" ht="22.8" customHeight="1">
      <c r="A122" s="12"/>
      <c r="B122" s="204"/>
      <c r="C122" s="205"/>
      <c r="D122" s="206" t="s">
        <v>79</v>
      </c>
      <c r="E122" s="218" t="s">
        <v>88</v>
      </c>
      <c r="F122" s="218" t="s">
        <v>139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SUM(P123:P140)</f>
        <v>0</v>
      </c>
      <c r="Q122" s="212"/>
      <c r="R122" s="213">
        <f>SUM(R123:R140)</f>
        <v>0</v>
      </c>
      <c r="S122" s="212"/>
      <c r="T122" s="214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88</v>
      </c>
      <c r="AT122" s="216" t="s">
        <v>79</v>
      </c>
      <c r="AU122" s="216" t="s">
        <v>88</v>
      </c>
      <c r="AY122" s="215" t="s">
        <v>138</v>
      </c>
      <c r="BK122" s="217">
        <f>SUM(BK123:BK140)</f>
        <v>0</v>
      </c>
    </row>
    <row r="123" s="2" customFormat="1" ht="33" customHeight="1">
      <c r="A123" s="39"/>
      <c r="B123" s="40"/>
      <c r="C123" s="220" t="s">
        <v>88</v>
      </c>
      <c r="D123" s="220" t="s">
        <v>140</v>
      </c>
      <c r="E123" s="221" t="s">
        <v>2005</v>
      </c>
      <c r="F123" s="222" t="s">
        <v>2006</v>
      </c>
      <c r="G123" s="223" t="s">
        <v>281</v>
      </c>
      <c r="H123" s="224">
        <v>697.85000000000002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45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144</v>
      </c>
      <c r="AT123" s="232" t="s">
        <v>140</v>
      </c>
      <c r="AU123" s="232" t="s">
        <v>90</v>
      </c>
      <c r="AY123" s="18" t="s">
        <v>138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88</v>
      </c>
      <c r="BK123" s="233">
        <f>ROUND(I123*H123,2)</f>
        <v>0</v>
      </c>
      <c r="BL123" s="18" t="s">
        <v>144</v>
      </c>
      <c r="BM123" s="232" t="s">
        <v>2007</v>
      </c>
    </row>
    <row r="124" s="2" customFormat="1">
      <c r="A124" s="39"/>
      <c r="B124" s="40"/>
      <c r="C124" s="41"/>
      <c r="D124" s="234" t="s">
        <v>146</v>
      </c>
      <c r="E124" s="41"/>
      <c r="F124" s="235" t="s">
        <v>2008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146</v>
      </c>
      <c r="AU124" s="18" t="s">
        <v>90</v>
      </c>
    </row>
    <row r="125" s="14" customFormat="1">
      <c r="A125" s="14"/>
      <c r="B125" s="249"/>
      <c r="C125" s="250"/>
      <c r="D125" s="234" t="s">
        <v>148</v>
      </c>
      <c r="E125" s="251" t="s">
        <v>1</v>
      </c>
      <c r="F125" s="252" t="s">
        <v>2009</v>
      </c>
      <c r="G125" s="250"/>
      <c r="H125" s="253">
        <v>697.85000000000002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9" t="s">
        <v>148</v>
      </c>
      <c r="AU125" s="259" t="s">
        <v>90</v>
      </c>
      <c r="AV125" s="14" t="s">
        <v>90</v>
      </c>
      <c r="AW125" s="14" t="s">
        <v>36</v>
      </c>
      <c r="AX125" s="14" t="s">
        <v>88</v>
      </c>
      <c r="AY125" s="259" t="s">
        <v>138</v>
      </c>
    </row>
    <row r="126" s="2" customFormat="1" ht="24.15" customHeight="1">
      <c r="A126" s="39"/>
      <c r="B126" s="40"/>
      <c r="C126" s="220" t="s">
        <v>90</v>
      </c>
      <c r="D126" s="220" t="s">
        <v>140</v>
      </c>
      <c r="E126" s="221" t="s">
        <v>2010</v>
      </c>
      <c r="F126" s="222" t="s">
        <v>2011</v>
      </c>
      <c r="G126" s="223" t="s">
        <v>281</v>
      </c>
      <c r="H126" s="224">
        <v>3.75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45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144</v>
      </c>
      <c r="AT126" s="232" t="s">
        <v>140</v>
      </c>
      <c r="AU126" s="232" t="s">
        <v>90</v>
      </c>
      <c r="AY126" s="18" t="s">
        <v>138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88</v>
      </c>
      <c r="BK126" s="233">
        <f>ROUND(I126*H126,2)</f>
        <v>0</v>
      </c>
      <c r="BL126" s="18" t="s">
        <v>144</v>
      </c>
      <c r="BM126" s="232" t="s">
        <v>2012</v>
      </c>
    </row>
    <row r="127" s="2" customFormat="1">
      <c r="A127" s="39"/>
      <c r="B127" s="40"/>
      <c r="C127" s="41"/>
      <c r="D127" s="234" t="s">
        <v>146</v>
      </c>
      <c r="E127" s="41"/>
      <c r="F127" s="235" t="s">
        <v>2011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146</v>
      </c>
      <c r="AU127" s="18" t="s">
        <v>90</v>
      </c>
    </row>
    <row r="128" s="13" customFormat="1">
      <c r="A128" s="13"/>
      <c r="B128" s="239"/>
      <c r="C128" s="240"/>
      <c r="D128" s="234" t="s">
        <v>148</v>
      </c>
      <c r="E128" s="241" t="s">
        <v>1</v>
      </c>
      <c r="F128" s="242" t="s">
        <v>2013</v>
      </c>
      <c r="G128" s="240"/>
      <c r="H128" s="241" t="s">
        <v>1</v>
      </c>
      <c r="I128" s="243"/>
      <c r="J128" s="240"/>
      <c r="K128" s="240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148</v>
      </c>
      <c r="AU128" s="248" t="s">
        <v>90</v>
      </c>
      <c r="AV128" s="13" t="s">
        <v>88</v>
      </c>
      <c r="AW128" s="13" t="s">
        <v>36</v>
      </c>
      <c r="AX128" s="13" t="s">
        <v>80</v>
      </c>
      <c r="AY128" s="248" t="s">
        <v>138</v>
      </c>
    </row>
    <row r="129" s="14" customFormat="1">
      <c r="A129" s="14"/>
      <c r="B129" s="249"/>
      <c r="C129" s="250"/>
      <c r="D129" s="234" t="s">
        <v>148</v>
      </c>
      <c r="E129" s="251" t="s">
        <v>1</v>
      </c>
      <c r="F129" s="252" t="s">
        <v>2014</v>
      </c>
      <c r="G129" s="250"/>
      <c r="H129" s="253">
        <v>3.75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148</v>
      </c>
      <c r="AU129" s="259" t="s">
        <v>90</v>
      </c>
      <c r="AV129" s="14" t="s">
        <v>90</v>
      </c>
      <c r="AW129" s="14" t="s">
        <v>36</v>
      </c>
      <c r="AX129" s="14" t="s">
        <v>88</v>
      </c>
      <c r="AY129" s="259" t="s">
        <v>138</v>
      </c>
    </row>
    <row r="130" s="2" customFormat="1" ht="37.8" customHeight="1">
      <c r="A130" s="39"/>
      <c r="B130" s="40"/>
      <c r="C130" s="220" t="s">
        <v>166</v>
      </c>
      <c r="D130" s="220" t="s">
        <v>140</v>
      </c>
      <c r="E130" s="221" t="s">
        <v>518</v>
      </c>
      <c r="F130" s="222" t="s">
        <v>519</v>
      </c>
      <c r="G130" s="223" t="s">
        <v>281</v>
      </c>
      <c r="H130" s="224">
        <v>697.85000000000002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45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144</v>
      </c>
      <c r="AT130" s="232" t="s">
        <v>140</v>
      </c>
      <c r="AU130" s="232" t="s">
        <v>90</v>
      </c>
      <c r="AY130" s="18" t="s">
        <v>138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0</v>
      </c>
      <c r="BL130" s="18" t="s">
        <v>144</v>
      </c>
      <c r="BM130" s="232" t="s">
        <v>2015</v>
      </c>
    </row>
    <row r="131" s="2" customFormat="1">
      <c r="A131" s="39"/>
      <c r="B131" s="40"/>
      <c r="C131" s="41"/>
      <c r="D131" s="234" t="s">
        <v>146</v>
      </c>
      <c r="E131" s="41"/>
      <c r="F131" s="235" t="s">
        <v>521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146</v>
      </c>
      <c r="AU131" s="18" t="s">
        <v>90</v>
      </c>
    </row>
    <row r="132" s="2" customFormat="1">
      <c r="A132" s="39"/>
      <c r="B132" s="40"/>
      <c r="C132" s="41"/>
      <c r="D132" s="234" t="s">
        <v>159</v>
      </c>
      <c r="E132" s="41"/>
      <c r="F132" s="271" t="s">
        <v>2016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159</v>
      </c>
      <c r="AU132" s="18" t="s">
        <v>90</v>
      </c>
    </row>
    <row r="133" s="14" customFormat="1">
      <c r="A133" s="14"/>
      <c r="B133" s="249"/>
      <c r="C133" s="250"/>
      <c r="D133" s="234" t="s">
        <v>148</v>
      </c>
      <c r="E133" s="251" t="s">
        <v>1</v>
      </c>
      <c r="F133" s="252" t="s">
        <v>2009</v>
      </c>
      <c r="G133" s="250"/>
      <c r="H133" s="253">
        <v>697.85000000000002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148</v>
      </c>
      <c r="AU133" s="259" t="s">
        <v>90</v>
      </c>
      <c r="AV133" s="14" t="s">
        <v>90</v>
      </c>
      <c r="AW133" s="14" t="s">
        <v>36</v>
      </c>
      <c r="AX133" s="14" t="s">
        <v>88</v>
      </c>
      <c r="AY133" s="259" t="s">
        <v>138</v>
      </c>
    </row>
    <row r="134" s="2" customFormat="1" ht="16.5" customHeight="1">
      <c r="A134" s="39"/>
      <c r="B134" s="40"/>
      <c r="C134" s="220" t="s">
        <v>144</v>
      </c>
      <c r="D134" s="220" t="s">
        <v>140</v>
      </c>
      <c r="E134" s="221" t="s">
        <v>2017</v>
      </c>
      <c r="F134" s="222" t="s">
        <v>2018</v>
      </c>
      <c r="G134" s="223" t="s">
        <v>281</v>
      </c>
      <c r="H134" s="224">
        <v>697.85000000000002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45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144</v>
      </c>
      <c r="AT134" s="232" t="s">
        <v>140</v>
      </c>
      <c r="AU134" s="232" t="s">
        <v>90</v>
      </c>
      <c r="AY134" s="18" t="s">
        <v>138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0</v>
      </c>
      <c r="BL134" s="18" t="s">
        <v>144</v>
      </c>
      <c r="BM134" s="232" t="s">
        <v>2019</v>
      </c>
    </row>
    <row r="135" s="2" customFormat="1">
      <c r="A135" s="39"/>
      <c r="B135" s="40"/>
      <c r="C135" s="41"/>
      <c r="D135" s="234" t="s">
        <v>146</v>
      </c>
      <c r="E135" s="41"/>
      <c r="F135" s="235" t="s">
        <v>2020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90</v>
      </c>
    </row>
    <row r="136" s="13" customFormat="1">
      <c r="A136" s="13"/>
      <c r="B136" s="239"/>
      <c r="C136" s="240"/>
      <c r="D136" s="234" t="s">
        <v>148</v>
      </c>
      <c r="E136" s="241" t="s">
        <v>1</v>
      </c>
      <c r="F136" s="242" t="s">
        <v>2021</v>
      </c>
      <c r="G136" s="240"/>
      <c r="H136" s="241" t="s">
        <v>1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148</v>
      </c>
      <c r="AU136" s="248" t="s">
        <v>90</v>
      </c>
      <c r="AV136" s="13" t="s">
        <v>88</v>
      </c>
      <c r="AW136" s="13" t="s">
        <v>36</v>
      </c>
      <c r="AX136" s="13" t="s">
        <v>80</v>
      </c>
      <c r="AY136" s="248" t="s">
        <v>138</v>
      </c>
    </row>
    <row r="137" s="14" customFormat="1">
      <c r="A137" s="14"/>
      <c r="B137" s="249"/>
      <c r="C137" s="250"/>
      <c r="D137" s="234" t="s">
        <v>148</v>
      </c>
      <c r="E137" s="251" t="s">
        <v>1</v>
      </c>
      <c r="F137" s="252" t="s">
        <v>2009</v>
      </c>
      <c r="G137" s="250"/>
      <c r="H137" s="253">
        <v>697.85000000000002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148</v>
      </c>
      <c r="AU137" s="259" t="s">
        <v>90</v>
      </c>
      <c r="AV137" s="14" t="s">
        <v>90</v>
      </c>
      <c r="AW137" s="14" t="s">
        <v>36</v>
      </c>
      <c r="AX137" s="14" t="s">
        <v>88</v>
      </c>
      <c r="AY137" s="259" t="s">
        <v>138</v>
      </c>
    </row>
    <row r="138" s="2" customFormat="1" ht="24.15" customHeight="1">
      <c r="A138" s="39"/>
      <c r="B138" s="40"/>
      <c r="C138" s="220" t="s">
        <v>181</v>
      </c>
      <c r="D138" s="220" t="s">
        <v>140</v>
      </c>
      <c r="E138" s="221" t="s">
        <v>552</v>
      </c>
      <c r="F138" s="222" t="s">
        <v>2022</v>
      </c>
      <c r="G138" s="223" t="s">
        <v>570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45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144</v>
      </c>
      <c r="AT138" s="232" t="s">
        <v>140</v>
      </c>
      <c r="AU138" s="232" t="s">
        <v>90</v>
      </c>
      <c r="AY138" s="18" t="s">
        <v>138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0</v>
      </c>
      <c r="BL138" s="18" t="s">
        <v>144</v>
      </c>
      <c r="BM138" s="232" t="s">
        <v>2023</v>
      </c>
    </row>
    <row r="139" s="2" customFormat="1">
      <c r="A139" s="39"/>
      <c r="B139" s="40"/>
      <c r="C139" s="41"/>
      <c r="D139" s="234" t="s">
        <v>146</v>
      </c>
      <c r="E139" s="41"/>
      <c r="F139" s="235" t="s">
        <v>2022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146</v>
      </c>
      <c r="AU139" s="18" t="s">
        <v>90</v>
      </c>
    </row>
    <row r="140" s="2" customFormat="1">
      <c r="A140" s="39"/>
      <c r="B140" s="40"/>
      <c r="C140" s="41"/>
      <c r="D140" s="234" t="s">
        <v>159</v>
      </c>
      <c r="E140" s="41"/>
      <c r="F140" s="271" t="s">
        <v>2024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159</v>
      </c>
      <c r="AU140" s="18" t="s">
        <v>90</v>
      </c>
    </row>
    <row r="141" s="12" customFormat="1" ht="22.8" customHeight="1">
      <c r="A141" s="12"/>
      <c r="B141" s="204"/>
      <c r="C141" s="205"/>
      <c r="D141" s="206" t="s">
        <v>79</v>
      </c>
      <c r="E141" s="218" t="s">
        <v>209</v>
      </c>
      <c r="F141" s="218" t="s">
        <v>1181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SUM(P142:P151)</f>
        <v>0</v>
      </c>
      <c r="Q141" s="212"/>
      <c r="R141" s="213">
        <f>SUM(R142:R151)</f>
        <v>0</v>
      </c>
      <c r="S141" s="212"/>
      <c r="T141" s="214">
        <f>SUM(T142:T151)</f>
        <v>27.5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88</v>
      </c>
      <c r="AT141" s="216" t="s">
        <v>79</v>
      </c>
      <c r="AU141" s="216" t="s">
        <v>88</v>
      </c>
      <c r="AY141" s="215" t="s">
        <v>138</v>
      </c>
      <c r="BK141" s="217">
        <f>SUM(BK142:BK151)</f>
        <v>0</v>
      </c>
    </row>
    <row r="142" s="2" customFormat="1" ht="24.15" customHeight="1">
      <c r="A142" s="39"/>
      <c r="B142" s="40"/>
      <c r="C142" s="220" t="s">
        <v>189</v>
      </c>
      <c r="D142" s="220" t="s">
        <v>140</v>
      </c>
      <c r="E142" s="221" t="s">
        <v>2025</v>
      </c>
      <c r="F142" s="222" t="s">
        <v>2026</v>
      </c>
      <c r="G142" s="223" t="s">
        <v>281</v>
      </c>
      <c r="H142" s="224">
        <v>11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45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2.5</v>
      </c>
      <c r="T142" s="231">
        <f>S142*H142</f>
        <v>27.5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144</v>
      </c>
      <c r="AT142" s="232" t="s">
        <v>140</v>
      </c>
      <c r="AU142" s="232" t="s">
        <v>90</v>
      </c>
      <c r="AY142" s="18" t="s">
        <v>138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0</v>
      </c>
      <c r="BL142" s="18" t="s">
        <v>144</v>
      </c>
      <c r="BM142" s="232" t="s">
        <v>2027</v>
      </c>
    </row>
    <row r="143" s="2" customFormat="1">
      <c r="A143" s="39"/>
      <c r="B143" s="40"/>
      <c r="C143" s="41"/>
      <c r="D143" s="234" t="s">
        <v>146</v>
      </c>
      <c r="E143" s="41"/>
      <c r="F143" s="235" t="s">
        <v>2028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146</v>
      </c>
      <c r="AU143" s="18" t="s">
        <v>90</v>
      </c>
    </row>
    <row r="144" s="2" customFormat="1">
      <c r="A144" s="39"/>
      <c r="B144" s="40"/>
      <c r="C144" s="41"/>
      <c r="D144" s="234" t="s">
        <v>159</v>
      </c>
      <c r="E144" s="41"/>
      <c r="F144" s="271" t="s">
        <v>2029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159</v>
      </c>
      <c r="AU144" s="18" t="s">
        <v>90</v>
      </c>
    </row>
    <row r="145" s="13" customFormat="1">
      <c r="A145" s="13"/>
      <c r="B145" s="239"/>
      <c r="C145" s="240"/>
      <c r="D145" s="234" t="s">
        <v>148</v>
      </c>
      <c r="E145" s="241" t="s">
        <v>1</v>
      </c>
      <c r="F145" s="242" t="s">
        <v>2030</v>
      </c>
      <c r="G145" s="240"/>
      <c r="H145" s="241" t="s">
        <v>1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148</v>
      </c>
      <c r="AU145" s="248" t="s">
        <v>90</v>
      </c>
      <c r="AV145" s="13" t="s">
        <v>88</v>
      </c>
      <c r="AW145" s="13" t="s">
        <v>36</v>
      </c>
      <c r="AX145" s="13" t="s">
        <v>80</v>
      </c>
      <c r="AY145" s="248" t="s">
        <v>138</v>
      </c>
    </row>
    <row r="146" s="13" customFormat="1">
      <c r="A146" s="13"/>
      <c r="B146" s="239"/>
      <c r="C146" s="240"/>
      <c r="D146" s="234" t="s">
        <v>148</v>
      </c>
      <c r="E146" s="241" t="s">
        <v>1</v>
      </c>
      <c r="F146" s="242" t="s">
        <v>2031</v>
      </c>
      <c r="G146" s="240"/>
      <c r="H146" s="241" t="s">
        <v>1</v>
      </c>
      <c r="I146" s="243"/>
      <c r="J146" s="240"/>
      <c r="K146" s="240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148</v>
      </c>
      <c r="AU146" s="248" t="s">
        <v>90</v>
      </c>
      <c r="AV146" s="13" t="s">
        <v>88</v>
      </c>
      <c r="AW146" s="13" t="s">
        <v>36</v>
      </c>
      <c r="AX146" s="13" t="s">
        <v>80</v>
      </c>
      <c r="AY146" s="248" t="s">
        <v>138</v>
      </c>
    </row>
    <row r="147" s="13" customFormat="1">
      <c r="A147" s="13"/>
      <c r="B147" s="239"/>
      <c r="C147" s="240"/>
      <c r="D147" s="234" t="s">
        <v>148</v>
      </c>
      <c r="E147" s="241" t="s">
        <v>1</v>
      </c>
      <c r="F147" s="242" t="s">
        <v>2032</v>
      </c>
      <c r="G147" s="240"/>
      <c r="H147" s="241" t="s">
        <v>1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148</v>
      </c>
      <c r="AU147" s="248" t="s">
        <v>90</v>
      </c>
      <c r="AV147" s="13" t="s">
        <v>88</v>
      </c>
      <c r="AW147" s="13" t="s">
        <v>36</v>
      </c>
      <c r="AX147" s="13" t="s">
        <v>80</v>
      </c>
      <c r="AY147" s="248" t="s">
        <v>138</v>
      </c>
    </row>
    <row r="148" s="14" customFormat="1">
      <c r="A148" s="14"/>
      <c r="B148" s="249"/>
      <c r="C148" s="250"/>
      <c r="D148" s="234" t="s">
        <v>148</v>
      </c>
      <c r="E148" s="251" t="s">
        <v>1</v>
      </c>
      <c r="F148" s="252" t="s">
        <v>181</v>
      </c>
      <c r="G148" s="250"/>
      <c r="H148" s="253">
        <v>5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148</v>
      </c>
      <c r="AU148" s="259" t="s">
        <v>90</v>
      </c>
      <c r="AV148" s="14" t="s">
        <v>90</v>
      </c>
      <c r="AW148" s="14" t="s">
        <v>36</v>
      </c>
      <c r="AX148" s="14" t="s">
        <v>80</v>
      </c>
      <c r="AY148" s="259" t="s">
        <v>138</v>
      </c>
    </row>
    <row r="149" s="13" customFormat="1">
      <c r="A149" s="13"/>
      <c r="B149" s="239"/>
      <c r="C149" s="240"/>
      <c r="D149" s="234" t="s">
        <v>148</v>
      </c>
      <c r="E149" s="241" t="s">
        <v>1</v>
      </c>
      <c r="F149" s="242" t="s">
        <v>2033</v>
      </c>
      <c r="G149" s="240"/>
      <c r="H149" s="241" t="s">
        <v>1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148</v>
      </c>
      <c r="AU149" s="248" t="s">
        <v>90</v>
      </c>
      <c r="AV149" s="13" t="s">
        <v>88</v>
      </c>
      <c r="AW149" s="13" t="s">
        <v>36</v>
      </c>
      <c r="AX149" s="13" t="s">
        <v>80</v>
      </c>
      <c r="AY149" s="248" t="s">
        <v>138</v>
      </c>
    </row>
    <row r="150" s="14" customFormat="1">
      <c r="A150" s="14"/>
      <c r="B150" s="249"/>
      <c r="C150" s="250"/>
      <c r="D150" s="234" t="s">
        <v>148</v>
      </c>
      <c r="E150" s="251" t="s">
        <v>1</v>
      </c>
      <c r="F150" s="252" t="s">
        <v>189</v>
      </c>
      <c r="G150" s="250"/>
      <c r="H150" s="253">
        <v>6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148</v>
      </c>
      <c r="AU150" s="259" t="s">
        <v>90</v>
      </c>
      <c r="AV150" s="14" t="s">
        <v>90</v>
      </c>
      <c r="AW150" s="14" t="s">
        <v>36</v>
      </c>
      <c r="AX150" s="14" t="s">
        <v>80</v>
      </c>
      <c r="AY150" s="259" t="s">
        <v>138</v>
      </c>
    </row>
    <row r="151" s="15" customFormat="1">
      <c r="A151" s="15"/>
      <c r="B151" s="260"/>
      <c r="C151" s="261"/>
      <c r="D151" s="234" t="s">
        <v>148</v>
      </c>
      <c r="E151" s="262" t="s">
        <v>1</v>
      </c>
      <c r="F151" s="263" t="s">
        <v>154</v>
      </c>
      <c r="G151" s="261"/>
      <c r="H151" s="264">
        <v>11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148</v>
      </c>
      <c r="AU151" s="270" t="s">
        <v>90</v>
      </c>
      <c r="AV151" s="15" t="s">
        <v>144</v>
      </c>
      <c r="AW151" s="15" t="s">
        <v>36</v>
      </c>
      <c r="AX151" s="15" t="s">
        <v>88</v>
      </c>
      <c r="AY151" s="270" t="s">
        <v>138</v>
      </c>
    </row>
    <row r="152" s="12" customFormat="1" ht="22.8" customHeight="1">
      <c r="A152" s="12"/>
      <c r="B152" s="204"/>
      <c r="C152" s="205"/>
      <c r="D152" s="206" t="s">
        <v>79</v>
      </c>
      <c r="E152" s="218" t="s">
        <v>1338</v>
      </c>
      <c r="F152" s="218" t="s">
        <v>1339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SUM(P153:P165)</f>
        <v>0</v>
      </c>
      <c r="Q152" s="212"/>
      <c r="R152" s="213">
        <f>SUM(R153:R165)</f>
        <v>0</v>
      </c>
      <c r="S152" s="212"/>
      <c r="T152" s="214">
        <f>SUM(T153:T165)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88</v>
      </c>
      <c r="AT152" s="216" t="s">
        <v>79</v>
      </c>
      <c r="AU152" s="216" t="s">
        <v>88</v>
      </c>
      <c r="AY152" s="215" t="s">
        <v>138</v>
      </c>
      <c r="BK152" s="217">
        <f>SUM(BK153:BK165)</f>
        <v>0</v>
      </c>
    </row>
    <row r="153" s="2" customFormat="1" ht="33" customHeight="1">
      <c r="A153" s="39"/>
      <c r="B153" s="40"/>
      <c r="C153" s="220" t="s">
        <v>198</v>
      </c>
      <c r="D153" s="220" t="s">
        <v>140</v>
      </c>
      <c r="E153" s="221" t="s">
        <v>1341</v>
      </c>
      <c r="F153" s="222" t="s">
        <v>1342</v>
      </c>
      <c r="G153" s="223" t="s">
        <v>456</v>
      </c>
      <c r="H153" s="224">
        <v>24.199999999999999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45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144</v>
      </c>
      <c r="AT153" s="232" t="s">
        <v>140</v>
      </c>
      <c r="AU153" s="232" t="s">
        <v>90</v>
      </c>
      <c r="AY153" s="18" t="s">
        <v>138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0</v>
      </c>
      <c r="BL153" s="18" t="s">
        <v>144</v>
      </c>
      <c r="BM153" s="232" t="s">
        <v>2034</v>
      </c>
    </row>
    <row r="154" s="2" customFormat="1">
      <c r="A154" s="39"/>
      <c r="B154" s="40"/>
      <c r="C154" s="41"/>
      <c r="D154" s="234" t="s">
        <v>146</v>
      </c>
      <c r="E154" s="41"/>
      <c r="F154" s="235" t="s">
        <v>1344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90</v>
      </c>
    </row>
    <row r="155" s="13" customFormat="1">
      <c r="A155" s="13"/>
      <c r="B155" s="239"/>
      <c r="C155" s="240"/>
      <c r="D155" s="234" t="s">
        <v>148</v>
      </c>
      <c r="E155" s="241" t="s">
        <v>1</v>
      </c>
      <c r="F155" s="242" t="s">
        <v>2035</v>
      </c>
      <c r="G155" s="240"/>
      <c r="H155" s="241" t="s">
        <v>1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148</v>
      </c>
      <c r="AU155" s="248" t="s">
        <v>90</v>
      </c>
      <c r="AV155" s="13" t="s">
        <v>88</v>
      </c>
      <c r="AW155" s="13" t="s">
        <v>36</v>
      </c>
      <c r="AX155" s="13" t="s">
        <v>80</v>
      </c>
      <c r="AY155" s="248" t="s">
        <v>138</v>
      </c>
    </row>
    <row r="156" s="14" customFormat="1">
      <c r="A156" s="14"/>
      <c r="B156" s="249"/>
      <c r="C156" s="250"/>
      <c r="D156" s="234" t="s">
        <v>148</v>
      </c>
      <c r="E156" s="251" t="s">
        <v>1</v>
      </c>
      <c r="F156" s="252" t="s">
        <v>2036</v>
      </c>
      <c r="G156" s="250"/>
      <c r="H156" s="253">
        <v>24.199999999999999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148</v>
      </c>
      <c r="AU156" s="259" t="s">
        <v>90</v>
      </c>
      <c r="AV156" s="14" t="s">
        <v>90</v>
      </c>
      <c r="AW156" s="14" t="s">
        <v>36</v>
      </c>
      <c r="AX156" s="14" t="s">
        <v>88</v>
      </c>
      <c r="AY156" s="259" t="s">
        <v>138</v>
      </c>
    </row>
    <row r="157" s="2" customFormat="1" ht="21.75" customHeight="1">
      <c r="A157" s="39"/>
      <c r="B157" s="40"/>
      <c r="C157" s="220" t="s">
        <v>188</v>
      </c>
      <c r="D157" s="220" t="s">
        <v>140</v>
      </c>
      <c r="E157" s="221" t="s">
        <v>1350</v>
      </c>
      <c r="F157" s="222" t="s">
        <v>1351</v>
      </c>
      <c r="G157" s="223" t="s">
        <v>456</v>
      </c>
      <c r="H157" s="224">
        <v>411.39999999999998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45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144</v>
      </c>
      <c r="AT157" s="232" t="s">
        <v>140</v>
      </c>
      <c r="AU157" s="232" t="s">
        <v>90</v>
      </c>
      <c r="AY157" s="18" t="s">
        <v>138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0</v>
      </c>
      <c r="BL157" s="18" t="s">
        <v>144</v>
      </c>
      <c r="BM157" s="232" t="s">
        <v>2037</v>
      </c>
    </row>
    <row r="158" s="2" customFormat="1">
      <c r="A158" s="39"/>
      <c r="B158" s="40"/>
      <c r="C158" s="41"/>
      <c r="D158" s="234" t="s">
        <v>146</v>
      </c>
      <c r="E158" s="41"/>
      <c r="F158" s="235" t="s">
        <v>1353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146</v>
      </c>
      <c r="AU158" s="18" t="s">
        <v>90</v>
      </c>
    </row>
    <row r="159" s="13" customFormat="1">
      <c r="A159" s="13"/>
      <c r="B159" s="239"/>
      <c r="C159" s="240"/>
      <c r="D159" s="234" t="s">
        <v>148</v>
      </c>
      <c r="E159" s="241" t="s">
        <v>1</v>
      </c>
      <c r="F159" s="242" t="s">
        <v>2035</v>
      </c>
      <c r="G159" s="240"/>
      <c r="H159" s="241" t="s">
        <v>1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148</v>
      </c>
      <c r="AU159" s="248" t="s">
        <v>90</v>
      </c>
      <c r="AV159" s="13" t="s">
        <v>88</v>
      </c>
      <c r="AW159" s="13" t="s">
        <v>36</v>
      </c>
      <c r="AX159" s="13" t="s">
        <v>80</v>
      </c>
      <c r="AY159" s="248" t="s">
        <v>138</v>
      </c>
    </row>
    <row r="160" s="13" customFormat="1">
      <c r="A160" s="13"/>
      <c r="B160" s="239"/>
      <c r="C160" s="240"/>
      <c r="D160" s="234" t="s">
        <v>148</v>
      </c>
      <c r="E160" s="241" t="s">
        <v>1</v>
      </c>
      <c r="F160" s="242" t="s">
        <v>2038</v>
      </c>
      <c r="G160" s="240"/>
      <c r="H160" s="241" t="s">
        <v>1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148</v>
      </c>
      <c r="AU160" s="248" t="s">
        <v>90</v>
      </c>
      <c r="AV160" s="13" t="s">
        <v>88</v>
      </c>
      <c r="AW160" s="13" t="s">
        <v>36</v>
      </c>
      <c r="AX160" s="13" t="s">
        <v>80</v>
      </c>
      <c r="AY160" s="248" t="s">
        <v>138</v>
      </c>
    </row>
    <row r="161" s="14" customFormat="1">
      <c r="A161" s="14"/>
      <c r="B161" s="249"/>
      <c r="C161" s="250"/>
      <c r="D161" s="234" t="s">
        <v>148</v>
      </c>
      <c r="E161" s="251" t="s">
        <v>1</v>
      </c>
      <c r="F161" s="252" t="s">
        <v>2039</v>
      </c>
      <c r="G161" s="250"/>
      <c r="H161" s="253">
        <v>411.39999999999998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148</v>
      </c>
      <c r="AU161" s="259" t="s">
        <v>90</v>
      </c>
      <c r="AV161" s="14" t="s">
        <v>90</v>
      </c>
      <c r="AW161" s="14" t="s">
        <v>36</v>
      </c>
      <c r="AX161" s="14" t="s">
        <v>88</v>
      </c>
      <c r="AY161" s="259" t="s">
        <v>138</v>
      </c>
    </row>
    <row r="162" s="2" customFormat="1" ht="37.8" customHeight="1">
      <c r="A162" s="39"/>
      <c r="B162" s="40"/>
      <c r="C162" s="220" t="s">
        <v>209</v>
      </c>
      <c r="D162" s="220" t="s">
        <v>140</v>
      </c>
      <c r="E162" s="221" t="s">
        <v>1357</v>
      </c>
      <c r="F162" s="222" t="s">
        <v>1358</v>
      </c>
      <c r="G162" s="223" t="s">
        <v>456</v>
      </c>
      <c r="H162" s="224">
        <v>24.199999999999999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45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144</v>
      </c>
      <c r="AT162" s="232" t="s">
        <v>140</v>
      </c>
      <c r="AU162" s="232" t="s">
        <v>90</v>
      </c>
      <c r="AY162" s="18" t="s">
        <v>138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0</v>
      </c>
      <c r="BL162" s="18" t="s">
        <v>144</v>
      </c>
      <c r="BM162" s="232" t="s">
        <v>2040</v>
      </c>
    </row>
    <row r="163" s="2" customFormat="1">
      <c r="A163" s="39"/>
      <c r="B163" s="40"/>
      <c r="C163" s="41"/>
      <c r="D163" s="234" t="s">
        <v>146</v>
      </c>
      <c r="E163" s="41"/>
      <c r="F163" s="235" t="s">
        <v>1360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146</v>
      </c>
      <c r="AU163" s="18" t="s">
        <v>90</v>
      </c>
    </row>
    <row r="164" s="13" customFormat="1">
      <c r="A164" s="13"/>
      <c r="B164" s="239"/>
      <c r="C164" s="240"/>
      <c r="D164" s="234" t="s">
        <v>148</v>
      </c>
      <c r="E164" s="241" t="s">
        <v>1</v>
      </c>
      <c r="F164" s="242" t="s">
        <v>2041</v>
      </c>
      <c r="G164" s="240"/>
      <c r="H164" s="241" t="s">
        <v>1</v>
      </c>
      <c r="I164" s="243"/>
      <c r="J164" s="240"/>
      <c r="K164" s="240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148</v>
      </c>
      <c r="AU164" s="248" t="s">
        <v>90</v>
      </c>
      <c r="AV164" s="13" t="s">
        <v>88</v>
      </c>
      <c r="AW164" s="13" t="s">
        <v>36</v>
      </c>
      <c r="AX164" s="13" t="s">
        <v>80</v>
      </c>
      <c r="AY164" s="248" t="s">
        <v>138</v>
      </c>
    </row>
    <row r="165" s="14" customFormat="1">
      <c r="A165" s="14"/>
      <c r="B165" s="249"/>
      <c r="C165" s="250"/>
      <c r="D165" s="234" t="s">
        <v>148</v>
      </c>
      <c r="E165" s="251" t="s">
        <v>1</v>
      </c>
      <c r="F165" s="252" t="s">
        <v>2036</v>
      </c>
      <c r="G165" s="250"/>
      <c r="H165" s="253">
        <v>24.199999999999999</v>
      </c>
      <c r="I165" s="254"/>
      <c r="J165" s="250"/>
      <c r="K165" s="250"/>
      <c r="L165" s="255"/>
      <c r="M165" s="298"/>
      <c r="N165" s="299"/>
      <c r="O165" s="299"/>
      <c r="P165" s="299"/>
      <c r="Q165" s="299"/>
      <c r="R165" s="299"/>
      <c r="S165" s="299"/>
      <c r="T165" s="3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148</v>
      </c>
      <c r="AU165" s="259" t="s">
        <v>90</v>
      </c>
      <c r="AV165" s="14" t="s">
        <v>90</v>
      </c>
      <c r="AW165" s="14" t="s">
        <v>36</v>
      </c>
      <c r="AX165" s="14" t="s">
        <v>88</v>
      </c>
      <c r="AY165" s="259" t="s">
        <v>138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evZM9nHjYqw5yb5NTkZqFmMSMpEXHBTuvUosZQXCF3R10hWoc+fWjmJeXLVAQPN0GHvpRzMBFFow/hXI9X4bOw==" hashValue="u8Kb5IZIn8Q2k0XowlU/PMrfyM0ruOTHu2Z6SNCghOGtMiB6ftfNCrQsSE5GEdzSNeBU+CsAmdfQitXYnHYl0w==" algorithmName="SHA-512" password="CC35"/>
  <autoFilter ref="C119:K16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90</v>
      </c>
    </row>
    <row r="4" s="1" customFormat="1" ht="24.96" customHeight="1">
      <c r="B4" s="21"/>
      <c r="D4" s="139" t="s">
        <v>103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Jez Ráj na Olši km 25.640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2042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ROUND((SUM(BE117:BE180)),  2)</f>
        <v>0</v>
      </c>
      <c r="G33" s="39"/>
      <c r="H33" s="39"/>
      <c r="I33" s="156">
        <v>0.20999999999999999</v>
      </c>
      <c r="J33" s="155">
        <f>ROUND(((SUM(BE117:BE180))*I33),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ROUND((SUM(BF117:BF180)),  2)</f>
        <v>0</v>
      </c>
      <c r="G34" s="39"/>
      <c r="H34" s="39"/>
      <c r="I34" s="156">
        <v>0.14999999999999999</v>
      </c>
      <c r="J34" s="155">
        <f>ROUND(((SUM(BF117:BF180))*I34),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ROUND((SUM(BG117:BG180)),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ROUND((SUM(BH117:BH180)),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ROUND((SUM(BI117:BI180)),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Jez Ráj na Olši km 25.640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26. 4. 2023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Povodí Odry, státní podnik</v>
      </c>
      <c r="G91" s="41"/>
      <c r="H91" s="41"/>
      <c r="I91" s="33" t="s">
        <v>32</v>
      </c>
      <c r="J91" s="37" t="str">
        <f>E21</f>
        <v>Lineplan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Ing. Marek Boháč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109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0"/>
      <c r="C97" s="181"/>
      <c r="D97" s="182" t="s">
        <v>2043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123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Jez Ráj na Olši km 25.640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104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VON - Vedlejší a ostatní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Karviná</v>
      </c>
      <c r="G111" s="41"/>
      <c r="H111" s="41"/>
      <c r="I111" s="33" t="s">
        <v>22</v>
      </c>
      <c r="J111" s="80" t="str">
        <f>IF(J12="","",J12)</f>
        <v>26. 4. 2023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Povodí Odry, státní podnik</v>
      </c>
      <c r="G113" s="41"/>
      <c r="H113" s="41"/>
      <c r="I113" s="33" t="s">
        <v>32</v>
      </c>
      <c r="J113" s="37" t="str">
        <f>E21</f>
        <v>Lineplan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30</v>
      </c>
      <c r="D114" s="41"/>
      <c r="E114" s="41"/>
      <c r="F114" s="28" t="str">
        <f>IF(E18="","",E18)</f>
        <v>Vyplň údaj</v>
      </c>
      <c r="G114" s="41"/>
      <c r="H114" s="41"/>
      <c r="I114" s="33" t="s">
        <v>37</v>
      </c>
      <c r="J114" s="37" t="str">
        <f>E24</f>
        <v>Ing. Marek Boháč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124</v>
      </c>
      <c r="D116" s="195" t="s">
        <v>65</v>
      </c>
      <c r="E116" s="195" t="s">
        <v>61</v>
      </c>
      <c r="F116" s="195" t="s">
        <v>62</v>
      </c>
      <c r="G116" s="195" t="s">
        <v>125</v>
      </c>
      <c r="H116" s="195" t="s">
        <v>126</v>
      </c>
      <c r="I116" s="195" t="s">
        <v>127</v>
      </c>
      <c r="J116" s="196" t="s">
        <v>108</v>
      </c>
      <c r="K116" s="197" t="s">
        <v>128</v>
      </c>
      <c r="L116" s="198"/>
      <c r="M116" s="101" t="s">
        <v>1</v>
      </c>
      <c r="N116" s="102" t="s">
        <v>44</v>
      </c>
      <c r="O116" s="102" t="s">
        <v>129</v>
      </c>
      <c r="P116" s="102" t="s">
        <v>130</v>
      </c>
      <c r="Q116" s="102" t="s">
        <v>131</v>
      </c>
      <c r="R116" s="102" t="s">
        <v>132</v>
      </c>
      <c r="S116" s="102" t="s">
        <v>133</v>
      </c>
      <c r="T116" s="103" t="s">
        <v>134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135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79</v>
      </c>
      <c r="AU117" s="18" t="s">
        <v>110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79</v>
      </c>
      <c r="E118" s="207" t="s">
        <v>2044</v>
      </c>
      <c r="F118" s="207" t="s">
        <v>2045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SUM(P119:P180)</f>
        <v>0</v>
      </c>
      <c r="Q118" s="212"/>
      <c r="R118" s="213">
        <f>SUM(R119:R180)</f>
        <v>0</v>
      </c>
      <c r="S118" s="212"/>
      <c r="T118" s="214">
        <f>SUM(T119:T180)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181</v>
      </c>
      <c r="AT118" s="216" t="s">
        <v>79</v>
      </c>
      <c r="AU118" s="216" t="s">
        <v>80</v>
      </c>
      <c r="AY118" s="215" t="s">
        <v>138</v>
      </c>
      <c r="BK118" s="217">
        <f>SUM(BK119:BK180)</f>
        <v>0</v>
      </c>
    </row>
    <row r="119" s="2" customFormat="1" ht="24.15" customHeight="1">
      <c r="A119" s="39"/>
      <c r="B119" s="40"/>
      <c r="C119" s="220" t="s">
        <v>88</v>
      </c>
      <c r="D119" s="220" t="s">
        <v>140</v>
      </c>
      <c r="E119" s="221" t="s">
        <v>2046</v>
      </c>
      <c r="F119" s="222" t="s">
        <v>2047</v>
      </c>
      <c r="G119" s="223" t="s">
        <v>2048</v>
      </c>
      <c r="H119" s="224">
        <v>1</v>
      </c>
      <c r="I119" s="225"/>
      <c r="J119" s="226">
        <f>ROUND(I119*H119,2)</f>
        <v>0</v>
      </c>
      <c r="K119" s="227"/>
      <c r="L119" s="45"/>
      <c r="M119" s="228" t="s">
        <v>1</v>
      </c>
      <c r="N119" s="229" t="s">
        <v>45</v>
      </c>
      <c r="O119" s="92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2" t="s">
        <v>2049</v>
      </c>
      <c r="AT119" s="232" t="s">
        <v>140</v>
      </c>
      <c r="AU119" s="232" t="s">
        <v>88</v>
      </c>
      <c r="AY119" s="18" t="s">
        <v>138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8" t="s">
        <v>88</v>
      </c>
      <c r="BK119" s="233">
        <f>ROUND(I119*H119,2)</f>
        <v>0</v>
      </c>
      <c r="BL119" s="18" t="s">
        <v>2049</v>
      </c>
      <c r="BM119" s="232" t="s">
        <v>2050</v>
      </c>
    </row>
    <row r="120" s="2" customFormat="1">
      <c r="A120" s="39"/>
      <c r="B120" s="40"/>
      <c r="C120" s="41"/>
      <c r="D120" s="234" t="s">
        <v>146</v>
      </c>
      <c r="E120" s="41"/>
      <c r="F120" s="235" t="s">
        <v>2051</v>
      </c>
      <c r="G120" s="41"/>
      <c r="H120" s="41"/>
      <c r="I120" s="236"/>
      <c r="J120" s="41"/>
      <c r="K120" s="41"/>
      <c r="L120" s="45"/>
      <c r="M120" s="237"/>
      <c r="N120" s="238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146</v>
      </c>
      <c r="AU120" s="18" t="s">
        <v>88</v>
      </c>
    </row>
    <row r="121" s="2" customFormat="1">
      <c r="A121" s="39"/>
      <c r="B121" s="40"/>
      <c r="C121" s="41"/>
      <c r="D121" s="234" t="s">
        <v>159</v>
      </c>
      <c r="E121" s="41"/>
      <c r="F121" s="271" t="s">
        <v>2052</v>
      </c>
      <c r="G121" s="41"/>
      <c r="H121" s="41"/>
      <c r="I121" s="236"/>
      <c r="J121" s="41"/>
      <c r="K121" s="41"/>
      <c r="L121" s="45"/>
      <c r="M121" s="237"/>
      <c r="N121" s="238"/>
      <c r="O121" s="92"/>
      <c r="P121" s="92"/>
      <c r="Q121" s="92"/>
      <c r="R121" s="92"/>
      <c r="S121" s="92"/>
      <c r="T121" s="9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88</v>
      </c>
    </row>
    <row r="122" s="2" customFormat="1" ht="24.15" customHeight="1">
      <c r="A122" s="39"/>
      <c r="B122" s="40"/>
      <c r="C122" s="220" t="s">
        <v>90</v>
      </c>
      <c r="D122" s="220" t="s">
        <v>140</v>
      </c>
      <c r="E122" s="221" t="s">
        <v>2053</v>
      </c>
      <c r="F122" s="222" t="s">
        <v>2054</v>
      </c>
      <c r="G122" s="223" t="s">
        <v>570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45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2049</v>
      </c>
      <c r="AT122" s="232" t="s">
        <v>140</v>
      </c>
      <c r="AU122" s="232" t="s">
        <v>88</v>
      </c>
      <c r="AY122" s="18" t="s">
        <v>138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88</v>
      </c>
      <c r="BK122" s="233">
        <f>ROUND(I122*H122,2)</f>
        <v>0</v>
      </c>
      <c r="BL122" s="18" t="s">
        <v>2049</v>
      </c>
      <c r="BM122" s="232" t="s">
        <v>2055</v>
      </c>
    </row>
    <row r="123" s="2" customFormat="1">
      <c r="A123" s="39"/>
      <c r="B123" s="40"/>
      <c r="C123" s="41"/>
      <c r="D123" s="234" t="s">
        <v>146</v>
      </c>
      <c r="E123" s="41"/>
      <c r="F123" s="235" t="s">
        <v>2054</v>
      </c>
      <c r="G123" s="41"/>
      <c r="H123" s="41"/>
      <c r="I123" s="236"/>
      <c r="J123" s="41"/>
      <c r="K123" s="41"/>
      <c r="L123" s="45"/>
      <c r="M123" s="237"/>
      <c r="N123" s="238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146</v>
      </c>
      <c r="AU123" s="18" t="s">
        <v>88</v>
      </c>
    </row>
    <row r="124" s="2" customFormat="1" ht="33" customHeight="1">
      <c r="A124" s="39"/>
      <c r="B124" s="40"/>
      <c r="C124" s="220" t="s">
        <v>166</v>
      </c>
      <c r="D124" s="220" t="s">
        <v>140</v>
      </c>
      <c r="E124" s="221" t="s">
        <v>2056</v>
      </c>
      <c r="F124" s="222" t="s">
        <v>2057</v>
      </c>
      <c r="G124" s="223" t="s">
        <v>570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45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2049</v>
      </c>
      <c r="AT124" s="232" t="s">
        <v>140</v>
      </c>
      <c r="AU124" s="232" t="s">
        <v>88</v>
      </c>
      <c r="AY124" s="18" t="s">
        <v>138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88</v>
      </c>
      <c r="BK124" s="233">
        <f>ROUND(I124*H124,2)</f>
        <v>0</v>
      </c>
      <c r="BL124" s="18" t="s">
        <v>2049</v>
      </c>
      <c r="BM124" s="232" t="s">
        <v>2058</v>
      </c>
    </row>
    <row r="125" s="2" customFormat="1">
      <c r="A125" s="39"/>
      <c r="B125" s="40"/>
      <c r="C125" s="41"/>
      <c r="D125" s="234" t="s">
        <v>146</v>
      </c>
      <c r="E125" s="41"/>
      <c r="F125" s="235" t="s">
        <v>2057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146</v>
      </c>
      <c r="AU125" s="18" t="s">
        <v>88</v>
      </c>
    </row>
    <row r="126" s="2" customFormat="1" ht="24.15" customHeight="1">
      <c r="A126" s="39"/>
      <c r="B126" s="40"/>
      <c r="C126" s="220" t="s">
        <v>144</v>
      </c>
      <c r="D126" s="220" t="s">
        <v>140</v>
      </c>
      <c r="E126" s="221" t="s">
        <v>2059</v>
      </c>
      <c r="F126" s="222" t="s">
        <v>2060</v>
      </c>
      <c r="G126" s="223" t="s">
        <v>570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45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2049</v>
      </c>
      <c r="AT126" s="232" t="s">
        <v>140</v>
      </c>
      <c r="AU126" s="232" t="s">
        <v>88</v>
      </c>
      <c r="AY126" s="18" t="s">
        <v>138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88</v>
      </c>
      <c r="BK126" s="233">
        <f>ROUND(I126*H126,2)</f>
        <v>0</v>
      </c>
      <c r="BL126" s="18" t="s">
        <v>2049</v>
      </c>
      <c r="BM126" s="232" t="s">
        <v>2061</v>
      </c>
    </row>
    <row r="127" s="2" customFormat="1">
      <c r="A127" s="39"/>
      <c r="B127" s="40"/>
      <c r="C127" s="41"/>
      <c r="D127" s="234" t="s">
        <v>146</v>
      </c>
      <c r="E127" s="41"/>
      <c r="F127" s="235" t="s">
        <v>2060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146</v>
      </c>
      <c r="AU127" s="18" t="s">
        <v>88</v>
      </c>
    </row>
    <row r="128" s="2" customFormat="1" ht="24.15" customHeight="1">
      <c r="A128" s="39"/>
      <c r="B128" s="40"/>
      <c r="C128" s="220" t="s">
        <v>181</v>
      </c>
      <c r="D128" s="220" t="s">
        <v>140</v>
      </c>
      <c r="E128" s="221" t="s">
        <v>2062</v>
      </c>
      <c r="F128" s="222" t="s">
        <v>2063</v>
      </c>
      <c r="G128" s="223" t="s">
        <v>570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45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2049</v>
      </c>
      <c r="AT128" s="232" t="s">
        <v>140</v>
      </c>
      <c r="AU128" s="232" t="s">
        <v>88</v>
      </c>
      <c r="AY128" s="18" t="s">
        <v>138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0</v>
      </c>
      <c r="BL128" s="18" t="s">
        <v>2049</v>
      </c>
      <c r="BM128" s="232" t="s">
        <v>2064</v>
      </c>
    </row>
    <row r="129" s="2" customFormat="1">
      <c r="A129" s="39"/>
      <c r="B129" s="40"/>
      <c r="C129" s="41"/>
      <c r="D129" s="234" t="s">
        <v>146</v>
      </c>
      <c r="E129" s="41"/>
      <c r="F129" s="235" t="s">
        <v>2063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146</v>
      </c>
      <c r="AU129" s="18" t="s">
        <v>88</v>
      </c>
    </row>
    <row r="130" s="2" customFormat="1" ht="24.15" customHeight="1">
      <c r="A130" s="39"/>
      <c r="B130" s="40"/>
      <c r="C130" s="220" t="s">
        <v>189</v>
      </c>
      <c r="D130" s="220" t="s">
        <v>140</v>
      </c>
      <c r="E130" s="221" t="s">
        <v>2065</v>
      </c>
      <c r="F130" s="222" t="s">
        <v>2066</v>
      </c>
      <c r="G130" s="223" t="s">
        <v>2048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45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2049</v>
      </c>
      <c r="AT130" s="232" t="s">
        <v>140</v>
      </c>
      <c r="AU130" s="232" t="s">
        <v>88</v>
      </c>
      <c r="AY130" s="18" t="s">
        <v>138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0</v>
      </c>
      <c r="BL130" s="18" t="s">
        <v>2049</v>
      </c>
      <c r="BM130" s="232" t="s">
        <v>2067</v>
      </c>
    </row>
    <row r="131" s="2" customFormat="1">
      <c r="A131" s="39"/>
      <c r="B131" s="40"/>
      <c r="C131" s="41"/>
      <c r="D131" s="234" t="s">
        <v>146</v>
      </c>
      <c r="E131" s="41"/>
      <c r="F131" s="235" t="s">
        <v>2066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146</v>
      </c>
      <c r="AU131" s="18" t="s">
        <v>88</v>
      </c>
    </row>
    <row r="132" s="2" customFormat="1" ht="24.15" customHeight="1">
      <c r="A132" s="39"/>
      <c r="B132" s="40"/>
      <c r="C132" s="220" t="s">
        <v>198</v>
      </c>
      <c r="D132" s="220" t="s">
        <v>140</v>
      </c>
      <c r="E132" s="221" t="s">
        <v>2068</v>
      </c>
      <c r="F132" s="222" t="s">
        <v>2069</v>
      </c>
      <c r="G132" s="223" t="s">
        <v>2048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45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2049</v>
      </c>
      <c r="AT132" s="232" t="s">
        <v>140</v>
      </c>
      <c r="AU132" s="232" t="s">
        <v>88</v>
      </c>
      <c r="AY132" s="18" t="s">
        <v>138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0</v>
      </c>
      <c r="BL132" s="18" t="s">
        <v>2049</v>
      </c>
      <c r="BM132" s="232" t="s">
        <v>2070</v>
      </c>
    </row>
    <row r="133" s="2" customFormat="1">
      <c r="A133" s="39"/>
      <c r="B133" s="40"/>
      <c r="C133" s="41"/>
      <c r="D133" s="234" t="s">
        <v>146</v>
      </c>
      <c r="E133" s="41"/>
      <c r="F133" s="235" t="s">
        <v>2069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88</v>
      </c>
    </row>
    <row r="134" s="2" customFormat="1" ht="24.15" customHeight="1">
      <c r="A134" s="39"/>
      <c r="B134" s="40"/>
      <c r="C134" s="220" t="s">
        <v>188</v>
      </c>
      <c r="D134" s="220" t="s">
        <v>140</v>
      </c>
      <c r="E134" s="221" t="s">
        <v>2071</v>
      </c>
      <c r="F134" s="222" t="s">
        <v>2072</v>
      </c>
      <c r="G134" s="223" t="s">
        <v>2048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45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2049</v>
      </c>
      <c r="AT134" s="232" t="s">
        <v>140</v>
      </c>
      <c r="AU134" s="232" t="s">
        <v>88</v>
      </c>
      <c r="AY134" s="18" t="s">
        <v>138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0</v>
      </c>
      <c r="BL134" s="18" t="s">
        <v>2049</v>
      </c>
      <c r="BM134" s="232" t="s">
        <v>2073</v>
      </c>
    </row>
    <row r="135" s="2" customFormat="1">
      <c r="A135" s="39"/>
      <c r="B135" s="40"/>
      <c r="C135" s="41"/>
      <c r="D135" s="234" t="s">
        <v>146</v>
      </c>
      <c r="E135" s="41"/>
      <c r="F135" s="235" t="s">
        <v>2072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88</v>
      </c>
    </row>
    <row r="136" s="2" customFormat="1" ht="33" customHeight="1">
      <c r="A136" s="39"/>
      <c r="B136" s="40"/>
      <c r="C136" s="220" t="s">
        <v>209</v>
      </c>
      <c r="D136" s="220" t="s">
        <v>140</v>
      </c>
      <c r="E136" s="221" t="s">
        <v>2074</v>
      </c>
      <c r="F136" s="222" t="s">
        <v>2075</v>
      </c>
      <c r="G136" s="223" t="s">
        <v>2048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45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2049</v>
      </c>
      <c r="AT136" s="232" t="s">
        <v>140</v>
      </c>
      <c r="AU136" s="232" t="s">
        <v>88</v>
      </c>
      <c r="AY136" s="18" t="s">
        <v>138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0</v>
      </c>
      <c r="BL136" s="18" t="s">
        <v>2049</v>
      </c>
      <c r="BM136" s="232" t="s">
        <v>2076</v>
      </c>
    </row>
    <row r="137" s="2" customFormat="1">
      <c r="A137" s="39"/>
      <c r="B137" s="40"/>
      <c r="C137" s="41"/>
      <c r="D137" s="234" t="s">
        <v>146</v>
      </c>
      <c r="E137" s="41"/>
      <c r="F137" s="235" t="s">
        <v>2075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146</v>
      </c>
      <c r="AU137" s="18" t="s">
        <v>88</v>
      </c>
    </row>
    <row r="138" s="2" customFormat="1" ht="66.75" customHeight="1">
      <c r="A138" s="39"/>
      <c r="B138" s="40"/>
      <c r="C138" s="220" t="s">
        <v>222</v>
      </c>
      <c r="D138" s="220" t="s">
        <v>140</v>
      </c>
      <c r="E138" s="221" t="s">
        <v>2077</v>
      </c>
      <c r="F138" s="222" t="s">
        <v>2078</v>
      </c>
      <c r="G138" s="223" t="s">
        <v>2048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45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2049</v>
      </c>
      <c r="AT138" s="232" t="s">
        <v>140</v>
      </c>
      <c r="AU138" s="232" t="s">
        <v>88</v>
      </c>
      <c r="AY138" s="18" t="s">
        <v>138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0</v>
      </c>
      <c r="BL138" s="18" t="s">
        <v>2049</v>
      </c>
      <c r="BM138" s="232" t="s">
        <v>2079</v>
      </c>
    </row>
    <row r="139" s="2" customFormat="1">
      <c r="A139" s="39"/>
      <c r="B139" s="40"/>
      <c r="C139" s="41"/>
      <c r="D139" s="234" t="s">
        <v>146</v>
      </c>
      <c r="E139" s="41"/>
      <c r="F139" s="235" t="s">
        <v>2078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146</v>
      </c>
      <c r="AU139" s="18" t="s">
        <v>88</v>
      </c>
    </row>
    <row r="140" s="2" customFormat="1">
      <c r="A140" s="39"/>
      <c r="B140" s="40"/>
      <c r="C140" s="41"/>
      <c r="D140" s="234" t="s">
        <v>159</v>
      </c>
      <c r="E140" s="41"/>
      <c r="F140" s="271" t="s">
        <v>2080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159</v>
      </c>
      <c r="AU140" s="18" t="s">
        <v>88</v>
      </c>
    </row>
    <row r="141" s="2" customFormat="1" ht="44.25" customHeight="1">
      <c r="A141" s="39"/>
      <c r="B141" s="40"/>
      <c r="C141" s="220" t="s">
        <v>227</v>
      </c>
      <c r="D141" s="220" t="s">
        <v>140</v>
      </c>
      <c r="E141" s="221" t="s">
        <v>2081</v>
      </c>
      <c r="F141" s="222" t="s">
        <v>2082</v>
      </c>
      <c r="G141" s="223" t="s">
        <v>2048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45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2049</v>
      </c>
      <c r="AT141" s="232" t="s">
        <v>140</v>
      </c>
      <c r="AU141" s="232" t="s">
        <v>88</v>
      </c>
      <c r="AY141" s="18" t="s">
        <v>138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0</v>
      </c>
      <c r="BL141" s="18" t="s">
        <v>2049</v>
      </c>
      <c r="BM141" s="232" t="s">
        <v>2083</v>
      </c>
    </row>
    <row r="142" s="2" customFormat="1">
      <c r="A142" s="39"/>
      <c r="B142" s="40"/>
      <c r="C142" s="41"/>
      <c r="D142" s="234" t="s">
        <v>146</v>
      </c>
      <c r="E142" s="41"/>
      <c r="F142" s="235" t="s">
        <v>2084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146</v>
      </c>
      <c r="AU142" s="18" t="s">
        <v>88</v>
      </c>
    </row>
    <row r="143" s="2" customFormat="1">
      <c r="A143" s="39"/>
      <c r="B143" s="40"/>
      <c r="C143" s="41"/>
      <c r="D143" s="234" t="s">
        <v>159</v>
      </c>
      <c r="E143" s="41"/>
      <c r="F143" s="271" t="s">
        <v>2085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159</v>
      </c>
      <c r="AU143" s="18" t="s">
        <v>88</v>
      </c>
    </row>
    <row r="144" s="2" customFormat="1" ht="24.15" customHeight="1">
      <c r="A144" s="39"/>
      <c r="B144" s="40"/>
      <c r="C144" s="220" t="s">
        <v>234</v>
      </c>
      <c r="D144" s="220" t="s">
        <v>140</v>
      </c>
      <c r="E144" s="221" t="s">
        <v>2086</v>
      </c>
      <c r="F144" s="222" t="s">
        <v>2087</v>
      </c>
      <c r="G144" s="223" t="s">
        <v>2048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45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2049</v>
      </c>
      <c r="AT144" s="232" t="s">
        <v>140</v>
      </c>
      <c r="AU144" s="232" t="s">
        <v>88</v>
      </c>
      <c r="AY144" s="18" t="s">
        <v>138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0</v>
      </c>
      <c r="BL144" s="18" t="s">
        <v>2049</v>
      </c>
      <c r="BM144" s="232" t="s">
        <v>2088</v>
      </c>
    </row>
    <row r="145" s="2" customFormat="1">
      <c r="A145" s="39"/>
      <c r="B145" s="40"/>
      <c r="C145" s="41"/>
      <c r="D145" s="234" t="s">
        <v>146</v>
      </c>
      <c r="E145" s="41"/>
      <c r="F145" s="235" t="s">
        <v>2089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146</v>
      </c>
      <c r="AU145" s="18" t="s">
        <v>88</v>
      </c>
    </row>
    <row r="146" s="2" customFormat="1">
      <c r="A146" s="39"/>
      <c r="B146" s="40"/>
      <c r="C146" s="41"/>
      <c r="D146" s="234" t="s">
        <v>159</v>
      </c>
      <c r="E146" s="41"/>
      <c r="F146" s="271" t="s">
        <v>2090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159</v>
      </c>
      <c r="AU146" s="18" t="s">
        <v>88</v>
      </c>
    </row>
    <row r="147" s="2" customFormat="1" ht="24.15" customHeight="1">
      <c r="A147" s="39"/>
      <c r="B147" s="40"/>
      <c r="C147" s="220" t="s">
        <v>239</v>
      </c>
      <c r="D147" s="220" t="s">
        <v>140</v>
      </c>
      <c r="E147" s="221" t="s">
        <v>2091</v>
      </c>
      <c r="F147" s="222" t="s">
        <v>2092</v>
      </c>
      <c r="G147" s="223" t="s">
        <v>570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45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2049</v>
      </c>
      <c r="AT147" s="232" t="s">
        <v>140</v>
      </c>
      <c r="AU147" s="232" t="s">
        <v>88</v>
      </c>
      <c r="AY147" s="18" t="s">
        <v>138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0</v>
      </c>
      <c r="BL147" s="18" t="s">
        <v>2049</v>
      </c>
      <c r="BM147" s="232" t="s">
        <v>2093</v>
      </c>
    </row>
    <row r="148" s="2" customFormat="1">
      <c r="A148" s="39"/>
      <c r="B148" s="40"/>
      <c r="C148" s="41"/>
      <c r="D148" s="234" t="s">
        <v>146</v>
      </c>
      <c r="E148" s="41"/>
      <c r="F148" s="235" t="s">
        <v>2092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146</v>
      </c>
      <c r="AU148" s="18" t="s">
        <v>88</v>
      </c>
    </row>
    <row r="149" s="2" customFormat="1" ht="33" customHeight="1">
      <c r="A149" s="39"/>
      <c r="B149" s="40"/>
      <c r="C149" s="220" t="s">
        <v>244</v>
      </c>
      <c r="D149" s="220" t="s">
        <v>140</v>
      </c>
      <c r="E149" s="221" t="s">
        <v>2094</v>
      </c>
      <c r="F149" s="222" t="s">
        <v>2095</v>
      </c>
      <c r="G149" s="223" t="s">
        <v>2048</v>
      </c>
      <c r="H149" s="224">
        <v>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45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2049</v>
      </c>
      <c r="AT149" s="232" t="s">
        <v>140</v>
      </c>
      <c r="AU149" s="232" t="s">
        <v>88</v>
      </c>
      <c r="AY149" s="18" t="s">
        <v>138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0</v>
      </c>
      <c r="BL149" s="18" t="s">
        <v>2049</v>
      </c>
      <c r="BM149" s="232" t="s">
        <v>2096</v>
      </c>
    </row>
    <row r="150" s="2" customFormat="1">
      <c r="A150" s="39"/>
      <c r="B150" s="40"/>
      <c r="C150" s="41"/>
      <c r="D150" s="234" t="s">
        <v>146</v>
      </c>
      <c r="E150" s="41"/>
      <c r="F150" s="235" t="s">
        <v>2095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146</v>
      </c>
      <c r="AU150" s="18" t="s">
        <v>88</v>
      </c>
    </row>
    <row r="151" s="2" customFormat="1" ht="24.15" customHeight="1">
      <c r="A151" s="39"/>
      <c r="B151" s="40"/>
      <c r="C151" s="220" t="s">
        <v>8</v>
      </c>
      <c r="D151" s="220" t="s">
        <v>140</v>
      </c>
      <c r="E151" s="221" t="s">
        <v>2097</v>
      </c>
      <c r="F151" s="222" t="s">
        <v>2098</v>
      </c>
      <c r="G151" s="223" t="s">
        <v>2048</v>
      </c>
      <c r="H151" s="224">
        <v>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45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2049</v>
      </c>
      <c r="AT151" s="232" t="s">
        <v>140</v>
      </c>
      <c r="AU151" s="232" t="s">
        <v>88</v>
      </c>
      <c r="AY151" s="18" t="s">
        <v>138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0</v>
      </c>
      <c r="BL151" s="18" t="s">
        <v>2049</v>
      </c>
      <c r="BM151" s="232" t="s">
        <v>2099</v>
      </c>
    </row>
    <row r="152" s="2" customFormat="1">
      <c r="A152" s="39"/>
      <c r="B152" s="40"/>
      <c r="C152" s="41"/>
      <c r="D152" s="234" t="s">
        <v>146</v>
      </c>
      <c r="E152" s="41"/>
      <c r="F152" s="235" t="s">
        <v>2100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146</v>
      </c>
      <c r="AU152" s="18" t="s">
        <v>88</v>
      </c>
    </row>
    <row r="153" s="2" customFormat="1" ht="24.15" customHeight="1">
      <c r="A153" s="39"/>
      <c r="B153" s="40"/>
      <c r="C153" s="220" t="s">
        <v>253</v>
      </c>
      <c r="D153" s="220" t="s">
        <v>140</v>
      </c>
      <c r="E153" s="221" t="s">
        <v>2101</v>
      </c>
      <c r="F153" s="222" t="s">
        <v>2102</v>
      </c>
      <c r="G153" s="223" t="s">
        <v>2048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45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2049</v>
      </c>
      <c r="AT153" s="232" t="s">
        <v>140</v>
      </c>
      <c r="AU153" s="232" t="s">
        <v>88</v>
      </c>
      <c r="AY153" s="18" t="s">
        <v>138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0</v>
      </c>
      <c r="BL153" s="18" t="s">
        <v>2049</v>
      </c>
      <c r="BM153" s="232" t="s">
        <v>2103</v>
      </c>
    </row>
    <row r="154" s="2" customFormat="1">
      <c r="A154" s="39"/>
      <c r="B154" s="40"/>
      <c r="C154" s="41"/>
      <c r="D154" s="234" t="s">
        <v>146</v>
      </c>
      <c r="E154" s="41"/>
      <c r="F154" s="235" t="s">
        <v>2104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88</v>
      </c>
    </row>
    <row r="155" s="2" customFormat="1" ht="24.15" customHeight="1">
      <c r="A155" s="39"/>
      <c r="B155" s="40"/>
      <c r="C155" s="220" t="s">
        <v>258</v>
      </c>
      <c r="D155" s="220" t="s">
        <v>140</v>
      </c>
      <c r="E155" s="221" t="s">
        <v>2105</v>
      </c>
      <c r="F155" s="222" t="s">
        <v>2106</v>
      </c>
      <c r="G155" s="223" t="s">
        <v>2048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45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2049</v>
      </c>
      <c r="AT155" s="232" t="s">
        <v>140</v>
      </c>
      <c r="AU155" s="232" t="s">
        <v>88</v>
      </c>
      <c r="AY155" s="18" t="s">
        <v>138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0</v>
      </c>
      <c r="BL155" s="18" t="s">
        <v>2049</v>
      </c>
      <c r="BM155" s="232" t="s">
        <v>2107</v>
      </c>
    </row>
    <row r="156" s="2" customFormat="1">
      <c r="A156" s="39"/>
      <c r="B156" s="40"/>
      <c r="C156" s="41"/>
      <c r="D156" s="234" t="s">
        <v>146</v>
      </c>
      <c r="E156" s="41"/>
      <c r="F156" s="235" t="s">
        <v>2108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146</v>
      </c>
      <c r="AU156" s="18" t="s">
        <v>88</v>
      </c>
    </row>
    <row r="157" s="2" customFormat="1" ht="24.15" customHeight="1">
      <c r="A157" s="39"/>
      <c r="B157" s="40"/>
      <c r="C157" s="220" t="s">
        <v>264</v>
      </c>
      <c r="D157" s="220" t="s">
        <v>140</v>
      </c>
      <c r="E157" s="221" t="s">
        <v>2109</v>
      </c>
      <c r="F157" s="222" t="s">
        <v>2110</v>
      </c>
      <c r="G157" s="223" t="s">
        <v>2048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45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2049</v>
      </c>
      <c r="AT157" s="232" t="s">
        <v>140</v>
      </c>
      <c r="AU157" s="232" t="s">
        <v>88</v>
      </c>
      <c r="AY157" s="18" t="s">
        <v>138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0</v>
      </c>
      <c r="BL157" s="18" t="s">
        <v>2049</v>
      </c>
      <c r="BM157" s="232" t="s">
        <v>2111</v>
      </c>
    </row>
    <row r="158" s="2" customFormat="1">
      <c r="A158" s="39"/>
      <c r="B158" s="40"/>
      <c r="C158" s="41"/>
      <c r="D158" s="234" t="s">
        <v>146</v>
      </c>
      <c r="E158" s="41"/>
      <c r="F158" s="235" t="s">
        <v>2110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146</v>
      </c>
      <c r="AU158" s="18" t="s">
        <v>88</v>
      </c>
    </row>
    <row r="159" s="2" customFormat="1" ht="21.75" customHeight="1">
      <c r="A159" s="39"/>
      <c r="B159" s="40"/>
      <c r="C159" s="220" t="s">
        <v>269</v>
      </c>
      <c r="D159" s="220" t="s">
        <v>140</v>
      </c>
      <c r="E159" s="221" t="s">
        <v>2112</v>
      </c>
      <c r="F159" s="222" t="s">
        <v>2113</v>
      </c>
      <c r="G159" s="223" t="s">
        <v>2048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45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2049</v>
      </c>
      <c r="AT159" s="232" t="s">
        <v>140</v>
      </c>
      <c r="AU159" s="232" t="s">
        <v>88</v>
      </c>
      <c r="AY159" s="18" t="s">
        <v>138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0</v>
      </c>
      <c r="BL159" s="18" t="s">
        <v>2049</v>
      </c>
      <c r="BM159" s="232" t="s">
        <v>2114</v>
      </c>
    </row>
    <row r="160" s="2" customFormat="1">
      <c r="A160" s="39"/>
      <c r="B160" s="40"/>
      <c r="C160" s="41"/>
      <c r="D160" s="234" t="s">
        <v>146</v>
      </c>
      <c r="E160" s="41"/>
      <c r="F160" s="235" t="s">
        <v>2115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146</v>
      </c>
      <c r="AU160" s="18" t="s">
        <v>88</v>
      </c>
    </row>
    <row r="161" s="2" customFormat="1" ht="24.15" customHeight="1">
      <c r="A161" s="39"/>
      <c r="B161" s="40"/>
      <c r="C161" s="220" t="s">
        <v>274</v>
      </c>
      <c r="D161" s="220" t="s">
        <v>140</v>
      </c>
      <c r="E161" s="221" t="s">
        <v>2116</v>
      </c>
      <c r="F161" s="222" t="s">
        <v>2117</v>
      </c>
      <c r="G161" s="223" t="s">
        <v>2048</v>
      </c>
      <c r="H161" s="224">
        <v>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45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2049</v>
      </c>
      <c r="AT161" s="232" t="s">
        <v>140</v>
      </c>
      <c r="AU161" s="232" t="s">
        <v>88</v>
      </c>
      <c r="AY161" s="18" t="s">
        <v>138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0</v>
      </c>
      <c r="BL161" s="18" t="s">
        <v>2049</v>
      </c>
      <c r="BM161" s="232" t="s">
        <v>2118</v>
      </c>
    </row>
    <row r="162" s="2" customFormat="1">
      <c r="A162" s="39"/>
      <c r="B162" s="40"/>
      <c r="C162" s="41"/>
      <c r="D162" s="234" t="s">
        <v>146</v>
      </c>
      <c r="E162" s="41"/>
      <c r="F162" s="235" t="s">
        <v>2119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146</v>
      </c>
      <c r="AU162" s="18" t="s">
        <v>88</v>
      </c>
    </row>
    <row r="163" s="2" customFormat="1" ht="49.05" customHeight="1">
      <c r="A163" s="39"/>
      <c r="B163" s="40"/>
      <c r="C163" s="220" t="s">
        <v>7</v>
      </c>
      <c r="D163" s="220" t="s">
        <v>140</v>
      </c>
      <c r="E163" s="221" t="s">
        <v>2120</v>
      </c>
      <c r="F163" s="222" t="s">
        <v>2121</v>
      </c>
      <c r="G163" s="223" t="s">
        <v>2048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45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2049</v>
      </c>
      <c r="AT163" s="232" t="s">
        <v>140</v>
      </c>
      <c r="AU163" s="232" t="s">
        <v>88</v>
      </c>
      <c r="AY163" s="18" t="s">
        <v>138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0</v>
      </c>
      <c r="BL163" s="18" t="s">
        <v>2049</v>
      </c>
      <c r="BM163" s="232" t="s">
        <v>2122</v>
      </c>
    </row>
    <row r="164" s="2" customFormat="1">
      <c r="A164" s="39"/>
      <c r="B164" s="40"/>
      <c r="C164" s="41"/>
      <c r="D164" s="234" t="s">
        <v>146</v>
      </c>
      <c r="E164" s="41"/>
      <c r="F164" s="235" t="s">
        <v>2121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146</v>
      </c>
      <c r="AU164" s="18" t="s">
        <v>88</v>
      </c>
    </row>
    <row r="165" s="2" customFormat="1">
      <c r="A165" s="39"/>
      <c r="B165" s="40"/>
      <c r="C165" s="41"/>
      <c r="D165" s="234" t="s">
        <v>159</v>
      </c>
      <c r="E165" s="41"/>
      <c r="F165" s="271" t="s">
        <v>2123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159</v>
      </c>
      <c r="AU165" s="18" t="s">
        <v>88</v>
      </c>
    </row>
    <row r="166" s="2" customFormat="1" ht="24.15" customHeight="1">
      <c r="A166" s="39"/>
      <c r="B166" s="40"/>
      <c r="C166" s="220" t="s">
        <v>289</v>
      </c>
      <c r="D166" s="220" t="s">
        <v>140</v>
      </c>
      <c r="E166" s="221" t="s">
        <v>2124</v>
      </c>
      <c r="F166" s="222" t="s">
        <v>2125</v>
      </c>
      <c r="G166" s="223" t="s">
        <v>570</v>
      </c>
      <c r="H166" s="224">
        <v>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45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2049</v>
      </c>
      <c r="AT166" s="232" t="s">
        <v>140</v>
      </c>
      <c r="AU166" s="232" t="s">
        <v>88</v>
      </c>
      <c r="AY166" s="18" t="s">
        <v>138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0</v>
      </c>
      <c r="BL166" s="18" t="s">
        <v>2049</v>
      </c>
      <c r="BM166" s="232" t="s">
        <v>2126</v>
      </c>
    </row>
    <row r="167" s="2" customFormat="1">
      <c r="A167" s="39"/>
      <c r="B167" s="40"/>
      <c r="C167" s="41"/>
      <c r="D167" s="234" t="s">
        <v>146</v>
      </c>
      <c r="E167" s="41"/>
      <c r="F167" s="235" t="s">
        <v>2125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146</v>
      </c>
      <c r="AU167" s="18" t="s">
        <v>88</v>
      </c>
    </row>
    <row r="168" s="2" customFormat="1" ht="21.75" customHeight="1">
      <c r="A168" s="39"/>
      <c r="B168" s="40"/>
      <c r="C168" s="220" t="s">
        <v>295</v>
      </c>
      <c r="D168" s="220" t="s">
        <v>140</v>
      </c>
      <c r="E168" s="221" t="s">
        <v>2127</v>
      </c>
      <c r="F168" s="222" t="s">
        <v>2128</v>
      </c>
      <c r="G168" s="223" t="s">
        <v>570</v>
      </c>
      <c r="H168" s="224">
        <v>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45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2049</v>
      </c>
      <c r="AT168" s="232" t="s">
        <v>140</v>
      </c>
      <c r="AU168" s="232" t="s">
        <v>88</v>
      </c>
      <c r="AY168" s="18" t="s">
        <v>138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0</v>
      </c>
      <c r="BL168" s="18" t="s">
        <v>2049</v>
      </c>
      <c r="BM168" s="232" t="s">
        <v>2129</v>
      </c>
    </row>
    <row r="169" s="2" customFormat="1">
      <c r="A169" s="39"/>
      <c r="B169" s="40"/>
      <c r="C169" s="41"/>
      <c r="D169" s="234" t="s">
        <v>146</v>
      </c>
      <c r="E169" s="41"/>
      <c r="F169" s="235" t="s">
        <v>2128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146</v>
      </c>
      <c r="AU169" s="18" t="s">
        <v>88</v>
      </c>
    </row>
    <row r="170" s="2" customFormat="1" ht="24.15" customHeight="1">
      <c r="A170" s="39"/>
      <c r="B170" s="40"/>
      <c r="C170" s="220" t="s">
        <v>300</v>
      </c>
      <c r="D170" s="220" t="s">
        <v>140</v>
      </c>
      <c r="E170" s="221" t="s">
        <v>2130</v>
      </c>
      <c r="F170" s="222" t="s">
        <v>2131</v>
      </c>
      <c r="G170" s="223" t="s">
        <v>570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45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2049</v>
      </c>
      <c r="AT170" s="232" t="s">
        <v>140</v>
      </c>
      <c r="AU170" s="232" t="s">
        <v>88</v>
      </c>
      <c r="AY170" s="18" t="s">
        <v>138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0</v>
      </c>
      <c r="BL170" s="18" t="s">
        <v>2049</v>
      </c>
      <c r="BM170" s="232" t="s">
        <v>2132</v>
      </c>
    </row>
    <row r="171" s="2" customFormat="1">
      <c r="A171" s="39"/>
      <c r="B171" s="40"/>
      <c r="C171" s="41"/>
      <c r="D171" s="234" t="s">
        <v>146</v>
      </c>
      <c r="E171" s="41"/>
      <c r="F171" s="235" t="s">
        <v>2131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146</v>
      </c>
      <c r="AU171" s="18" t="s">
        <v>88</v>
      </c>
    </row>
    <row r="172" s="2" customFormat="1" ht="16.5" customHeight="1">
      <c r="A172" s="39"/>
      <c r="B172" s="40"/>
      <c r="C172" s="220" t="s">
        <v>307</v>
      </c>
      <c r="D172" s="220" t="s">
        <v>140</v>
      </c>
      <c r="E172" s="221" t="s">
        <v>2133</v>
      </c>
      <c r="F172" s="222" t="s">
        <v>2134</v>
      </c>
      <c r="G172" s="223" t="s">
        <v>570</v>
      </c>
      <c r="H172" s="224">
        <v>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45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2049</v>
      </c>
      <c r="AT172" s="232" t="s">
        <v>140</v>
      </c>
      <c r="AU172" s="232" t="s">
        <v>88</v>
      </c>
      <c r="AY172" s="18" t="s">
        <v>138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0</v>
      </c>
      <c r="BL172" s="18" t="s">
        <v>2049</v>
      </c>
      <c r="BM172" s="232" t="s">
        <v>2135</v>
      </c>
    </row>
    <row r="173" s="2" customFormat="1">
      <c r="A173" s="39"/>
      <c r="B173" s="40"/>
      <c r="C173" s="41"/>
      <c r="D173" s="234" t="s">
        <v>146</v>
      </c>
      <c r="E173" s="41"/>
      <c r="F173" s="235" t="s">
        <v>2134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146</v>
      </c>
      <c r="AU173" s="18" t="s">
        <v>88</v>
      </c>
    </row>
    <row r="174" s="2" customFormat="1" ht="37.8" customHeight="1">
      <c r="A174" s="39"/>
      <c r="B174" s="40"/>
      <c r="C174" s="220" t="s">
        <v>313</v>
      </c>
      <c r="D174" s="220" t="s">
        <v>140</v>
      </c>
      <c r="E174" s="221" t="s">
        <v>2136</v>
      </c>
      <c r="F174" s="222" t="s">
        <v>2137</v>
      </c>
      <c r="G174" s="223" t="s">
        <v>570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45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2049</v>
      </c>
      <c r="AT174" s="232" t="s">
        <v>140</v>
      </c>
      <c r="AU174" s="232" t="s">
        <v>88</v>
      </c>
      <c r="AY174" s="18" t="s">
        <v>138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0</v>
      </c>
      <c r="BL174" s="18" t="s">
        <v>2049</v>
      </c>
      <c r="BM174" s="232" t="s">
        <v>2138</v>
      </c>
    </row>
    <row r="175" s="2" customFormat="1">
      <c r="A175" s="39"/>
      <c r="B175" s="40"/>
      <c r="C175" s="41"/>
      <c r="D175" s="234" t="s">
        <v>146</v>
      </c>
      <c r="E175" s="41"/>
      <c r="F175" s="235" t="s">
        <v>2139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146</v>
      </c>
      <c r="AU175" s="18" t="s">
        <v>88</v>
      </c>
    </row>
    <row r="176" s="2" customFormat="1" ht="16.5" customHeight="1">
      <c r="A176" s="39"/>
      <c r="B176" s="40"/>
      <c r="C176" s="220" t="s">
        <v>232</v>
      </c>
      <c r="D176" s="220" t="s">
        <v>140</v>
      </c>
      <c r="E176" s="221" t="s">
        <v>2140</v>
      </c>
      <c r="F176" s="222" t="s">
        <v>2141</v>
      </c>
      <c r="G176" s="223" t="s">
        <v>570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45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2049</v>
      </c>
      <c r="AT176" s="232" t="s">
        <v>140</v>
      </c>
      <c r="AU176" s="232" t="s">
        <v>88</v>
      </c>
      <c r="AY176" s="18" t="s">
        <v>138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0</v>
      </c>
      <c r="BL176" s="18" t="s">
        <v>2049</v>
      </c>
      <c r="BM176" s="232" t="s">
        <v>2142</v>
      </c>
    </row>
    <row r="177" s="2" customFormat="1">
      <c r="A177" s="39"/>
      <c r="B177" s="40"/>
      <c r="C177" s="41"/>
      <c r="D177" s="234" t="s">
        <v>146</v>
      </c>
      <c r="E177" s="41"/>
      <c r="F177" s="235" t="s">
        <v>2141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146</v>
      </c>
      <c r="AU177" s="18" t="s">
        <v>88</v>
      </c>
    </row>
    <row r="178" s="2" customFormat="1">
      <c r="A178" s="39"/>
      <c r="B178" s="40"/>
      <c r="C178" s="41"/>
      <c r="D178" s="234" t="s">
        <v>159</v>
      </c>
      <c r="E178" s="41"/>
      <c r="F178" s="271" t="s">
        <v>2143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159</v>
      </c>
      <c r="AU178" s="18" t="s">
        <v>88</v>
      </c>
    </row>
    <row r="179" s="2" customFormat="1" ht="24.15" customHeight="1">
      <c r="A179" s="39"/>
      <c r="B179" s="40"/>
      <c r="C179" s="220" t="s">
        <v>323</v>
      </c>
      <c r="D179" s="220" t="s">
        <v>140</v>
      </c>
      <c r="E179" s="221" t="s">
        <v>2144</v>
      </c>
      <c r="F179" s="222" t="s">
        <v>2145</v>
      </c>
      <c r="G179" s="223" t="s">
        <v>570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45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2049</v>
      </c>
      <c r="AT179" s="232" t="s">
        <v>140</v>
      </c>
      <c r="AU179" s="232" t="s">
        <v>88</v>
      </c>
      <c r="AY179" s="18" t="s">
        <v>138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88</v>
      </c>
      <c r="BK179" s="233">
        <f>ROUND(I179*H179,2)</f>
        <v>0</v>
      </c>
      <c r="BL179" s="18" t="s">
        <v>2049</v>
      </c>
      <c r="BM179" s="232" t="s">
        <v>2146</v>
      </c>
    </row>
    <row r="180" s="2" customFormat="1">
      <c r="A180" s="39"/>
      <c r="B180" s="40"/>
      <c r="C180" s="41"/>
      <c r="D180" s="234" t="s">
        <v>146</v>
      </c>
      <c r="E180" s="41"/>
      <c r="F180" s="235" t="s">
        <v>2145</v>
      </c>
      <c r="G180" s="41"/>
      <c r="H180" s="41"/>
      <c r="I180" s="236"/>
      <c r="J180" s="41"/>
      <c r="K180" s="41"/>
      <c r="L180" s="45"/>
      <c r="M180" s="294"/>
      <c r="N180" s="295"/>
      <c r="O180" s="296"/>
      <c r="P180" s="296"/>
      <c r="Q180" s="296"/>
      <c r="R180" s="296"/>
      <c r="S180" s="296"/>
      <c r="T180" s="297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146</v>
      </c>
      <c r="AU180" s="18" t="s">
        <v>88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ZAr26Oo23/bjlzP2zu5tCZoGSbJJNeybLd7Wmksb2T/uNDGmE+UHqU2TapPIjAxrAsr897t7Qzua7EmjFyiDaA==" hashValue="f41LwsIFELYSt+xtRqYb2Qiik6ZE7kGeMfTSVn/WTT15QETOetSD6lP/8224quQwPH+bBKIy6zgrEYx8e3Ru5Q==" algorithmName="SHA-512" password="CC35"/>
  <autoFilter ref="C116:K18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MAREK-AMD\Marek Boháč</dc:creator>
  <cp:lastModifiedBy>MAREK-AMD\Marek Boháč</cp:lastModifiedBy>
  <dcterms:created xsi:type="dcterms:W3CDTF">2023-05-02T05:05:57Z</dcterms:created>
  <dcterms:modified xsi:type="dcterms:W3CDTF">2023-05-02T05:06:09Z</dcterms:modified>
</cp:coreProperties>
</file>