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D:\VÝBĚROVÁ ŘÍZENÍ\2023\K SOUTĚŽI\VD Rožátov, oprava elektroinstalace ovládání jezu\EZAK\"/>
    </mc:Choice>
  </mc:AlternateContent>
  <bookViews>
    <workbookView xWindow="1065" yWindow="-105" windowWidth="23250" windowHeight="12450"/>
  </bookViews>
  <sheets>
    <sheet name="PLA" sheetId="16" r:id="rId1"/>
  </sheets>
  <definedNames>
    <definedName name="_xlnm.Print_Titles" localSheetId="0">PLA!$2:$3</definedName>
    <definedName name="_xlnm.Print_Area" localSheetId="0">PLA!$A$1:$K$88</definedName>
    <definedName name="obst" localSheetId="0">PLA!#REF!</definedName>
    <definedName name="obst">#REF!</definedName>
    <definedName name="prirazka" localSheetId="0">PLA!#REF!</definedName>
    <definedName name="prirazka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4" i="16" l="1"/>
  <c r="K75" i="16"/>
  <c r="K76" i="16"/>
  <c r="K77" i="16"/>
  <c r="K78" i="16"/>
  <c r="K79" i="16"/>
  <c r="K73" i="16"/>
  <c r="J56" i="16"/>
  <c r="J55" i="16"/>
  <c r="J54" i="16"/>
  <c r="I56" i="16"/>
  <c r="I55" i="16"/>
  <c r="I54" i="16"/>
  <c r="J42" i="16"/>
  <c r="I42" i="16"/>
  <c r="I41" i="16"/>
  <c r="J41" i="16"/>
  <c r="I61" i="16"/>
  <c r="J61" i="16"/>
  <c r="J43" i="16"/>
  <c r="I43" i="16"/>
  <c r="J60" i="16"/>
  <c r="I60" i="16"/>
  <c r="J59" i="16"/>
  <c r="I59" i="16"/>
  <c r="J58" i="16"/>
  <c r="I58" i="16"/>
  <c r="J57" i="16"/>
  <c r="I57" i="16"/>
  <c r="J53" i="16"/>
  <c r="I53" i="16"/>
  <c r="J52" i="16"/>
  <c r="I52" i="16"/>
  <c r="J51" i="16"/>
  <c r="I51" i="16"/>
  <c r="J50" i="16"/>
  <c r="I50" i="16"/>
  <c r="J49" i="16"/>
  <c r="I49" i="16"/>
  <c r="J48" i="16"/>
  <c r="I48" i="16"/>
  <c r="J47" i="16"/>
  <c r="I47" i="16"/>
  <c r="J40" i="16"/>
  <c r="I40" i="16"/>
  <c r="J39" i="16"/>
  <c r="I39" i="16"/>
  <c r="J38" i="16"/>
  <c r="I38" i="16"/>
  <c r="J37" i="16"/>
  <c r="I37" i="16"/>
  <c r="J36" i="16"/>
  <c r="I36" i="16"/>
  <c r="J35" i="16"/>
  <c r="I35" i="16"/>
  <c r="J34" i="16"/>
  <c r="I34" i="16"/>
  <c r="J33" i="16"/>
  <c r="I33" i="16"/>
  <c r="J32" i="16"/>
  <c r="I32" i="16"/>
  <c r="J31" i="16"/>
  <c r="I31" i="16"/>
  <c r="J30" i="16"/>
  <c r="I30" i="16"/>
  <c r="J29" i="16"/>
  <c r="I29" i="16"/>
  <c r="J28" i="16"/>
  <c r="I28" i="16"/>
  <c r="J27" i="16"/>
  <c r="I27" i="16"/>
  <c r="J26" i="16"/>
  <c r="I26" i="16"/>
  <c r="J25" i="16"/>
  <c r="I25" i="16"/>
  <c r="J24" i="16"/>
  <c r="I24" i="16"/>
  <c r="J23" i="16"/>
  <c r="I23" i="16"/>
  <c r="J22" i="16"/>
  <c r="I22" i="16"/>
  <c r="J21" i="16"/>
  <c r="I21" i="16"/>
  <c r="J20" i="16"/>
  <c r="I20" i="16"/>
  <c r="J19" i="16"/>
  <c r="I19" i="16"/>
  <c r="J18" i="16"/>
  <c r="I18" i="16"/>
  <c r="J17" i="16"/>
  <c r="I17" i="16"/>
  <c r="J16" i="16"/>
  <c r="I16" i="16"/>
  <c r="J15" i="16"/>
  <c r="I15" i="16"/>
  <c r="J14" i="16"/>
  <c r="I14" i="16"/>
  <c r="J13" i="16"/>
  <c r="I13" i="16"/>
  <c r="J12" i="16"/>
  <c r="I12" i="16"/>
  <c r="I7" i="16"/>
  <c r="K7" i="16" s="1"/>
  <c r="I6" i="16"/>
  <c r="K6" i="16" s="1"/>
  <c r="K55" i="16" l="1"/>
  <c r="K56" i="16"/>
  <c r="K42" i="16"/>
  <c r="K54" i="16"/>
  <c r="K59" i="16"/>
  <c r="K41" i="16"/>
  <c r="K61" i="16"/>
  <c r="K21" i="16"/>
  <c r="K37" i="16"/>
  <c r="K19" i="16"/>
  <c r="K27" i="16"/>
  <c r="K35" i="16"/>
  <c r="K23" i="16"/>
  <c r="K60" i="16"/>
  <c r="K47" i="16"/>
  <c r="K58" i="16"/>
  <c r="J44" i="16"/>
  <c r="K44" i="16" s="1"/>
  <c r="K36" i="16"/>
  <c r="K43" i="16"/>
  <c r="K50" i="16"/>
  <c r="K51" i="16"/>
  <c r="K32" i="16"/>
  <c r="K14" i="16"/>
  <c r="K17" i="16"/>
  <c r="K25" i="16"/>
  <c r="K38" i="16"/>
  <c r="K13" i="16"/>
  <c r="K24" i="16"/>
  <c r="K29" i="16"/>
  <c r="K15" i="16"/>
  <c r="K33" i="16"/>
  <c r="K18" i="16"/>
  <c r="K28" i="16"/>
  <c r="K49" i="16"/>
  <c r="K57" i="16"/>
  <c r="K16" i="16"/>
  <c r="K30" i="16"/>
  <c r="K31" i="16"/>
  <c r="K22" i="16"/>
  <c r="K39" i="16"/>
  <c r="K52" i="16"/>
  <c r="K12" i="16"/>
  <c r="K26" i="16"/>
  <c r="K53" i="16"/>
  <c r="K40" i="16"/>
  <c r="K20" i="16"/>
  <c r="K34" i="16"/>
  <c r="I63" i="16"/>
  <c r="G72" i="16" s="1"/>
  <c r="K72" i="16" s="1"/>
  <c r="K48" i="16"/>
  <c r="I8" i="16"/>
  <c r="K8" i="16" s="1"/>
  <c r="K9" i="16" s="1"/>
  <c r="J62" i="16"/>
  <c r="K62" i="16" s="1"/>
  <c r="J63" i="16" l="1"/>
  <c r="K63" i="16"/>
  <c r="K11" i="16"/>
  <c r="G68" i="16"/>
  <c r="K68" i="16" s="1"/>
  <c r="G69" i="16"/>
  <c r="K69" i="16" s="1"/>
  <c r="I9" i="16"/>
  <c r="K65" i="16" l="1"/>
  <c r="G71" i="16"/>
  <c r="K71" i="16" s="1"/>
  <c r="G70" i="16"/>
  <c r="K70" i="16" s="1"/>
  <c r="K80" i="16" l="1"/>
  <c r="K82" i="16" s="1"/>
</calcChain>
</file>

<file path=xl/sharedStrings.xml><?xml version="1.0" encoding="utf-8"?>
<sst xmlns="http://schemas.openxmlformats.org/spreadsheetml/2006/main" count="233" uniqueCount="158">
  <si>
    <t>poř.č.</t>
  </si>
  <si>
    <t>m.j.</t>
  </si>
  <si>
    <t>množství</t>
  </si>
  <si>
    <t>jednotková cena v Kč</t>
  </si>
  <si>
    <t>cena celkem v Kč</t>
  </si>
  <si>
    <t>dodávka</t>
  </si>
  <si>
    <t>Demontáž zařízení:</t>
  </si>
  <si>
    <t>m</t>
  </si>
  <si>
    <t>ks</t>
  </si>
  <si>
    <t>%</t>
  </si>
  <si>
    <t>Demontáž zařízení celkem</t>
  </si>
  <si>
    <t>Montáž zařízení:</t>
  </si>
  <si>
    <t>hod</t>
  </si>
  <si>
    <t>Ostatní náklady:</t>
  </si>
  <si>
    <t>Práce PPV  /z ceny montáže/</t>
  </si>
  <si>
    <t>Doprava materiálu  /z ceny materiálu/</t>
  </si>
  <si>
    <t>Přesun materiálu /z ceny materiálu/</t>
  </si>
  <si>
    <t>GZS  /z ceny montáže/</t>
  </si>
  <si>
    <t>Zkoušky zařízení</t>
  </si>
  <si>
    <t>Ostatní náklady celkem</t>
  </si>
  <si>
    <t>CELKEM bez DPH</t>
  </si>
  <si>
    <t>Legenda:</t>
  </si>
  <si>
    <t>buňky k vyplnění</t>
  </si>
  <si>
    <t>3.1</t>
  </si>
  <si>
    <t>Demontáž, dodávka a montáž zařízení celkem</t>
  </si>
  <si>
    <t>Montáž zařízení celkem</t>
  </si>
  <si>
    <t>3.2</t>
  </si>
  <si>
    <t>3.4</t>
  </si>
  <si>
    <t>3.5</t>
  </si>
  <si>
    <t>4</t>
  </si>
  <si>
    <t>4.1</t>
  </si>
  <si>
    <t>4.2</t>
  </si>
  <si>
    <t>4.3</t>
  </si>
  <si>
    <t>4.4</t>
  </si>
  <si>
    <t>4.5</t>
  </si>
  <si>
    <t>popis, typ, obj. číslo</t>
  </si>
  <si>
    <t>Ostatní drobný podružný materiál</t>
  </si>
  <si>
    <t>4.6</t>
  </si>
  <si>
    <t>Dodávky:</t>
  </si>
  <si>
    <t>pozn.</t>
  </si>
  <si>
    <t>V souladu s ustanovením §44 odst.11 zák. 137/2006 Sb., prvky dodávky označené ve sloupci "pozn." hvězdičkou (*) je přípustné nahradit alternativními prvky, ale pouze za předpokladu, že se nezhorší technické a bezpečnostní  (zejména z hlediska požární bezpečnosti) vlastnosti specifikovaných prvků. Náhrada musí být doložena příslušnými technickými pasporty vč. certifikátů.</t>
  </si>
  <si>
    <t>*</t>
  </si>
  <si>
    <t>3.6</t>
  </si>
  <si>
    <t>3.7</t>
  </si>
  <si>
    <t>Zhotovení VRZ (vč. měřících protokolů)</t>
  </si>
  <si>
    <t>Referenční výrobek</t>
  </si>
  <si>
    <t>1.3</t>
  </si>
  <si>
    <t>1.1</t>
  </si>
  <si>
    <t>1.2</t>
  </si>
  <si>
    <t>Likvidace a odvoz demontovaného materiálu /10 % z ceny demontáže/</t>
  </si>
  <si>
    <t>montáž+ zapojení</t>
  </si>
  <si>
    <t>Kabelové štítky</t>
  </si>
  <si>
    <t>Stahovací kabelový pásek plastový (balík 100ks)</t>
  </si>
  <si>
    <t>kpl</t>
  </si>
  <si>
    <t>3.3</t>
  </si>
  <si>
    <t xml:space="preserve">Demontáž kabelů </t>
  </si>
  <si>
    <t>Demontáž mechanická</t>
  </si>
  <si>
    <t>100-C16UKF01 - stykač cívka 230VAC (Allen-Bradley  -  ControlTech)</t>
  </si>
  <si>
    <t>100-FA11 - pomocný kontakt</t>
  </si>
  <si>
    <t>XCKN2145P20 - koncový spínač</t>
  </si>
  <si>
    <t>XB5AA4322 - Harmony XB5, RU, ovládač stiskací lícující Ø22 s návratem 1 V, se symbolem "O"</t>
  </si>
  <si>
    <t>XB5AA3341 - Harmony XB5, BÍ, ovládač stiskací lícující Ø22 s návratem 1 Z, se symbolem "šipka nahoru"</t>
  </si>
  <si>
    <t>XB5AVM4 - Harmony XB5, RU, Ø22 mm, integrovaná LED 230...240V</t>
  </si>
  <si>
    <t>VSN63-2204-C8-V-HNC-Sxxx-NOC - Vačkový spínač, VSN63</t>
  </si>
  <si>
    <t>VSN10-1101-A8-V-ANC-Sxxx-NMC - Vačkový spínač, VSN10</t>
  </si>
  <si>
    <t>VZ 16, panelová zásuvka 230V</t>
  </si>
  <si>
    <t>IRG 3253, přívodka 5p 32A, IP67</t>
  </si>
  <si>
    <t>249-119 - Nosič skupinového označení; Šedá</t>
  </si>
  <si>
    <t>249-116 - Bezšroubová koncová svěrka; Šířka 6 mm; Na DIN lištu 35 × 15 a 35 × 7,5; Šedá</t>
  </si>
  <si>
    <t>Můstek PE</t>
  </si>
  <si>
    <t>Můstek N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</si>
  <si>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</si>
  <si>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</si>
  <si>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</si>
  <si>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</si>
  <si>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</si>
  <si>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</si>
  <si>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</si>
  <si>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</si>
  <si>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</si>
  <si>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</si>
  <si>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</si>
  <si>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</si>
  <si>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</si>
  <si>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</si>
  <si>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</si>
  <si>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</si>
  <si>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</si>
  <si>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</si>
  <si>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</si>
  <si>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</si>
  <si>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</si>
  <si>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Označovací materiál (štítky, návlačky, atd.)</t>
  </si>
  <si>
    <t>sada</t>
  </si>
  <si>
    <t>Montáž rozvaděče</t>
  </si>
  <si>
    <t>Oceloplechový rozvaděč 600x800x300mm dvoje dveře, vnější zamykatelné s finální úpravou práškováním v odstínu RAL 7035</t>
  </si>
  <si>
    <t>Příchytka 5263 ZN 55-63mm</t>
  </si>
  <si>
    <t>Spojka 363/2 ZN násuvná ,žárový zinek</t>
  </si>
  <si>
    <t>Trubka pevná 6042 ZN PG 42 pancéřová 3m</t>
  </si>
  <si>
    <t>Pouliční lampa SAMSUNG CHIP LED/30W/230V 4000K IP65</t>
  </si>
  <si>
    <t>Vývodka 4842/P rovná Ø54,0/42,0mm, –5 až +60°C, PE, šedá</t>
  </si>
  <si>
    <t>Držák pouliční lampy</t>
  </si>
  <si>
    <t>Ukončení a zapojení kabelů do rozvaděče, spínačů a motorů</t>
  </si>
  <si>
    <t>Ztížená montáž / z ceny montáže/</t>
  </si>
  <si>
    <t>Dokumemtace skutečného provedení</t>
  </si>
  <si>
    <t>Barevné označovací štítky přístrojů a  zařízení</t>
  </si>
  <si>
    <t>Barva v odstínu RAL 7035</t>
  </si>
  <si>
    <t>kg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</si>
  <si>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</si>
  <si>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</si>
  <si>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</si>
  <si>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</si>
  <si>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</si>
  <si>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</si>
  <si>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</si>
  <si>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</si>
  <si>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</si>
  <si>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2.31</t>
  </si>
  <si>
    <t xml:space="preserve">Vodič do CYA 2,5 pro drátování rozváděčů </t>
  </si>
  <si>
    <t>Zapojení vodičů do CYA 2,5</t>
  </si>
  <si>
    <t>2.32</t>
  </si>
  <si>
    <t>2.33</t>
  </si>
  <si>
    <t>Chránič LFN-40-4-030A</t>
  </si>
  <si>
    <t>Motorový spoučtěč SM1E 6,3; 4-6,3A</t>
  </si>
  <si>
    <t>Pomocný kontaktPS-SM1E-B11</t>
  </si>
  <si>
    <t>Pojistka válcová PV10 2A gG</t>
  </si>
  <si>
    <t>Pojistkový odpínač OPV10</t>
  </si>
  <si>
    <t>Jistič LTN 10B/1</t>
  </si>
  <si>
    <t>Chránič OLI-10B-1N-030AC</t>
  </si>
  <si>
    <t>Chránič OLI-16B-1N-030AC</t>
  </si>
  <si>
    <t>Zásuvka ZSE 06</t>
  </si>
  <si>
    <t>Svorka řadová, typ SAK 2.5/EN; obj. č. 0218660000; 24 A, do 4 mm2; š 6,1 mm;</t>
  </si>
  <si>
    <t>Svorka řadová, typ SAK 2.5/EN BL; obj. č. 0218680000; 24 A, do 4 mm2; š 6,1 mm; světle modrá;</t>
  </si>
  <si>
    <t>Svorka řadová, typ SAK 10/EN; obj. č. 0337660000; 76 A, do 10 (16) mm2; š 10 mm; béžová;</t>
  </si>
  <si>
    <t>Svorka řadová, zemnící; typ EK 10/35; obj. č. 0661360000; do 10 (16) mm2; š 10 mm; zeleno/žlutá</t>
  </si>
  <si>
    <t>Svorka řadová, zemnící; typ EK 2,5/35; obj. č. 0661060000; do 2,5 mm2; š 6 mm; zeleno/žlutá</t>
  </si>
  <si>
    <t>3.8</t>
  </si>
  <si>
    <t>3.9</t>
  </si>
  <si>
    <t>3.10</t>
  </si>
  <si>
    <t>3.11</t>
  </si>
  <si>
    <t>3.12</t>
  </si>
  <si>
    <t>3.13</t>
  </si>
  <si>
    <t>4.7</t>
  </si>
  <si>
    <t>4.8</t>
  </si>
  <si>
    <t>Kabel CYKY-J 3x2,5</t>
  </si>
  <si>
    <t>Kabel CYKY-J 5x2,5</t>
  </si>
  <si>
    <t>Kabel CYKY-O 3x1,5</t>
  </si>
  <si>
    <t>3.14</t>
  </si>
  <si>
    <t>3.15</t>
  </si>
  <si>
    <t>3.16</t>
  </si>
  <si>
    <t>Mechanická kontrola motorů a proměření isolačních stavů</t>
  </si>
  <si>
    <t xml:space="preserve">Proměření a doplnění pospojení </t>
  </si>
  <si>
    <t xml:space="preserve">Doplnění a proměření stávajícího uzemnění </t>
  </si>
  <si>
    <t>Vypracování protokolu vnějších vlivů</t>
  </si>
  <si>
    <t>4.9</t>
  </si>
  <si>
    <t>4.10</t>
  </si>
  <si>
    <t>4.11</t>
  </si>
  <si>
    <t>4.12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</si>
</sst>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č_-;\-* #,##0.00\ _K_č_-;_-* &quot;-&quot;??\ _K_č_-;_-@_-"/>
    <numFmt numFmtId="165" formatCode="#,##0.0"/>
    <numFmt numFmtId="166" formatCode="_-* #,##0.00\ _K_č_-;\-* #,##0.00\ _K_č_-;_-* \-??\ _K_č_-;_-@_-"/>
  </numFmts>
  <fonts count="40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indexed="8"/>
      <name val="Arial CE"/>
      <family val="2"/>
      <charset val="238"/>
    </font>
    <font>
      <sz val="8"/>
      <color indexed="8"/>
      <name val="Arial CE"/>
      <family val="2"/>
      <charset val="238"/>
    </font>
    <font>
      <sz val="14"/>
      <color indexed="8"/>
      <name val="Arial CE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0"/>
      <name val="Arial CE"/>
      <family val="2"/>
      <charset val="238"/>
    </font>
    <font>
      <u/>
      <sz val="8"/>
      <color indexed="12"/>
      <name val="Trebuchet MS"/>
      <family val="2"/>
      <charset val="238"/>
    </font>
    <font>
      <sz val="8"/>
      <name val="Trebuchet MS"/>
      <family val="2"/>
      <charset val="238"/>
    </font>
    <font>
      <sz val="8"/>
      <name val="Trebuchet MS"/>
      <family val="2"/>
      <charset val="238"/>
    </font>
    <font>
      <sz val="8"/>
      <name val="Trebuchet MS"/>
      <family val="2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Trebuchet MS"/>
      <family val="2"/>
      <charset val="238"/>
    </font>
    <font>
      <u/>
      <sz val="11"/>
      <color theme="10"/>
      <name val="Calibri"/>
      <family val="2"/>
    </font>
    <font>
      <sz val="8"/>
      <name val="Arial CE"/>
      <family val="2"/>
      <charset val="238"/>
    </font>
    <font>
      <sz val="8"/>
      <name val="Arial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20" fillId="0" borderId="0" applyFill="0" applyBorder="0" applyAlignment="0" applyProtection="0"/>
    <xf numFmtId="0" fontId="31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4" fillId="0" borderId="0"/>
    <xf numFmtId="0" fontId="30" fillId="0" borderId="0"/>
    <xf numFmtId="0" fontId="20" fillId="0" borderId="0"/>
    <xf numFmtId="0" fontId="32" fillId="0" borderId="0" applyAlignment="0">
      <protection locked="0"/>
    </xf>
    <xf numFmtId="0" fontId="1" fillId="0" borderId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33" fillId="0" borderId="0" applyAlignment="0">
      <alignment vertical="top" wrapText="1"/>
      <protection locked="0"/>
    </xf>
    <xf numFmtId="0" fontId="34" fillId="0" borderId="0"/>
    <xf numFmtId="0" fontId="35" fillId="0" borderId="0" applyNumberFormat="0" applyFill="0" applyBorder="0" applyAlignment="0" applyProtection="0"/>
    <xf numFmtId="0" fontId="20" fillId="0" borderId="0"/>
    <xf numFmtId="166" fontId="20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 wrapText="1"/>
      <protection locked="0"/>
    </xf>
    <xf numFmtId="0" fontId="37" fillId="0" borderId="0" applyNumberFormat="0" applyFill="0" applyBorder="0" applyAlignment="0" applyProtection="0"/>
    <xf numFmtId="0" fontId="32" fillId="0" borderId="0" applyAlignment="0">
      <alignment vertical="top" wrapText="1"/>
      <protection locked="0"/>
    </xf>
    <xf numFmtId="0" fontId="34" fillId="0" borderId="0"/>
    <xf numFmtId="0" fontId="20" fillId="0" borderId="0"/>
    <xf numFmtId="0" fontId="4" fillId="0" borderId="0"/>
    <xf numFmtId="0" fontId="4" fillId="0" borderId="0"/>
  </cellStyleXfs>
  <cellXfs count="103">
    <xf numFmtId="0" fontId="0" fillId="0" borderId="0" xfId="0"/>
    <xf numFmtId="0" fontId="22" fillId="24" borderId="10" xfId="32" applyFont="1" applyFill="1" applyBorder="1" applyAlignment="1">
      <alignment horizontal="center" vertical="center" wrapText="1"/>
    </xf>
    <xf numFmtId="0" fontId="22" fillId="24" borderId="11" xfId="32" applyFont="1" applyFill="1" applyBorder="1" applyAlignment="1">
      <alignment horizontal="center" vertical="center" wrapText="1"/>
    </xf>
    <xf numFmtId="0" fontId="22" fillId="24" borderId="13" xfId="32" applyFont="1" applyFill="1" applyBorder="1" applyAlignment="1">
      <alignment horizontal="center" vertical="center" wrapText="1"/>
    </xf>
    <xf numFmtId="0" fontId="23" fillId="0" borderId="14" xfId="32" applyFont="1" applyBorder="1" applyAlignment="1">
      <alignment horizontal="center" vertical="center" wrapText="1"/>
    </xf>
    <xf numFmtId="0" fontId="23" fillId="0" borderId="14" xfId="32" applyFont="1" applyBorder="1" applyAlignment="1">
      <alignment horizontal="right" vertical="center" wrapText="1"/>
    </xf>
    <xf numFmtId="0" fontId="22" fillId="0" borderId="0" xfId="32" applyFont="1" applyAlignment="1">
      <alignment horizontal="left" vertical="center" wrapText="1"/>
    </xf>
    <xf numFmtId="0" fontId="22" fillId="0" borderId="0" xfId="32" applyFont="1" applyAlignment="1">
      <alignment horizontal="center" vertical="center" wrapText="1"/>
    </xf>
    <xf numFmtId="0" fontId="23" fillId="0" borderId="0" xfId="32" applyFont="1" applyAlignment="1">
      <alignment horizontal="left" vertical="center" wrapText="1"/>
    </xf>
    <xf numFmtId="0" fontId="4" fillId="0" borderId="0" xfId="32" applyAlignment="1">
      <alignment horizontal="left" vertical="center" wrapText="1"/>
    </xf>
    <xf numFmtId="0" fontId="19" fillId="0" borderId="0" xfId="32" applyFont="1" applyAlignment="1">
      <alignment horizontal="left" vertical="center" wrapText="1"/>
    </xf>
    <xf numFmtId="0" fontId="4" fillId="0" borderId="0" xfId="32" applyAlignment="1">
      <alignment vertical="center" wrapText="1"/>
    </xf>
    <xf numFmtId="3" fontId="22" fillId="24" borderId="15" xfId="32" applyNumberFormat="1" applyFont="1" applyFill="1" applyBorder="1" applyAlignment="1">
      <alignment horizontal="center" vertical="center" wrapText="1"/>
    </xf>
    <xf numFmtId="3" fontId="22" fillId="24" borderId="12" xfId="32" applyNumberFormat="1" applyFont="1" applyFill="1" applyBorder="1" applyAlignment="1">
      <alignment horizontal="center" vertical="center" wrapText="1"/>
    </xf>
    <xf numFmtId="3" fontId="23" fillId="0" borderId="14" xfId="32" applyNumberFormat="1" applyFont="1" applyBorder="1" applyAlignment="1">
      <alignment horizontal="right" vertical="center" wrapText="1"/>
    </xf>
    <xf numFmtId="0" fontId="20" fillId="0" borderId="0" xfId="32" applyFont="1" applyAlignment="1">
      <alignment horizontal="left" vertical="center" wrapText="1"/>
    </xf>
    <xf numFmtId="0" fontId="21" fillId="0" borderId="0" xfId="36" applyFont="1" applyAlignment="1">
      <alignment vertical="center"/>
    </xf>
    <xf numFmtId="1" fontId="23" fillId="0" borderId="14" xfId="32" applyNumberFormat="1" applyFont="1" applyBorder="1" applyAlignment="1">
      <alignment horizontal="center" vertical="center" wrapText="1"/>
    </xf>
    <xf numFmtId="0" fontId="1" fillId="0" borderId="0" xfId="36" applyAlignment="1">
      <alignment vertical="center"/>
    </xf>
    <xf numFmtId="3" fontId="21" fillId="0" borderId="0" xfId="36" applyNumberFormat="1" applyFont="1" applyAlignment="1">
      <alignment vertical="center"/>
    </xf>
    <xf numFmtId="0" fontId="23" fillId="0" borderId="0" xfId="32" applyFont="1" applyAlignment="1">
      <alignment horizontal="left" vertical="center"/>
    </xf>
    <xf numFmtId="0" fontId="23" fillId="0" borderId="0" xfId="32" applyFont="1" applyAlignment="1">
      <alignment horizontal="center" vertical="center"/>
    </xf>
    <xf numFmtId="3" fontId="23" fillId="0" borderId="0" xfId="32" applyNumberFormat="1" applyFont="1" applyAlignment="1">
      <alignment horizontal="right" vertical="center"/>
    </xf>
    <xf numFmtId="4" fontId="23" fillId="0" borderId="0" xfId="32" applyNumberFormat="1" applyFont="1" applyAlignment="1">
      <alignment horizontal="right" vertical="center"/>
    </xf>
    <xf numFmtId="0" fontId="24" fillId="0" borderId="0" xfId="36" applyFont="1" applyAlignment="1">
      <alignment vertical="center"/>
    </xf>
    <xf numFmtId="0" fontId="1" fillId="0" borderId="0" xfId="36" applyAlignment="1">
      <alignment horizontal="center" vertical="center"/>
    </xf>
    <xf numFmtId="3" fontId="1" fillId="0" borderId="0" xfId="36" applyNumberFormat="1" applyAlignment="1">
      <alignment vertical="center"/>
    </xf>
    <xf numFmtId="0" fontId="21" fillId="25" borderId="0" xfId="36" applyFont="1" applyFill="1" applyAlignment="1">
      <alignment vertical="center"/>
    </xf>
    <xf numFmtId="0" fontId="21" fillId="0" borderId="0" xfId="36" applyFont="1" applyAlignment="1">
      <alignment horizontal="center" vertical="center"/>
    </xf>
    <xf numFmtId="0" fontId="4" fillId="0" borderId="0" xfId="32" applyAlignment="1">
      <alignment horizontal="center" vertical="center"/>
    </xf>
    <xf numFmtId="3" fontId="4" fillId="0" borderId="0" xfId="32" applyNumberFormat="1" applyAlignment="1">
      <alignment horizontal="center" vertical="center"/>
    </xf>
    <xf numFmtId="3" fontId="4" fillId="0" borderId="0" xfId="32" applyNumberFormat="1" applyAlignment="1">
      <alignment vertical="center"/>
    </xf>
    <xf numFmtId="4" fontId="4" fillId="0" borderId="0" xfId="32" applyNumberFormat="1" applyAlignment="1">
      <alignment vertical="center"/>
    </xf>
    <xf numFmtId="4" fontId="19" fillId="0" borderId="0" xfId="32" applyNumberFormat="1" applyFont="1" applyAlignment="1">
      <alignment vertical="center"/>
    </xf>
    <xf numFmtId="0" fontId="4" fillId="0" borderId="0" xfId="32" applyAlignment="1">
      <alignment horizontal="left" vertical="center"/>
    </xf>
    <xf numFmtId="0" fontId="4" fillId="0" borderId="0" xfId="32" applyAlignment="1">
      <alignment vertical="center"/>
    </xf>
    <xf numFmtId="0" fontId="19" fillId="0" borderId="0" xfId="32" applyFont="1" applyAlignment="1">
      <alignment vertical="center" wrapText="1"/>
    </xf>
    <xf numFmtId="0" fontId="19" fillId="0" borderId="0" xfId="32" applyFont="1" applyAlignment="1">
      <alignment vertical="center"/>
    </xf>
    <xf numFmtId="0" fontId="22" fillId="0" borderId="14" xfId="32" applyFont="1" applyBorder="1" applyAlignment="1">
      <alignment horizontal="left" vertical="center" wrapText="1"/>
    </xf>
    <xf numFmtId="4" fontId="21" fillId="0" borderId="0" xfId="36" applyNumberFormat="1" applyFont="1" applyAlignment="1">
      <alignment vertical="center"/>
    </xf>
    <xf numFmtId="0" fontId="23" fillId="0" borderId="22" xfId="32" applyFont="1" applyBorder="1" applyAlignment="1">
      <alignment vertical="center"/>
    </xf>
    <xf numFmtId="0" fontId="27" fillId="0" borderId="22" xfId="0" applyFont="1" applyBorder="1" applyAlignment="1">
      <alignment horizontal="center" vertical="center"/>
    </xf>
    <xf numFmtId="0" fontId="23" fillId="0" borderId="22" xfId="32" applyFont="1" applyBorder="1" applyAlignment="1">
      <alignment horizontal="center" vertical="center"/>
    </xf>
    <xf numFmtId="1" fontId="23" fillId="0" borderId="22" xfId="32" applyNumberFormat="1" applyFont="1" applyBorder="1" applyAlignment="1">
      <alignment horizontal="center" vertical="center" wrapText="1"/>
    </xf>
    <xf numFmtId="3" fontId="23" fillId="0" borderId="22" xfId="32" applyNumberFormat="1" applyFont="1" applyBorder="1" applyAlignment="1">
      <alignment horizontal="right" vertical="center" wrapText="1"/>
    </xf>
    <xf numFmtId="4" fontId="23" fillId="0" borderId="22" xfId="32" applyNumberFormat="1" applyFont="1" applyBorder="1" applyAlignment="1">
      <alignment horizontal="right" vertical="center"/>
    </xf>
    <xf numFmtId="49" fontId="25" fillId="0" borderId="22" xfId="0" applyNumberFormat="1" applyFont="1" applyBorder="1" applyAlignment="1">
      <alignment vertical="center" wrapText="1"/>
    </xf>
    <xf numFmtId="0" fontId="23" fillId="0" borderId="22" xfId="32" applyFont="1" applyBorder="1" applyAlignment="1">
      <alignment horizontal="left" vertical="center" wrapText="1"/>
    </xf>
    <xf numFmtId="0" fontId="22" fillId="0" borderId="22" xfId="32" applyFont="1" applyBorder="1" applyAlignment="1">
      <alignment horizontal="right" vertical="center" wrapText="1"/>
    </xf>
    <xf numFmtId="0" fontId="22" fillId="0" borderId="22" xfId="32" applyFont="1" applyBorder="1" applyAlignment="1">
      <alignment horizontal="left" vertical="center" wrapText="1"/>
    </xf>
    <xf numFmtId="0" fontId="22" fillId="0" borderId="22" xfId="32" applyFont="1" applyBorder="1" applyAlignment="1">
      <alignment vertical="center"/>
    </xf>
    <xf numFmtId="0" fontId="23" fillId="0" borderId="22" xfId="32" applyFont="1" applyBorder="1" applyAlignment="1">
      <alignment vertical="center" wrapText="1"/>
    </xf>
    <xf numFmtId="0" fontId="22" fillId="0" borderId="22" xfId="32" applyFont="1" applyBorder="1" applyAlignment="1">
      <alignment horizontal="right" vertical="center"/>
    </xf>
    <xf numFmtId="0" fontId="28" fillId="0" borderId="22" xfId="32" applyFont="1" applyBorder="1" applyAlignment="1">
      <alignment horizontal="center" vertical="center" wrapText="1"/>
    </xf>
    <xf numFmtId="0" fontId="23" fillId="0" borderId="22" xfId="32" applyFont="1" applyBorder="1" applyAlignment="1">
      <alignment horizontal="center" vertical="center" wrapText="1"/>
    </xf>
    <xf numFmtId="4" fontId="25" fillId="25" borderId="22" xfId="0" applyNumberFormat="1" applyFont="1" applyFill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49" fontId="38" fillId="0" borderId="22" xfId="0" applyNumberFormat="1" applyFont="1" applyBorder="1" applyAlignment="1">
      <alignment vertical="center" wrapText="1"/>
    </xf>
    <xf numFmtId="0" fontId="28" fillId="0" borderId="22" xfId="32" applyFont="1" applyBorder="1" applyAlignment="1">
      <alignment horizontal="center" vertical="center"/>
    </xf>
    <xf numFmtId="4" fontId="23" fillId="0" borderId="22" xfId="32" applyNumberFormat="1" applyFont="1" applyBorder="1" applyAlignment="1">
      <alignment horizontal="right" vertical="center" wrapText="1"/>
    </xf>
    <xf numFmtId="4" fontId="22" fillId="0" borderId="22" xfId="32" applyNumberFormat="1" applyFont="1" applyBorder="1" applyAlignment="1">
      <alignment horizontal="right" vertical="center" wrapText="1"/>
    </xf>
    <xf numFmtId="4" fontId="26" fillId="25" borderId="22" xfId="0" applyNumberFormat="1" applyFont="1" applyFill="1" applyBorder="1" applyAlignment="1">
      <alignment horizontal="center" vertical="center"/>
    </xf>
    <xf numFmtId="3" fontId="23" fillId="0" borderId="22" xfId="32" applyNumberFormat="1" applyFont="1" applyBorder="1" applyAlignment="1">
      <alignment horizontal="center" vertical="center"/>
    </xf>
    <xf numFmtId="4" fontId="23" fillId="0" borderId="22" xfId="32" applyNumberFormat="1" applyFont="1" applyBorder="1" applyAlignment="1">
      <alignment horizontal="center" vertical="center"/>
    </xf>
    <xf numFmtId="3" fontId="23" fillId="0" borderId="22" xfId="32" applyNumberFormat="1" applyFont="1" applyBorder="1" applyAlignment="1">
      <alignment horizontal="right" vertical="center"/>
    </xf>
    <xf numFmtId="0" fontId="22" fillId="0" borderId="23" xfId="32" applyFont="1" applyBorder="1" applyAlignment="1">
      <alignment horizontal="center" vertical="center" wrapText="1"/>
    </xf>
    <xf numFmtId="0" fontId="23" fillId="0" borderId="24" xfId="32" applyFont="1" applyBorder="1" applyAlignment="1">
      <alignment horizontal="right" vertical="center" wrapText="1"/>
    </xf>
    <xf numFmtId="49" fontId="23" fillId="0" borderId="25" xfId="32" applyNumberFormat="1" applyFont="1" applyBorder="1" applyAlignment="1">
      <alignment horizontal="center" vertical="center" wrapText="1"/>
    </xf>
    <xf numFmtId="4" fontId="23" fillId="0" borderId="26" xfId="32" applyNumberFormat="1" applyFont="1" applyBorder="1" applyAlignment="1">
      <alignment horizontal="right" vertical="center"/>
    </xf>
    <xf numFmtId="0" fontId="23" fillId="0" borderId="25" xfId="32" applyFont="1" applyBorder="1" applyAlignment="1">
      <alignment horizontal="center" vertical="center" wrapText="1"/>
    </xf>
    <xf numFmtId="4" fontId="22" fillId="0" borderId="26" xfId="32" applyNumberFormat="1" applyFont="1" applyBorder="1" applyAlignment="1">
      <alignment horizontal="right" vertical="center" wrapText="1"/>
    </xf>
    <xf numFmtId="0" fontId="22" fillId="0" borderId="25" xfId="32" applyFont="1" applyBorder="1" applyAlignment="1">
      <alignment horizontal="center" vertical="center" wrapText="1"/>
    </xf>
    <xf numFmtId="4" fontId="23" fillId="0" borderId="26" xfId="32" applyNumberFormat="1" applyFont="1" applyBorder="1" applyAlignment="1">
      <alignment horizontal="right" vertical="center" wrapText="1"/>
    </xf>
    <xf numFmtId="49" fontId="23" fillId="0" borderId="27" xfId="32" applyNumberFormat="1" applyFont="1" applyBorder="1" applyAlignment="1">
      <alignment horizontal="center" vertical="center" wrapText="1"/>
    </xf>
    <xf numFmtId="49" fontId="22" fillId="0" borderId="25" xfId="32" applyNumberFormat="1" applyFont="1" applyBorder="1" applyAlignment="1">
      <alignment horizontal="center" vertical="center" wrapText="1"/>
    </xf>
    <xf numFmtId="165" fontId="23" fillId="0" borderId="22" xfId="32" applyNumberFormat="1" applyFont="1" applyBorder="1" applyAlignment="1">
      <alignment horizontal="center" vertical="center"/>
    </xf>
    <xf numFmtId="3" fontId="23" fillId="0" borderId="22" xfId="32" applyNumberFormat="1" applyFont="1" applyBorder="1" applyAlignment="1">
      <alignment vertical="center"/>
    </xf>
    <xf numFmtId="4" fontId="23" fillId="0" borderId="22" xfId="32" applyNumberFormat="1" applyFont="1" applyBorder="1" applyAlignment="1">
      <alignment vertical="center"/>
    </xf>
    <xf numFmtId="0" fontId="29" fillId="0" borderId="22" xfId="32" applyFont="1" applyBorder="1" applyAlignment="1">
      <alignment horizontal="center" vertical="center"/>
    </xf>
    <xf numFmtId="0" fontId="22" fillId="0" borderId="22" xfId="32" applyFont="1" applyBorder="1" applyAlignment="1">
      <alignment horizontal="center" vertical="center"/>
    </xf>
    <xf numFmtId="3" fontId="22" fillId="0" borderId="22" xfId="32" applyNumberFormat="1" applyFont="1" applyBorder="1" applyAlignment="1">
      <alignment horizontal="center" vertical="center"/>
    </xf>
    <xf numFmtId="3" fontId="22" fillId="0" borderId="22" xfId="32" applyNumberFormat="1" applyFont="1" applyBorder="1" applyAlignment="1">
      <alignment horizontal="right" vertical="center"/>
    </xf>
    <xf numFmtId="4" fontId="22" fillId="0" borderId="22" xfId="32" applyNumberFormat="1" applyFont="1" applyBorder="1" applyAlignment="1">
      <alignment horizontal="right" vertical="center"/>
    </xf>
    <xf numFmtId="4" fontId="22" fillId="0" borderId="26" xfId="21" applyNumberFormat="1" applyFont="1" applyBorder="1" applyAlignment="1">
      <alignment horizontal="right" vertical="center"/>
    </xf>
    <xf numFmtId="0" fontId="23" fillId="0" borderId="28" xfId="32" applyFont="1" applyBorder="1" applyAlignment="1">
      <alignment horizontal="left" vertical="center"/>
    </xf>
    <xf numFmtId="0" fontId="22" fillId="0" borderId="13" xfId="32" applyFont="1" applyBorder="1" applyAlignment="1">
      <alignment horizontal="left" vertical="center" wrapText="1"/>
    </xf>
    <xf numFmtId="0" fontId="28" fillId="0" borderId="13" xfId="32" applyFont="1" applyBorder="1" applyAlignment="1">
      <alignment horizontal="center" vertical="center"/>
    </xf>
    <xf numFmtId="0" fontId="23" fillId="0" borderId="13" xfId="32" applyFont="1" applyBorder="1" applyAlignment="1">
      <alignment horizontal="center" vertical="center"/>
    </xf>
    <xf numFmtId="3" fontId="23" fillId="0" borderId="13" xfId="32" applyNumberFormat="1" applyFont="1" applyBorder="1" applyAlignment="1">
      <alignment horizontal="center" vertical="center"/>
    </xf>
    <xf numFmtId="3" fontId="22" fillId="0" borderId="13" xfId="32" applyNumberFormat="1" applyFont="1" applyBorder="1" applyAlignment="1">
      <alignment horizontal="right" vertical="center"/>
    </xf>
    <xf numFmtId="3" fontId="23" fillId="0" borderId="13" xfId="32" applyNumberFormat="1" applyFont="1" applyBorder="1" applyAlignment="1">
      <alignment horizontal="right" vertical="center"/>
    </xf>
    <xf numFmtId="4" fontId="23" fillId="0" borderId="13" xfId="32" applyNumberFormat="1" applyFont="1" applyBorder="1" applyAlignment="1">
      <alignment horizontal="right" vertical="center"/>
    </xf>
    <xf numFmtId="4" fontId="22" fillId="0" borderId="29" xfId="32" applyNumberFormat="1" applyFont="1" applyBorder="1" applyAlignment="1">
      <alignment horizontal="right" vertical="center"/>
    </xf>
    <xf numFmtId="0" fontId="22" fillId="24" borderId="18" xfId="32" applyFont="1" applyFill="1" applyBorder="1" applyAlignment="1">
      <alignment horizontal="center" vertical="center" wrapText="1"/>
    </xf>
    <xf numFmtId="0" fontId="22" fillId="24" borderId="19" xfId="32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2" fillId="24" borderId="20" xfId="32" applyFont="1" applyFill="1" applyBorder="1" applyAlignment="1">
      <alignment horizontal="center" vertical="center" wrapText="1"/>
    </xf>
    <xf numFmtId="0" fontId="22" fillId="24" borderId="21" xfId="32" applyFont="1" applyFill="1" applyBorder="1" applyAlignment="1">
      <alignment horizontal="center" vertical="center" wrapText="1"/>
    </xf>
    <xf numFmtId="0" fontId="22" fillId="26" borderId="16" xfId="32" applyFont="1" applyFill="1" applyBorder="1" applyAlignment="1">
      <alignment horizontal="center" vertical="center" wrapText="1"/>
    </xf>
    <xf numFmtId="0" fontId="22" fillId="26" borderId="17" xfId="32" applyFont="1" applyFill="1" applyBorder="1" applyAlignment="1">
      <alignment horizontal="center" vertical="center" wrapText="1"/>
    </xf>
    <xf numFmtId="1" fontId="22" fillId="24" borderId="16" xfId="32" applyNumberFormat="1" applyFont="1" applyFill="1" applyBorder="1" applyAlignment="1">
      <alignment horizontal="center" vertical="center" wrapText="1"/>
    </xf>
    <xf numFmtId="1" fontId="22" fillId="24" borderId="17" xfId="32" applyNumberFormat="1" applyFont="1" applyFill="1" applyBorder="1" applyAlignment="1">
      <alignment horizontal="center" vertical="center" wrapText="1"/>
    </xf>
  </cellXfs>
  <cellStyles count="65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čárky 2" xfId="20"/>
    <cellStyle name="čárky 2 2" xfId="55"/>
    <cellStyle name="čárky 2 3" xfId="56"/>
    <cellStyle name="čárky 3" xfId="21"/>
    <cellStyle name="čárky 3 2" xfId="22"/>
    <cellStyle name="čárky 3 3" xfId="57"/>
    <cellStyle name="Hypertextový odkaz 2" xfId="23"/>
    <cellStyle name="Hypertextový odkaz 2 2" xfId="58"/>
    <cellStyle name="Hypertextový odkaz 3" xfId="53"/>
    <cellStyle name="Hypertextový odkaz 3 2" xfId="59"/>
    <cellStyle name="Kontrolní buňka" xfId="25" builtinId="23" customBuiltin="1"/>
    <cellStyle name="Nadpis 1" xfId="26" builtinId="16" customBuiltin="1"/>
    <cellStyle name="Nadpis 2" xfId="27" builtinId="17" customBuiltin="1"/>
    <cellStyle name="Nadpis 3" xfId="28" builtinId="18" customBuiltin="1"/>
    <cellStyle name="Nadpis 4" xfId="29" builtinId="19" customBuiltin="1"/>
    <cellStyle name="Název" xfId="30" builtinId="15" customBuiltin="1"/>
    <cellStyle name="Neutrální" xfId="31" builtinId="28" customBuiltin="1"/>
    <cellStyle name="Normální" xfId="0" builtinId="0"/>
    <cellStyle name="Normální 10" xfId="62"/>
    <cellStyle name="normální 2" xfId="32"/>
    <cellStyle name="normální 2 2" xfId="33"/>
    <cellStyle name="normální 2 2 2" xfId="64"/>
    <cellStyle name="normální 2 3 2" xfId="63"/>
    <cellStyle name="Normální 3" xfId="34"/>
    <cellStyle name="Normální 4" xfId="35"/>
    <cellStyle name="Normální 4 2" xfId="60"/>
    <cellStyle name="Normální 5" xfId="51"/>
    <cellStyle name="Normální 5 2" xfId="61"/>
    <cellStyle name="Normální 6" xfId="52"/>
    <cellStyle name="Normální 7" xfId="54"/>
    <cellStyle name="normální_2_výkaz výměr stavba 4 - kontrolní rozpočet" xfId="36"/>
    <cellStyle name="Poznámka" xfId="37" builtinId="10" customBuiltin="1"/>
    <cellStyle name="Propojená buňka" xfId="38" builtinId="24" customBuiltin="1"/>
    <cellStyle name="Správně" xfId="39" builtinId="26" customBuiltin="1"/>
    <cellStyle name="Špatně" xfId="24" builtinId="27" customBuiltin="1"/>
    <cellStyle name="Text upozornění" xfId="40" builtinId="11" customBuiltin="1"/>
    <cellStyle name="Vstup" xfId="41" builtinId="20" customBuiltin="1"/>
    <cellStyle name="Výpočet" xfId="42" builtinId="22" customBuiltin="1"/>
    <cellStyle name="Výstup" xfId="43" builtinId="21" customBuiltin="1"/>
    <cellStyle name="Vysvětlující text" xfId="44" builtinId="53" customBuiltin="1"/>
    <cellStyle name="Zvýraznění 1" xfId="45" builtinId="29" customBuiltin="1"/>
    <cellStyle name="Zvýraznění 2" xfId="46" builtinId="33" customBuiltin="1"/>
    <cellStyle name="Zvýraznění 3" xfId="47" builtinId="37" customBuiltin="1"/>
    <cellStyle name="Zvýraznění 4" xfId="48" builtinId="41" customBuiltin="1"/>
    <cellStyle name="Zvýraznění 5" xfId="49" builtinId="45" customBuiltin="1"/>
    <cellStyle name="Zvýraznění 6" xfId="50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5"/>
  <sheetViews>
    <sheetView tabSelected="1" topLeftCell="A19" zoomScaleNormal="100" workbookViewId="0">
      <selection activeCell="G44" sqref="G44"/>
    </sheetView>
  </sheetViews>
  <sheetFormatPr defaultColWidth="8.85546875" defaultRowHeight="15" x14ac:dyDescent="0.2"/>
  <cols>
    <col min="1" max="1" width="6.42578125" style="18" customWidth="1"/>
    <col min="2" max="2" width="55.85546875" style="18" customWidth="1"/>
    <col min="3" max="3" width="14.42578125" style="18" bestFit="1" customWidth="1"/>
    <col min="4" max="4" width="9.140625" style="18" bestFit="1" customWidth="1"/>
    <col min="5" max="5" width="5.7109375" style="18" customWidth="1"/>
    <col min="6" max="6" width="8.28515625" style="25" bestFit="1" customWidth="1"/>
    <col min="7" max="7" width="10.7109375" style="26" customWidth="1"/>
    <col min="8" max="8" width="10.7109375" style="18" customWidth="1"/>
    <col min="9" max="11" width="9.7109375" style="18" customWidth="1"/>
    <col min="12" max="12" width="12.85546875" style="18" customWidth="1"/>
    <col min="13" max="14" width="8.85546875" style="18" customWidth="1"/>
    <col min="15" max="15" width="11.28515625" style="18" bestFit="1" customWidth="1"/>
    <col min="16" max="16384" width="8.85546875" style="18"/>
  </cols>
  <sheetData>
    <row r="1" spans="1:19" ht="15.75" thickBot="1" x14ac:dyDescent="0.25">
      <c r="A1" s="34"/>
      <c r="B1" s="10"/>
      <c r="C1" s="10"/>
      <c r="D1" s="29"/>
      <c r="E1" s="29"/>
      <c r="F1" s="30"/>
      <c r="G1" s="31"/>
      <c r="H1" s="32"/>
      <c r="I1" s="32"/>
      <c r="J1" s="32"/>
      <c r="K1" s="33"/>
    </row>
    <row r="2" spans="1:19" s="28" customFormat="1" ht="33.75" x14ac:dyDescent="0.2">
      <c r="A2" s="97" t="s">
        <v>0</v>
      </c>
      <c r="B2" s="99" t="s">
        <v>35</v>
      </c>
      <c r="C2" s="99" t="s">
        <v>45</v>
      </c>
      <c r="D2" s="99" t="s">
        <v>39</v>
      </c>
      <c r="E2" s="99" t="s">
        <v>1</v>
      </c>
      <c r="F2" s="101" t="s">
        <v>2</v>
      </c>
      <c r="G2" s="12" t="s">
        <v>3</v>
      </c>
      <c r="H2" s="1" t="s">
        <v>3</v>
      </c>
      <c r="I2" s="1" t="s">
        <v>4</v>
      </c>
      <c r="J2" s="2" t="s">
        <v>4</v>
      </c>
      <c r="K2" s="93" t="s">
        <v>4</v>
      </c>
    </row>
    <row r="3" spans="1:19" s="28" customFormat="1" ht="23.25" thickBot="1" x14ac:dyDescent="0.25">
      <c r="A3" s="98"/>
      <c r="B3" s="100"/>
      <c r="C3" s="100"/>
      <c r="D3" s="100"/>
      <c r="E3" s="100"/>
      <c r="F3" s="102"/>
      <c r="G3" s="13" t="s">
        <v>50</v>
      </c>
      <c r="H3" s="3" t="s">
        <v>5</v>
      </c>
      <c r="I3" s="13" t="s">
        <v>50</v>
      </c>
      <c r="J3" s="3" t="s">
        <v>5</v>
      </c>
      <c r="K3" s="94"/>
    </row>
    <row r="4" spans="1:19" s="16" customFormat="1" ht="14.25" x14ac:dyDescent="0.2">
      <c r="A4" s="65">
        <v>1</v>
      </c>
      <c r="B4" s="38" t="s">
        <v>6</v>
      </c>
      <c r="C4" s="38"/>
      <c r="D4" s="4"/>
      <c r="E4" s="4"/>
      <c r="F4" s="17"/>
      <c r="G4" s="14"/>
      <c r="H4" s="5"/>
      <c r="I4" s="5"/>
      <c r="J4" s="5"/>
      <c r="K4" s="66"/>
    </row>
    <row r="5" spans="1:19" s="16" customFormat="1" ht="14.25" x14ac:dyDescent="0.2">
      <c r="A5" s="65"/>
      <c r="B5" s="38"/>
      <c r="C5" s="38"/>
      <c r="D5" s="4"/>
      <c r="E5" s="4"/>
      <c r="F5" s="17"/>
      <c r="G5" s="14"/>
      <c r="H5" s="5"/>
      <c r="I5" s="5"/>
      <c r="J5" s="5"/>
      <c r="K5" s="66"/>
    </row>
    <row r="6" spans="1:19" s="16" customFormat="1" ht="18" x14ac:dyDescent="0.2">
      <c r="A6" s="67" t="s">
        <v>47</v>
      </c>
      <c r="B6" s="47" t="s">
        <v>55</v>
      </c>
      <c r="C6" s="47"/>
      <c r="D6" s="53"/>
      <c r="E6" s="54" t="s">
        <v>7</v>
      </c>
      <c r="F6" s="43">
        <v>70</v>
      </c>
      <c r="G6" s="55"/>
      <c r="H6" s="44"/>
      <c r="I6" s="45">
        <f t="shared" ref="I6" si="0">F6*G6</f>
        <v>0</v>
      </c>
      <c r="J6" s="45"/>
      <c r="K6" s="68">
        <f t="shared" ref="K6" si="1">I6+J6</f>
        <v>0</v>
      </c>
    </row>
    <row r="7" spans="1:19" s="16" customFormat="1" ht="18" x14ac:dyDescent="0.2">
      <c r="A7" s="67" t="s">
        <v>48</v>
      </c>
      <c r="B7" s="47" t="s">
        <v>56</v>
      </c>
      <c r="C7" s="47"/>
      <c r="D7" s="53"/>
      <c r="E7" s="54" t="s">
        <v>8</v>
      </c>
      <c r="F7" s="43">
        <v>12</v>
      </c>
      <c r="G7" s="55"/>
      <c r="H7" s="44"/>
      <c r="I7" s="45">
        <f>F7*G7</f>
        <v>0</v>
      </c>
      <c r="J7" s="45"/>
      <c r="K7" s="68">
        <f>I7+J7</f>
        <v>0</v>
      </c>
      <c r="R7" s="39"/>
      <c r="S7" s="39"/>
    </row>
    <row r="8" spans="1:19" s="16" customFormat="1" ht="18" x14ac:dyDescent="0.2">
      <c r="A8" s="67" t="s">
        <v>46</v>
      </c>
      <c r="B8" s="47" t="s">
        <v>49</v>
      </c>
      <c r="C8" s="47"/>
      <c r="D8" s="53"/>
      <c r="E8" s="42" t="s">
        <v>9</v>
      </c>
      <c r="F8" s="43">
        <v>10</v>
      </c>
      <c r="G8" s="44"/>
      <c r="H8" s="44"/>
      <c r="I8" s="45">
        <f>SUM(I6:I7)/100*F8</f>
        <v>0</v>
      </c>
      <c r="J8" s="45"/>
      <c r="K8" s="68">
        <f>I8+J8</f>
        <v>0</v>
      </c>
      <c r="R8" s="39"/>
      <c r="S8" s="39"/>
    </row>
    <row r="9" spans="1:19" s="16" customFormat="1" ht="18" x14ac:dyDescent="0.2">
      <c r="A9" s="69"/>
      <c r="B9" s="48" t="s">
        <v>10</v>
      </c>
      <c r="C9" s="48"/>
      <c r="D9" s="58"/>
      <c r="E9" s="42"/>
      <c r="F9" s="43"/>
      <c r="G9" s="44"/>
      <c r="H9" s="44"/>
      <c r="I9" s="60">
        <f>SUM(I6:I8)</f>
        <v>0</v>
      </c>
      <c r="J9" s="60"/>
      <c r="K9" s="70">
        <f>SUM(K6:K8)</f>
        <v>0</v>
      </c>
      <c r="R9" s="39"/>
      <c r="S9" s="39"/>
    </row>
    <row r="10" spans="1:19" s="16" customFormat="1" ht="18" x14ac:dyDescent="0.2">
      <c r="A10" s="69"/>
      <c r="B10" s="48"/>
      <c r="C10" s="48"/>
      <c r="D10" s="58"/>
      <c r="E10" s="42"/>
      <c r="F10" s="43"/>
      <c r="G10" s="44"/>
      <c r="H10" s="44"/>
      <c r="I10" s="59"/>
      <c r="J10" s="59"/>
      <c r="K10" s="70"/>
      <c r="R10" s="39"/>
      <c r="S10" s="39"/>
    </row>
    <row r="11" spans="1:19" s="16" customFormat="1" ht="18" x14ac:dyDescent="0.2">
      <c r="A11" s="71">
        <v>2</v>
      </c>
      <c r="B11" s="49" t="s">
        <v>38</v>
      </c>
      <c r="C11" s="49"/>
      <c r="D11" s="58"/>
      <c r="E11" s="42"/>
      <c r="F11" s="43"/>
      <c r="G11" s="44"/>
      <c r="H11" s="44"/>
      <c r="I11" s="59"/>
      <c r="J11" s="59"/>
      <c r="K11" s="70">
        <f>SUM(K12:K44)</f>
        <v>0</v>
      </c>
      <c r="R11" s="39"/>
      <c r="S11" s="39"/>
    </row>
    <row r="12" spans="1:19" s="16" customFormat="1" ht="22.5" x14ac:dyDescent="0.2">
      <c r="A12" s="67" t="s">
        <v>108</v>
      </c>
      <c r="B12" s="47" t="s">
        <v>95</v>
      </c>
      <c r="C12" s="49"/>
      <c r="D12" s="58"/>
      <c r="E12" s="42" t="s">
        <v>8</v>
      </c>
      <c r="F12" s="43">
        <v>1</v>
      </c>
      <c r="G12" s="55"/>
      <c r="H12" s="55"/>
      <c r="I12" s="45">
        <f>F12*G12</f>
        <v>0</v>
      </c>
      <c r="J12" s="45">
        <f>F12*H12</f>
        <v>0</v>
      </c>
      <c r="K12" s="68">
        <f t="shared" ref="K12:K43" si="2">I12+J12</f>
        <v>0</v>
      </c>
      <c r="R12" s="39"/>
      <c r="S12" s="39"/>
    </row>
    <row r="13" spans="1:19" s="16" customFormat="1" ht="18" x14ac:dyDescent="0.2">
      <c r="A13" s="67" t="s">
        <v>109</v>
      </c>
      <c r="B13" s="47" t="s">
        <v>122</v>
      </c>
      <c r="C13" s="49"/>
      <c r="D13" s="58"/>
      <c r="E13" s="42" t="s">
        <v>8</v>
      </c>
      <c r="F13" s="43">
        <v>1</v>
      </c>
      <c r="G13" s="55"/>
      <c r="H13" s="55"/>
      <c r="I13" s="45">
        <f t="shared" ref="I13:I43" si="3">F13*G13</f>
        <v>0</v>
      </c>
      <c r="J13" s="45">
        <f t="shared" ref="J13:J43" si="4">F13*H13</f>
        <v>0</v>
      </c>
      <c r="K13" s="68">
        <f t="shared" si="2"/>
        <v>0</v>
      </c>
      <c r="R13" s="39"/>
      <c r="S13" s="39"/>
    </row>
    <row r="14" spans="1:19" s="16" customFormat="1" ht="18" x14ac:dyDescent="0.2">
      <c r="A14" s="67" t="s">
        <v>110</v>
      </c>
      <c r="B14" s="47" t="s">
        <v>123</v>
      </c>
      <c r="C14" s="49"/>
      <c r="D14" s="58"/>
      <c r="E14" s="42" t="s">
        <v>8</v>
      </c>
      <c r="F14" s="43">
        <v>2</v>
      </c>
      <c r="G14" s="55"/>
      <c r="H14" s="55"/>
      <c r="I14" s="45">
        <f t="shared" si="3"/>
        <v>0</v>
      </c>
      <c r="J14" s="45">
        <f t="shared" si="4"/>
        <v>0</v>
      </c>
      <c r="K14" s="68">
        <f t="shared" si="2"/>
        <v>0</v>
      </c>
      <c r="R14" s="39"/>
      <c r="S14" s="39"/>
    </row>
    <row r="15" spans="1:19" s="16" customFormat="1" ht="18" x14ac:dyDescent="0.2">
      <c r="A15" s="67" t="s">
        <v>111</v>
      </c>
      <c r="B15" s="47" t="s">
        <v>124</v>
      </c>
      <c r="C15" s="49"/>
      <c r="D15" s="58"/>
      <c r="E15" s="42" t="s">
        <v>8</v>
      </c>
      <c r="F15" s="43">
        <v>2</v>
      </c>
      <c r="G15" s="55"/>
      <c r="H15" s="55"/>
      <c r="I15" s="45">
        <f t="shared" si="3"/>
        <v>0</v>
      </c>
      <c r="J15" s="45">
        <f t="shared" si="4"/>
        <v>0</v>
      </c>
      <c r="K15" s="68">
        <f t="shared" si="2"/>
        <v>0</v>
      </c>
      <c r="R15" s="39"/>
      <c r="S15" s="39"/>
    </row>
    <row r="16" spans="1:19" s="16" customFormat="1" ht="18" x14ac:dyDescent="0.2">
      <c r="A16" s="67" t="s">
        <v>112</v>
      </c>
      <c r="B16" s="47" t="s">
        <v>126</v>
      </c>
      <c r="C16" s="49"/>
      <c r="D16" s="58"/>
      <c r="E16" s="42" t="s">
        <v>8</v>
      </c>
      <c r="F16" s="43">
        <v>1</v>
      </c>
      <c r="G16" s="55"/>
      <c r="H16" s="55"/>
      <c r="I16" s="45">
        <f t="shared" si="3"/>
        <v>0</v>
      </c>
      <c r="J16" s="45">
        <f t="shared" si="4"/>
        <v>0</v>
      </c>
      <c r="K16" s="68">
        <f t="shared" si="2"/>
        <v>0</v>
      </c>
      <c r="R16" s="39"/>
      <c r="S16" s="39"/>
    </row>
    <row r="17" spans="1:19" s="16" customFormat="1" ht="18" x14ac:dyDescent="0.2">
      <c r="A17" s="67" t="s">
        <v>113</v>
      </c>
      <c r="B17" s="47" t="s">
        <v>125</v>
      </c>
      <c r="C17" s="49"/>
      <c r="D17" s="58"/>
      <c r="E17" s="42" t="s">
        <v>8</v>
      </c>
      <c r="F17" s="43">
        <v>3</v>
      </c>
      <c r="G17" s="55"/>
      <c r="H17" s="55"/>
      <c r="I17" s="45">
        <f t="shared" si="3"/>
        <v>0</v>
      </c>
      <c r="J17" s="45">
        <f t="shared" si="4"/>
        <v>0</v>
      </c>
      <c r="K17" s="68">
        <f t="shared" si="2"/>
        <v>0</v>
      </c>
      <c r="R17" s="39"/>
      <c r="S17" s="39"/>
    </row>
    <row r="18" spans="1:19" s="16" customFormat="1" ht="18" x14ac:dyDescent="0.2">
      <c r="A18" s="67" t="s">
        <v>114</v>
      </c>
      <c r="B18" s="47" t="s">
        <v>127</v>
      </c>
      <c r="C18" s="49"/>
      <c r="D18" s="58"/>
      <c r="E18" s="42" t="s">
        <v>8</v>
      </c>
      <c r="F18" s="43">
        <v>1</v>
      </c>
      <c r="G18" s="55"/>
      <c r="H18" s="55"/>
      <c r="I18" s="45">
        <f t="shared" si="3"/>
        <v>0</v>
      </c>
      <c r="J18" s="45">
        <f t="shared" si="4"/>
        <v>0</v>
      </c>
      <c r="K18" s="68">
        <f t="shared" si="2"/>
        <v>0</v>
      </c>
      <c r="R18" s="39"/>
      <c r="S18" s="39"/>
    </row>
    <row r="19" spans="1:19" s="16" customFormat="1" ht="18" x14ac:dyDescent="0.2">
      <c r="A19" s="67" t="s">
        <v>115</v>
      </c>
      <c r="B19" s="47" t="s">
        <v>128</v>
      </c>
      <c r="C19" s="49"/>
      <c r="D19" s="58"/>
      <c r="E19" s="42" t="s">
        <v>8</v>
      </c>
      <c r="F19" s="43">
        <v>1</v>
      </c>
      <c r="G19" s="55"/>
      <c r="H19" s="55"/>
      <c r="I19" s="45">
        <f t="shared" si="3"/>
        <v>0</v>
      </c>
      <c r="J19" s="45">
        <f t="shared" si="4"/>
        <v>0</v>
      </c>
      <c r="K19" s="68">
        <f t="shared" si="2"/>
        <v>0</v>
      </c>
      <c r="R19" s="39"/>
      <c r="S19" s="39"/>
    </row>
    <row r="20" spans="1:19" s="16" customFormat="1" ht="18" x14ac:dyDescent="0.2">
      <c r="A20" s="67" t="s">
        <v>116</v>
      </c>
      <c r="B20" s="47" t="s">
        <v>129</v>
      </c>
      <c r="C20" s="49"/>
      <c r="D20" s="58"/>
      <c r="E20" s="42" t="s">
        <v>8</v>
      </c>
      <c r="F20" s="43">
        <v>1</v>
      </c>
      <c r="G20" s="55"/>
      <c r="H20" s="55"/>
      <c r="I20" s="45">
        <f t="shared" si="3"/>
        <v>0</v>
      </c>
      <c r="J20" s="45">
        <f t="shared" si="4"/>
        <v>0</v>
      </c>
      <c r="K20" s="68">
        <f t="shared" si="2"/>
        <v>0</v>
      </c>
      <c r="R20" s="39"/>
      <c r="S20" s="39"/>
    </row>
    <row r="21" spans="1:19" s="16" customFormat="1" ht="18" x14ac:dyDescent="0.2">
      <c r="A21" s="67" t="s">
        <v>71</v>
      </c>
      <c r="B21" s="47" t="s">
        <v>130</v>
      </c>
      <c r="C21" s="49"/>
      <c r="D21" s="58"/>
      <c r="E21" s="42" t="s">
        <v>8</v>
      </c>
      <c r="F21" s="43">
        <v>1</v>
      </c>
      <c r="G21" s="55"/>
      <c r="H21" s="55"/>
      <c r="I21" s="45">
        <f t="shared" si="3"/>
        <v>0</v>
      </c>
      <c r="J21" s="45">
        <f t="shared" si="4"/>
        <v>0</v>
      </c>
      <c r="K21" s="68">
        <f t="shared" si="2"/>
        <v>0</v>
      </c>
      <c r="R21" s="39"/>
      <c r="S21" s="39"/>
    </row>
    <row r="22" spans="1:19" s="16" customFormat="1" ht="18" x14ac:dyDescent="0.2">
      <c r="A22" s="67" t="s">
        <v>72</v>
      </c>
      <c r="B22" s="47" t="s">
        <v>57</v>
      </c>
      <c r="C22" s="49"/>
      <c r="D22" s="58"/>
      <c r="E22" s="42" t="s">
        <v>8</v>
      </c>
      <c r="F22" s="43">
        <v>4</v>
      </c>
      <c r="G22" s="55"/>
      <c r="H22" s="55"/>
      <c r="I22" s="45">
        <f t="shared" si="3"/>
        <v>0</v>
      </c>
      <c r="J22" s="45">
        <f t="shared" si="4"/>
        <v>0</v>
      </c>
      <c r="K22" s="68">
        <f t="shared" si="2"/>
        <v>0</v>
      </c>
      <c r="R22" s="39"/>
      <c r="S22" s="39"/>
    </row>
    <row r="23" spans="1:19" s="16" customFormat="1" ht="18" x14ac:dyDescent="0.2">
      <c r="A23" s="67" t="s">
        <v>73</v>
      </c>
      <c r="B23" s="47" t="s">
        <v>58</v>
      </c>
      <c r="C23" s="49"/>
      <c r="D23" s="58"/>
      <c r="E23" s="42" t="s">
        <v>8</v>
      </c>
      <c r="F23" s="43">
        <v>4</v>
      </c>
      <c r="G23" s="55"/>
      <c r="H23" s="55"/>
      <c r="I23" s="45">
        <f t="shared" si="3"/>
        <v>0</v>
      </c>
      <c r="J23" s="45">
        <f t="shared" si="4"/>
        <v>0</v>
      </c>
      <c r="K23" s="68">
        <f t="shared" si="2"/>
        <v>0</v>
      </c>
      <c r="R23" s="39"/>
      <c r="S23" s="39"/>
    </row>
    <row r="24" spans="1:19" s="16" customFormat="1" ht="18" x14ac:dyDescent="0.2">
      <c r="A24" s="67" t="s">
        <v>74</v>
      </c>
      <c r="B24" s="47" t="s">
        <v>59</v>
      </c>
      <c r="C24" s="49"/>
      <c r="D24" s="58"/>
      <c r="E24" s="42" t="s">
        <v>8</v>
      </c>
      <c r="F24" s="43">
        <v>4</v>
      </c>
      <c r="G24" s="55"/>
      <c r="H24" s="55"/>
      <c r="I24" s="45">
        <f t="shared" si="3"/>
        <v>0</v>
      </c>
      <c r="J24" s="45">
        <f t="shared" si="4"/>
        <v>0</v>
      </c>
      <c r="K24" s="68">
        <f t="shared" si="2"/>
        <v>0</v>
      </c>
      <c r="R24" s="39"/>
      <c r="S24" s="39"/>
    </row>
    <row r="25" spans="1:19" s="16" customFormat="1" ht="22.5" x14ac:dyDescent="0.2">
      <c r="A25" s="67" t="s">
        <v>75</v>
      </c>
      <c r="B25" s="47" t="s">
        <v>60</v>
      </c>
      <c r="C25" s="49"/>
      <c r="D25" s="58"/>
      <c r="E25" s="42" t="s">
        <v>8</v>
      </c>
      <c r="F25" s="43">
        <v>2</v>
      </c>
      <c r="G25" s="55"/>
      <c r="H25" s="55"/>
      <c r="I25" s="45">
        <f t="shared" si="3"/>
        <v>0</v>
      </c>
      <c r="J25" s="45">
        <f t="shared" si="4"/>
        <v>0</v>
      </c>
      <c r="K25" s="68">
        <f t="shared" si="2"/>
        <v>0</v>
      </c>
      <c r="R25" s="39"/>
      <c r="S25" s="39"/>
    </row>
    <row r="26" spans="1:19" s="16" customFormat="1" ht="22.5" x14ac:dyDescent="0.2">
      <c r="A26" s="67" t="s">
        <v>76</v>
      </c>
      <c r="B26" s="47" t="s">
        <v>61</v>
      </c>
      <c r="C26" s="49"/>
      <c r="D26" s="58"/>
      <c r="E26" s="42" t="s">
        <v>8</v>
      </c>
      <c r="F26" s="43">
        <v>4</v>
      </c>
      <c r="G26" s="55"/>
      <c r="H26" s="55"/>
      <c r="I26" s="45">
        <f t="shared" si="3"/>
        <v>0</v>
      </c>
      <c r="J26" s="45">
        <f t="shared" si="4"/>
        <v>0</v>
      </c>
      <c r="K26" s="68">
        <f t="shared" si="2"/>
        <v>0</v>
      </c>
      <c r="R26" s="39"/>
      <c r="S26" s="39"/>
    </row>
    <row r="27" spans="1:19" s="16" customFormat="1" ht="18" x14ac:dyDescent="0.2">
      <c r="A27" s="67" t="s">
        <v>77</v>
      </c>
      <c r="B27" s="47" t="s">
        <v>62</v>
      </c>
      <c r="C27" s="49"/>
      <c r="D27" s="58"/>
      <c r="E27" s="42" t="s">
        <v>8</v>
      </c>
      <c r="F27" s="43">
        <v>1</v>
      </c>
      <c r="G27" s="55"/>
      <c r="H27" s="55"/>
      <c r="I27" s="45">
        <f t="shared" si="3"/>
        <v>0</v>
      </c>
      <c r="J27" s="45">
        <f t="shared" si="4"/>
        <v>0</v>
      </c>
      <c r="K27" s="68">
        <f t="shared" si="2"/>
        <v>0</v>
      </c>
      <c r="R27" s="39"/>
      <c r="S27" s="39"/>
    </row>
    <row r="28" spans="1:19" s="16" customFormat="1" ht="18" x14ac:dyDescent="0.2">
      <c r="A28" s="67" t="s">
        <v>78</v>
      </c>
      <c r="B28" s="47" t="s">
        <v>63</v>
      </c>
      <c r="C28" s="49"/>
      <c r="D28" s="58"/>
      <c r="E28" s="42" t="s">
        <v>8</v>
      </c>
      <c r="F28" s="43">
        <v>1</v>
      </c>
      <c r="G28" s="55"/>
      <c r="H28" s="55"/>
      <c r="I28" s="45">
        <f t="shared" si="3"/>
        <v>0</v>
      </c>
      <c r="J28" s="45">
        <f t="shared" si="4"/>
        <v>0</v>
      </c>
      <c r="K28" s="68">
        <f t="shared" si="2"/>
        <v>0</v>
      </c>
      <c r="R28" s="39"/>
      <c r="S28" s="39"/>
    </row>
    <row r="29" spans="1:19" s="16" customFormat="1" ht="18" x14ac:dyDescent="0.2">
      <c r="A29" s="67" t="s">
        <v>79</v>
      </c>
      <c r="B29" s="47" t="s">
        <v>64</v>
      </c>
      <c r="C29" s="49"/>
      <c r="D29" s="58"/>
      <c r="E29" s="42" t="s">
        <v>8</v>
      </c>
      <c r="F29" s="43">
        <v>1</v>
      </c>
      <c r="G29" s="55"/>
      <c r="H29" s="55"/>
      <c r="I29" s="45">
        <f t="shared" si="3"/>
        <v>0</v>
      </c>
      <c r="J29" s="45">
        <f t="shared" si="4"/>
        <v>0</v>
      </c>
      <c r="K29" s="68">
        <f t="shared" si="2"/>
        <v>0</v>
      </c>
      <c r="R29" s="39"/>
      <c r="S29" s="39"/>
    </row>
    <row r="30" spans="1:19" s="16" customFormat="1" ht="18" x14ac:dyDescent="0.2">
      <c r="A30" s="67" t="s">
        <v>80</v>
      </c>
      <c r="B30" s="47" t="s">
        <v>65</v>
      </c>
      <c r="C30" s="49"/>
      <c r="D30" s="58"/>
      <c r="E30" s="42" t="s">
        <v>8</v>
      </c>
      <c r="F30" s="43">
        <v>1</v>
      </c>
      <c r="G30" s="55"/>
      <c r="H30" s="55"/>
      <c r="I30" s="45">
        <f t="shared" si="3"/>
        <v>0</v>
      </c>
      <c r="J30" s="45">
        <f t="shared" si="4"/>
        <v>0</v>
      </c>
      <c r="K30" s="68">
        <f t="shared" si="2"/>
        <v>0</v>
      </c>
      <c r="R30" s="39"/>
      <c r="S30" s="39"/>
    </row>
    <row r="31" spans="1:19" s="16" customFormat="1" ht="18" x14ac:dyDescent="0.2">
      <c r="A31" s="67" t="s">
        <v>81</v>
      </c>
      <c r="B31" s="47" t="s">
        <v>66</v>
      </c>
      <c r="C31" s="49"/>
      <c r="D31" s="58"/>
      <c r="E31" s="42" t="s">
        <v>8</v>
      </c>
      <c r="F31" s="43">
        <v>1</v>
      </c>
      <c r="G31" s="55"/>
      <c r="H31" s="55"/>
      <c r="I31" s="45">
        <f t="shared" si="3"/>
        <v>0</v>
      </c>
      <c r="J31" s="45">
        <f t="shared" si="4"/>
        <v>0</v>
      </c>
      <c r="K31" s="68">
        <f t="shared" si="2"/>
        <v>0</v>
      </c>
      <c r="R31" s="39"/>
      <c r="S31" s="39"/>
    </row>
    <row r="32" spans="1:19" s="16" customFormat="1" ht="18" x14ac:dyDescent="0.2">
      <c r="A32" s="67" t="s">
        <v>82</v>
      </c>
      <c r="B32" s="47" t="s">
        <v>67</v>
      </c>
      <c r="C32" s="49"/>
      <c r="D32" s="58"/>
      <c r="E32" s="42" t="s">
        <v>8</v>
      </c>
      <c r="F32" s="43">
        <v>6</v>
      </c>
      <c r="G32" s="55"/>
      <c r="H32" s="55"/>
      <c r="I32" s="45">
        <f t="shared" si="3"/>
        <v>0</v>
      </c>
      <c r="J32" s="45">
        <f t="shared" si="4"/>
        <v>0</v>
      </c>
      <c r="K32" s="68">
        <f t="shared" si="2"/>
        <v>0</v>
      </c>
      <c r="R32" s="39"/>
      <c r="S32" s="39"/>
    </row>
    <row r="33" spans="1:19" s="16" customFormat="1" ht="22.5" x14ac:dyDescent="0.2">
      <c r="A33" s="67" t="s">
        <v>83</v>
      </c>
      <c r="B33" s="47" t="s">
        <v>68</v>
      </c>
      <c r="C33" s="49"/>
      <c r="D33" s="58"/>
      <c r="E33" s="42" t="s">
        <v>8</v>
      </c>
      <c r="F33" s="43">
        <v>6</v>
      </c>
      <c r="G33" s="55"/>
      <c r="H33" s="55"/>
      <c r="I33" s="45">
        <f t="shared" si="3"/>
        <v>0</v>
      </c>
      <c r="J33" s="45">
        <f t="shared" si="4"/>
        <v>0</v>
      </c>
      <c r="K33" s="68">
        <f t="shared" si="2"/>
        <v>0</v>
      </c>
      <c r="R33" s="39"/>
      <c r="S33" s="39"/>
    </row>
    <row r="34" spans="1:19" s="16" customFormat="1" ht="18" x14ac:dyDescent="0.2">
      <c r="A34" s="67" t="s">
        <v>84</v>
      </c>
      <c r="B34" s="47" t="s">
        <v>69</v>
      </c>
      <c r="C34" s="49"/>
      <c r="D34" s="58"/>
      <c r="E34" s="42" t="s">
        <v>7</v>
      </c>
      <c r="F34" s="43">
        <v>4</v>
      </c>
      <c r="G34" s="55"/>
      <c r="H34" s="55"/>
      <c r="I34" s="45">
        <f t="shared" si="3"/>
        <v>0</v>
      </c>
      <c r="J34" s="45">
        <f t="shared" si="4"/>
        <v>0</v>
      </c>
      <c r="K34" s="68">
        <f t="shared" si="2"/>
        <v>0</v>
      </c>
      <c r="R34" s="39"/>
      <c r="S34" s="39"/>
    </row>
    <row r="35" spans="1:19" s="16" customFormat="1" ht="18" x14ac:dyDescent="0.2">
      <c r="A35" s="67" t="s">
        <v>85</v>
      </c>
      <c r="B35" s="47" t="s">
        <v>70</v>
      </c>
      <c r="C35" s="49"/>
      <c r="D35" s="58"/>
      <c r="E35" s="42" t="s">
        <v>8</v>
      </c>
      <c r="F35" s="43">
        <v>1</v>
      </c>
      <c r="G35" s="55"/>
      <c r="H35" s="55"/>
      <c r="I35" s="45">
        <f t="shared" si="3"/>
        <v>0</v>
      </c>
      <c r="J35" s="45">
        <f t="shared" si="4"/>
        <v>0</v>
      </c>
      <c r="K35" s="68">
        <f t="shared" si="2"/>
        <v>0</v>
      </c>
      <c r="R35" s="39"/>
      <c r="S35" s="39"/>
    </row>
    <row r="36" spans="1:19" s="16" customFormat="1" ht="22.5" x14ac:dyDescent="0.2">
      <c r="A36" s="67" t="s">
        <v>86</v>
      </c>
      <c r="B36" s="47" t="s">
        <v>131</v>
      </c>
      <c r="C36" s="49"/>
      <c r="D36" s="58"/>
      <c r="E36" s="42" t="s">
        <v>8</v>
      </c>
      <c r="F36" s="43">
        <v>15</v>
      </c>
      <c r="G36" s="55"/>
      <c r="H36" s="55"/>
      <c r="I36" s="45">
        <f t="shared" si="3"/>
        <v>0</v>
      </c>
      <c r="J36" s="45">
        <f t="shared" si="4"/>
        <v>0</v>
      </c>
      <c r="K36" s="68">
        <f t="shared" si="2"/>
        <v>0</v>
      </c>
      <c r="R36" s="39"/>
      <c r="S36" s="39"/>
    </row>
    <row r="37" spans="1:19" s="16" customFormat="1" ht="22.5" x14ac:dyDescent="0.2">
      <c r="A37" s="67" t="s">
        <v>87</v>
      </c>
      <c r="B37" s="47" t="s">
        <v>132</v>
      </c>
      <c r="C37" s="49"/>
      <c r="D37" s="58"/>
      <c r="E37" s="42" t="s">
        <v>8</v>
      </c>
      <c r="F37" s="43">
        <v>1</v>
      </c>
      <c r="G37" s="55"/>
      <c r="H37" s="55"/>
      <c r="I37" s="45">
        <f t="shared" si="3"/>
        <v>0</v>
      </c>
      <c r="J37" s="45">
        <f t="shared" si="4"/>
        <v>0</v>
      </c>
      <c r="K37" s="68">
        <f t="shared" si="2"/>
        <v>0</v>
      </c>
      <c r="R37" s="39"/>
      <c r="S37" s="39"/>
    </row>
    <row r="38" spans="1:19" s="16" customFormat="1" ht="22.5" x14ac:dyDescent="0.2">
      <c r="A38" s="67" t="s">
        <v>88</v>
      </c>
      <c r="B38" s="47" t="s">
        <v>133</v>
      </c>
      <c r="C38" s="49"/>
      <c r="D38" s="58"/>
      <c r="E38" s="42" t="s">
        <v>8</v>
      </c>
      <c r="F38" s="43">
        <v>3</v>
      </c>
      <c r="G38" s="55"/>
      <c r="H38" s="55"/>
      <c r="I38" s="45">
        <f t="shared" si="3"/>
        <v>0</v>
      </c>
      <c r="J38" s="45">
        <f t="shared" si="4"/>
        <v>0</v>
      </c>
      <c r="K38" s="68">
        <f t="shared" si="2"/>
        <v>0</v>
      </c>
      <c r="R38" s="39"/>
      <c r="S38" s="39"/>
    </row>
    <row r="39" spans="1:19" s="16" customFormat="1" ht="22.5" x14ac:dyDescent="0.2">
      <c r="A39" s="67" t="s">
        <v>89</v>
      </c>
      <c r="B39" s="47" t="s">
        <v>134</v>
      </c>
      <c r="C39" s="49"/>
      <c r="D39" s="58"/>
      <c r="E39" s="42" t="s">
        <v>8</v>
      </c>
      <c r="F39" s="43">
        <v>1</v>
      </c>
      <c r="G39" s="55"/>
      <c r="H39" s="55"/>
      <c r="I39" s="45">
        <f t="shared" si="3"/>
        <v>0</v>
      </c>
      <c r="J39" s="45">
        <f t="shared" si="4"/>
        <v>0</v>
      </c>
      <c r="K39" s="68">
        <f t="shared" si="2"/>
        <v>0</v>
      </c>
      <c r="R39" s="39"/>
      <c r="S39" s="39"/>
    </row>
    <row r="40" spans="1:19" s="16" customFormat="1" ht="22.5" x14ac:dyDescent="0.2">
      <c r="A40" s="67" t="s">
        <v>90</v>
      </c>
      <c r="B40" s="47" t="s">
        <v>135</v>
      </c>
      <c r="C40" s="49"/>
      <c r="D40" s="58"/>
      <c r="E40" s="42" t="s">
        <v>8</v>
      </c>
      <c r="F40" s="43">
        <v>3</v>
      </c>
      <c r="G40" s="55"/>
      <c r="H40" s="55"/>
      <c r="I40" s="45">
        <f t="shared" si="3"/>
        <v>0</v>
      </c>
      <c r="J40" s="45">
        <f t="shared" si="4"/>
        <v>0</v>
      </c>
      <c r="K40" s="68">
        <f t="shared" si="2"/>
        <v>0</v>
      </c>
      <c r="R40" s="39"/>
      <c r="S40" s="39"/>
    </row>
    <row r="41" spans="1:19" s="16" customFormat="1" ht="18" x14ac:dyDescent="0.2">
      <c r="A41" s="67" t="s">
        <v>91</v>
      </c>
      <c r="B41" s="47" t="s">
        <v>118</v>
      </c>
      <c r="C41" s="49"/>
      <c r="D41" s="58"/>
      <c r="E41" s="42" t="s">
        <v>7</v>
      </c>
      <c r="F41" s="43">
        <v>40</v>
      </c>
      <c r="G41" s="55"/>
      <c r="H41" s="55"/>
      <c r="I41" s="45">
        <f t="shared" si="3"/>
        <v>0</v>
      </c>
      <c r="J41" s="45">
        <f t="shared" si="4"/>
        <v>0</v>
      </c>
      <c r="K41" s="68">
        <f t="shared" si="2"/>
        <v>0</v>
      </c>
      <c r="R41" s="39"/>
      <c r="S41" s="39"/>
    </row>
    <row r="42" spans="1:19" s="16" customFormat="1" ht="18" x14ac:dyDescent="0.2">
      <c r="A42" s="67" t="s">
        <v>117</v>
      </c>
      <c r="B42" s="47" t="s">
        <v>119</v>
      </c>
      <c r="C42" s="49"/>
      <c r="D42" s="58"/>
      <c r="E42" s="42" t="s">
        <v>8</v>
      </c>
      <c r="F42" s="43">
        <v>65</v>
      </c>
      <c r="G42" s="55"/>
      <c r="H42" s="44"/>
      <c r="I42" s="45">
        <f t="shared" si="3"/>
        <v>0</v>
      </c>
      <c r="J42" s="45">
        <f t="shared" ref="J42" si="5">F42*H42</f>
        <v>0</v>
      </c>
      <c r="K42" s="68">
        <f t="shared" ref="K42" si="6">I42+J42</f>
        <v>0</v>
      </c>
      <c r="R42" s="39"/>
      <c r="S42" s="39"/>
    </row>
    <row r="43" spans="1:19" s="16" customFormat="1" ht="18" x14ac:dyDescent="0.2">
      <c r="A43" s="67" t="s">
        <v>120</v>
      </c>
      <c r="B43" s="47" t="s">
        <v>92</v>
      </c>
      <c r="C43" s="49"/>
      <c r="D43" s="58"/>
      <c r="E43" s="42" t="s">
        <v>93</v>
      </c>
      <c r="F43" s="43">
        <v>1</v>
      </c>
      <c r="G43" s="55"/>
      <c r="H43" s="55"/>
      <c r="I43" s="45">
        <f t="shared" si="3"/>
        <v>0</v>
      </c>
      <c r="J43" s="45">
        <f t="shared" si="4"/>
        <v>0</v>
      </c>
      <c r="K43" s="68">
        <f t="shared" si="2"/>
        <v>0</v>
      </c>
      <c r="R43" s="39"/>
      <c r="S43" s="39"/>
    </row>
    <row r="44" spans="1:19" s="16" customFormat="1" ht="18" x14ac:dyDescent="0.2">
      <c r="A44" s="67" t="s">
        <v>121</v>
      </c>
      <c r="B44" s="40" t="s">
        <v>36</v>
      </c>
      <c r="C44" s="40"/>
      <c r="D44" s="41" t="s">
        <v>41</v>
      </c>
      <c r="E44" s="42" t="s">
        <v>9</v>
      </c>
      <c r="F44" s="43">
        <v>5</v>
      </c>
      <c r="G44" s="44"/>
      <c r="H44" s="44"/>
      <c r="I44" s="45"/>
      <c r="J44" s="45">
        <f>SUM(J21:J43)/100*F44</f>
        <v>0</v>
      </c>
      <c r="K44" s="68">
        <f>I44+J44</f>
        <v>0</v>
      </c>
      <c r="R44" s="39"/>
      <c r="S44" s="39"/>
    </row>
    <row r="45" spans="1:19" s="16" customFormat="1" ht="18" x14ac:dyDescent="0.2">
      <c r="A45" s="69"/>
      <c r="B45" s="48"/>
      <c r="C45" s="48"/>
      <c r="D45" s="58"/>
      <c r="E45" s="42"/>
      <c r="F45" s="43"/>
      <c r="G45" s="44"/>
      <c r="H45" s="44"/>
      <c r="I45" s="59"/>
      <c r="J45" s="59"/>
      <c r="K45" s="70"/>
      <c r="R45" s="39"/>
      <c r="S45" s="39"/>
    </row>
    <row r="46" spans="1:19" s="16" customFormat="1" ht="18" x14ac:dyDescent="0.2">
      <c r="A46" s="71">
        <v>3</v>
      </c>
      <c r="B46" s="49" t="s">
        <v>11</v>
      </c>
      <c r="C46" s="49"/>
      <c r="D46" s="53"/>
      <c r="E46" s="54"/>
      <c r="F46" s="43"/>
      <c r="G46" s="44"/>
      <c r="H46" s="44"/>
      <c r="I46" s="59"/>
      <c r="J46" s="59"/>
      <c r="K46" s="72"/>
      <c r="R46" s="39"/>
      <c r="S46" s="39"/>
    </row>
    <row r="47" spans="1:19" s="16" customFormat="1" ht="18" x14ac:dyDescent="0.2">
      <c r="A47" s="73" t="s">
        <v>23</v>
      </c>
      <c r="B47" s="46" t="s">
        <v>94</v>
      </c>
      <c r="C47" s="57"/>
      <c r="D47" s="41" t="s">
        <v>41</v>
      </c>
      <c r="E47" s="56" t="s">
        <v>8</v>
      </c>
      <c r="F47" s="43">
        <v>1</v>
      </c>
      <c r="G47" s="55"/>
      <c r="H47" s="55"/>
      <c r="I47" s="45">
        <f>F47*G47</f>
        <v>0</v>
      </c>
      <c r="J47" s="45">
        <f>F47*H47</f>
        <v>0</v>
      </c>
      <c r="K47" s="68">
        <f t="shared" ref="K47" si="7">I47+J47</f>
        <v>0</v>
      </c>
      <c r="R47" s="39"/>
      <c r="S47" s="39"/>
    </row>
    <row r="48" spans="1:19" s="16" customFormat="1" ht="18" x14ac:dyDescent="0.2">
      <c r="A48" s="73" t="s">
        <v>26</v>
      </c>
      <c r="B48" s="46" t="s">
        <v>98</v>
      </c>
      <c r="C48" s="46"/>
      <c r="D48" s="41" t="s">
        <v>41</v>
      </c>
      <c r="E48" s="56" t="s">
        <v>8</v>
      </c>
      <c r="F48" s="43">
        <v>6</v>
      </c>
      <c r="G48" s="61"/>
      <c r="H48" s="61"/>
      <c r="I48" s="45">
        <f>F48*G48</f>
        <v>0</v>
      </c>
      <c r="J48" s="45">
        <f>F48*H48</f>
        <v>0</v>
      </c>
      <c r="K48" s="68">
        <f>I48+J48</f>
        <v>0</v>
      </c>
      <c r="R48" s="39"/>
      <c r="S48" s="39"/>
    </row>
    <row r="49" spans="1:19" s="16" customFormat="1" ht="18" x14ac:dyDescent="0.2">
      <c r="A49" s="73" t="s">
        <v>54</v>
      </c>
      <c r="B49" s="46" t="s">
        <v>96</v>
      </c>
      <c r="C49" s="46"/>
      <c r="D49" s="41" t="s">
        <v>41</v>
      </c>
      <c r="E49" s="56" t="s">
        <v>8</v>
      </c>
      <c r="F49" s="43">
        <v>30</v>
      </c>
      <c r="G49" s="61"/>
      <c r="H49" s="61"/>
      <c r="I49" s="45">
        <f t="shared" ref="I49:I56" si="8">F49*G49</f>
        <v>0</v>
      </c>
      <c r="J49" s="45">
        <f t="shared" ref="J49:J56" si="9">F49*H49</f>
        <v>0</v>
      </c>
      <c r="K49" s="68">
        <f t="shared" ref="K49:K58" si="10">I49+J49</f>
        <v>0</v>
      </c>
      <c r="R49" s="39"/>
      <c r="S49" s="39"/>
    </row>
    <row r="50" spans="1:19" s="16" customFormat="1" ht="18" x14ac:dyDescent="0.2">
      <c r="A50" s="73" t="s">
        <v>27</v>
      </c>
      <c r="B50" s="46" t="s">
        <v>97</v>
      </c>
      <c r="C50" s="57"/>
      <c r="D50" s="41" t="s">
        <v>41</v>
      </c>
      <c r="E50" s="56" t="s">
        <v>8</v>
      </c>
      <c r="F50" s="43">
        <v>8</v>
      </c>
      <c r="G50" s="61"/>
      <c r="H50" s="61"/>
      <c r="I50" s="45">
        <f t="shared" si="8"/>
        <v>0</v>
      </c>
      <c r="J50" s="45">
        <f t="shared" si="9"/>
        <v>0</v>
      </c>
      <c r="K50" s="68">
        <f t="shared" si="10"/>
        <v>0</v>
      </c>
      <c r="R50" s="39"/>
      <c r="S50" s="39"/>
    </row>
    <row r="51" spans="1:19" s="16" customFormat="1" ht="18" x14ac:dyDescent="0.2">
      <c r="A51" s="73" t="s">
        <v>28</v>
      </c>
      <c r="B51" s="46" t="s">
        <v>100</v>
      </c>
      <c r="C51" s="57"/>
      <c r="D51" s="41" t="s">
        <v>41</v>
      </c>
      <c r="E51" s="56" t="s">
        <v>8</v>
      </c>
      <c r="F51" s="43">
        <v>12</v>
      </c>
      <c r="G51" s="61"/>
      <c r="H51" s="61"/>
      <c r="I51" s="45">
        <f t="shared" si="8"/>
        <v>0</v>
      </c>
      <c r="J51" s="45">
        <f t="shared" si="9"/>
        <v>0</v>
      </c>
      <c r="K51" s="68">
        <f t="shared" si="10"/>
        <v>0</v>
      </c>
      <c r="R51" s="39"/>
      <c r="S51" s="39"/>
    </row>
    <row r="52" spans="1:19" s="16" customFormat="1" ht="18" x14ac:dyDescent="0.2">
      <c r="A52" s="73" t="s">
        <v>42</v>
      </c>
      <c r="B52" s="46" t="s">
        <v>99</v>
      </c>
      <c r="C52" s="46"/>
      <c r="D52" s="41" t="s">
        <v>41</v>
      </c>
      <c r="E52" s="56" t="s">
        <v>8</v>
      </c>
      <c r="F52" s="43">
        <v>1</v>
      </c>
      <c r="G52" s="61"/>
      <c r="H52" s="61"/>
      <c r="I52" s="45">
        <f t="shared" si="8"/>
        <v>0</v>
      </c>
      <c r="J52" s="45">
        <f t="shared" si="9"/>
        <v>0</v>
      </c>
      <c r="K52" s="68">
        <f t="shared" si="10"/>
        <v>0</v>
      </c>
      <c r="R52" s="39"/>
      <c r="S52" s="39"/>
    </row>
    <row r="53" spans="1:19" s="16" customFormat="1" ht="18" x14ac:dyDescent="0.2">
      <c r="A53" s="73" t="s">
        <v>43</v>
      </c>
      <c r="B53" s="46" t="s">
        <v>101</v>
      </c>
      <c r="C53" s="46"/>
      <c r="D53" s="41" t="s">
        <v>41</v>
      </c>
      <c r="E53" s="56" t="s">
        <v>8</v>
      </c>
      <c r="F53" s="43">
        <v>1</v>
      </c>
      <c r="G53" s="61"/>
      <c r="H53" s="61"/>
      <c r="I53" s="45">
        <f t="shared" si="8"/>
        <v>0</v>
      </c>
      <c r="J53" s="45">
        <f t="shared" si="9"/>
        <v>0</v>
      </c>
      <c r="K53" s="68">
        <f t="shared" si="10"/>
        <v>0</v>
      </c>
      <c r="R53" s="39"/>
      <c r="S53" s="39"/>
    </row>
    <row r="54" spans="1:19" s="16" customFormat="1" ht="18" x14ac:dyDescent="0.2">
      <c r="A54" s="73" t="s">
        <v>136</v>
      </c>
      <c r="B54" s="46" t="s">
        <v>144</v>
      </c>
      <c r="C54" s="46"/>
      <c r="D54" s="41"/>
      <c r="E54" s="56" t="s">
        <v>7</v>
      </c>
      <c r="F54" s="43">
        <v>10</v>
      </c>
      <c r="G54" s="61"/>
      <c r="H54" s="61"/>
      <c r="I54" s="45">
        <f t="shared" si="8"/>
        <v>0</v>
      </c>
      <c r="J54" s="45">
        <f t="shared" si="9"/>
        <v>0</v>
      </c>
      <c r="K54" s="68">
        <f t="shared" si="10"/>
        <v>0</v>
      </c>
      <c r="R54" s="39"/>
      <c r="S54" s="39"/>
    </row>
    <row r="55" spans="1:19" s="16" customFormat="1" ht="18" x14ac:dyDescent="0.2">
      <c r="A55" s="73" t="s">
        <v>137</v>
      </c>
      <c r="B55" s="46" t="s">
        <v>145</v>
      </c>
      <c r="C55" s="46"/>
      <c r="D55" s="41"/>
      <c r="E55" s="56" t="s">
        <v>7</v>
      </c>
      <c r="F55" s="43">
        <v>20</v>
      </c>
      <c r="G55" s="61"/>
      <c r="H55" s="61"/>
      <c r="I55" s="45">
        <f t="shared" si="8"/>
        <v>0</v>
      </c>
      <c r="J55" s="45">
        <f t="shared" si="9"/>
        <v>0</v>
      </c>
      <c r="K55" s="68">
        <f t="shared" si="10"/>
        <v>0</v>
      </c>
      <c r="R55" s="39"/>
      <c r="S55" s="39"/>
    </row>
    <row r="56" spans="1:19" s="16" customFormat="1" ht="18" x14ac:dyDescent="0.2">
      <c r="A56" s="73" t="s">
        <v>138</v>
      </c>
      <c r="B56" s="46" t="s">
        <v>146</v>
      </c>
      <c r="C56" s="46"/>
      <c r="D56" s="41"/>
      <c r="E56" s="56" t="s">
        <v>7</v>
      </c>
      <c r="F56" s="43">
        <v>40</v>
      </c>
      <c r="G56" s="61"/>
      <c r="H56" s="61"/>
      <c r="I56" s="45">
        <f t="shared" si="8"/>
        <v>0</v>
      </c>
      <c r="J56" s="45">
        <f t="shared" si="9"/>
        <v>0</v>
      </c>
      <c r="K56" s="68">
        <f t="shared" si="10"/>
        <v>0</v>
      </c>
      <c r="R56" s="39"/>
      <c r="S56" s="39"/>
    </row>
    <row r="57" spans="1:19" s="16" customFormat="1" ht="18" x14ac:dyDescent="0.2">
      <c r="A57" s="73" t="s">
        <v>139</v>
      </c>
      <c r="B57" s="46" t="s">
        <v>102</v>
      </c>
      <c r="C57" s="46"/>
      <c r="D57" s="41" t="s">
        <v>41</v>
      </c>
      <c r="E57" s="56" t="s">
        <v>8</v>
      </c>
      <c r="F57" s="43">
        <v>24</v>
      </c>
      <c r="G57" s="55"/>
      <c r="H57" s="55"/>
      <c r="I57" s="45">
        <f>F57*G57</f>
        <v>0</v>
      </c>
      <c r="J57" s="45">
        <f>F57*H57</f>
        <v>0</v>
      </c>
      <c r="K57" s="68">
        <f t="shared" si="10"/>
        <v>0</v>
      </c>
      <c r="R57" s="39"/>
      <c r="S57" s="39"/>
    </row>
    <row r="58" spans="1:19" s="16" customFormat="1" ht="18" x14ac:dyDescent="0.2">
      <c r="A58" s="73" t="s">
        <v>140</v>
      </c>
      <c r="B58" s="40" t="s">
        <v>51</v>
      </c>
      <c r="C58" s="40"/>
      <c r="D58" s="41" t="s">
        <v>41</v>
      </c>
      <c r="E58" s="42" t="s">
        <v>8</v>
      </c>
      <c r="F58" s="43">
        <v>16</v>
      </c>
      <c r="G58" s="55"/>
      <c r="H58" s="55"/>
      <c r="I58" s="45">
        <f>F58*G58</f>
        <v>0</v>
      </c>
      <c r="J58" s="45">
        <f>F58*H58</f>
        <v>0</v>
      </c>
      <c r="K58" s="68">
        <f t="shared" si="10"/>
        <v>0</v>
      </c>
      <c r="R58" s="39"/>
      <c r="S58" s="39"/>
    </row>
    <row r="59" spans="1:19" s="16" customFormat="1" ht="18" x14ac:dyDescent="0.2">
      <c r="A59" s="73" t="s">
        <v>141</v>
      </c>
      <c r="B59" s="40" t="s">
        <v>105</v>
      </c>
      <c r="C59" s="40"/>
      <c r="D59" s="41" t="s">
        <v>41</v>
      </c>
      <c r="E59" s="42" t="s">
        <v>8</v>
      </c>
      <c r="F59" s="43">
        <v>16</v>
      </c>
      <c r="G59" s="55"/>
      <c r="H59" s="55"/>
      <c r="I59" s="45">
        <f>F59*G59</f>
        <v>0</v>
      </c>
      <c r="J59" s="45">
        <f>F59*H59</f>
        <v>0</v>
      </c>
      <c r="K59" s="68">
        <f>I59+J59</f>
        <v>0</v>
      </c>
      <c r="R59" s="39"/>
      <c r="S59" s="39"/>
    </row>
    <row r="60" spans="1:19" s="16" customFormat="1" ht="18" x14ac:dyDescent="0.2">
      <c r="A60" s="73" t="s">
        <v>147</v>
      </c>
      <c r="B60" s="47" t="s">
        <v>52</v>
      </c>
      <c r="C60" s="46"/>
      <c r="D60" s="41" t="s">
        <v>41</v>
      </c>
      <c r="E60" s="56" t="s">
        <v>8</v>
      </c>
      <c r="F60" s="43">
        <v>1</v>
      </c>
      <c r="G60" s="61"/>
      <c r="H60" s="61"/>
      <c r="I60" s="45">
        <f t="shared" ref="I60" si="11">F60*G60</f>
        <v>0</v>
      </c>
      <c r="J60" s="45">
        <f t="shared" ref="J60" si="12">F60*H60</f>
        <v>0</v>
      </c>
      <c r="K60" s="68">
        <f t="shared" ref="K60" si="13">I60+J60</f>
        <v>0</v>
      </c>
      <c r="R60" s="39"/>
      <c r="S60" s="39"/>
    </row>
    <row r="61" spans="1:19" s="16" customFormat="1" ht="18" x14ac:dyDescent="0.2">
      <c r="A61" s="73" t="s">
        <v>148</v>
      </c>
      <c r="B61" s="47" t="s">
        <v>106</v>
      </c>
      <c r="C61" s="46"/>
      <c r="D61" s="41"/>
      <c r="E61" s="56" t="s">
        <v>107</v>
      </c>
      <c r="F61" s="43">
        <v>2</v>
      </c>
      <c r="G61" s="61"/>
      <c r="H61" s="61"/>
      <c r="I61" s="45">
        <f t="shared" ref="I61" si="14">F61*G61</f>
        <v>0</v>
      </c>
      <c r="J61" s="45">
        <f t="shared" ref="J61" si="15">F61*H61</f>
        <v>0</v>
      </c>
      <c r="K61" s="68">
        <f t="shared" ref="K61" si="16">I61+J61</f>
        <v>0</v>
      </c>
      <c r="R61" s="39"/>
      <c r="S61" s="39"/>
    </row>
    <row r="62" spans="1:19" s="16" customFormat="1" ht="18" x14ac:dyDescent="0.2">
      <c r="A62" s="73" t="s">
        <v>149</v>
      </c>
      <c r="B62" s="40" t="s">
        <v>36</v>
      </c>
      <c r="C62" s="40"/>
      <c r="D62" s="41" t="s">
        <v>41</v>
      </c>
      <c r="E62" s="42" t="s">
        <v>9</v>
      </c>
      <c r="F62" s="43">
        <v>5</v>
      </c>
      <c r="G62" s="44"/>
      <c r="H62" s="44"/>
      <c r="I62" s="45"/>
      <c r="J62" s="45">
        <f>SUM(J47:J60)/100*F62</f>
        <v>0</v>
      </c>
      <c r="K62" s="68">
        <f>I62+J62</f>
        <v>0</v>
      </c>
      <c r="R62" s="39"/>
      <c r="S62" s="39"/>
    </row>
    <row r="63" spans="1:19" s="16" customFormat="1" ht="18" x14ac:dyDescent="0.2">
      <c r="A63" s="67"/>
      <c r="B63" s="48" t="s">
        <v>25</v>
      </c>
      <c r="C63" s="48"/>
      <c r="D63" s="53"/>
      <c r="E63" s="54"/>
      <c r="F63" s="43"/>
      <c r="G63" s="44"/>
      <c r="H63" s="44"/>
      <c r="I63" s="60">
        <f>SUM(I47:I62)</f>
        <v>0</v>
      </c>
      <c r="J63" s="60">
        <f>SUM(J47:J62)</f>
        <v>0</v>
      </c>
      <c r="K63" s="70">
        <f>SUM(K47:K62)</f>
        <v>0</v>
      </c>
    </row>
    <row r="64" spans="1:19" s="16" customFormat="1" ht="18" x14ac:dyDescent="0.2">
      <c r="A64" s="67"/>
      <c r="B64" s="48"/>
      <c r="C64" s="48"/>
      <c r="D64" s="53"/>
      <c r="E64" s="54"/>
      <c r="F64" s="43"/>
      <c r="G64" s="44"/>
      <c r="H64" s="44"/>
      <c r="I64" s="60"/>
      <c r="J64" s="60"/>
      <c r="K64" s="70"/>
    </row>
    <row r="65" spans="1:15" s="16" customFormat="1" ht="18" x14ac:dyDescent="0.2">
      <c r="A65" s="67"/>
      <c r="B65" s="48" t="s">
        <v>24</v>
      </c>
      <c r="C65" s="48"/>
      <c r="D65" s="53"/>
      <c r="E65" s="54"/>
      <c r="F65" s="43"/>
      <c r="G65" s="44"/>
      <c r="H65" s="44"/>
      <c r="I65" s="60"/>
      <c r="J65" s="60"/>
      <c r="K65" s="70">
        <f>K63+K11+K9</f>
        <v>0</v>
      </c>
    </row>
    <row r="66" spans="1:15" s="16" customFormat="1" ht="18" x14ac:dyDescent="0.2">
      <c r="A66" s="67"/>
      <c r="B66" s="48"/>
      <c r="C66" s="48"/>
      <c r="D66" s="53"/>
      <c r="E66" s="54"/>
      <c r="F66" s="43"/>
      <c r="G66" s="44"/>
      <c r="H66" s="44"/>
      <c r="I66" s="60"/>
      <c r="J66" s="60"/>
      <c r="K66" s="70"/>
    </row>
    <row r="67" spans="1:15" s="16" customFormat="1" ht="18" x14ac:dyDescent="0.2">
      <c r="A67" s="74" t="s">
        <v>29</v>
      </c>
      <c r="B67" s="50" t="s">
        <v>13</v>
      </c>
      <c r="C67" s="50"/>
      <c r="D67" s="58"/>
      <c r="E67" s="42"/>
      <c r="F67" s="62"/>
      <c r="G67" s="64"/>
      <c r="H67" s="64"/>
      <c r="I67" s="45"/>
      <c r="J67" s="45"/>
      <c r="K67" s="68"/>
    </row>
    <row r="68" spans="1:15" s="16" customFormat="1" ht="18" x14ac:dyDescent="0.2">
      <c r="A68" s="67" t="s">
        <v>30</v>
      </c>
      <c r="B68" s="40" t="s">
        <v>103</v>
      </c>
      <c r="C68" s="40"/>
      <c r="D68" s="58"/>
      <c r="E68" s="42" t="s">
        <v>9</v>
      </c>
      <c r="F68" s="62">
        <v>10</v>
      </c>
      <c r="G68" s="63">
        <f>I63</f>
        <v>0</v>
      </c>
      <c r="H68" s="64"/>
      <c r="I68" s="45"/>
      <c r="J68" s="45"/>
      <c r="K68" s="68">
        <f>G68/100*F68</f>
        <v>0</v>
      </c>
    </row>
    <row r="69" spans="1:15" s="16" customFormat="1" ht="18" x14ac:dyDescent="0.2">
      <c r="A69" s="67" t="s">
        <v>31</v>
      </c>
      <c r="B69" s="51" t="s">
        <v>14</v>
      </c>
      <c r="C69" s="51"/>
      <c r="D69" s="58"/>
      <c r="E69" s="42" t="s">
        <v>9</v>
      </c>
      <c r="F69" s="75">
        <v>5.5</v>
      </c>
      <c r="G69" s="63">
        <f>I63</f>
        <v>0</v>
      </c>
      <c r="H69" s="64"/>
      <c r="I69" s="45"/>
      <c r="J69" s="45"/>
      <c r="K69" s="68">
        <f>G69/100*F69</f>
        <v>0</v>
      </c>
    </row>
    <row r="70" spans="1:15" s="16" customFormat="1" ht="18" x14ac:dyDescent="0.2">
      <c r="A70" s="67" t="s">
        <v>32</v>
      </c>
      <c r="B70" s="51" t="s">
        <v>15</v>
      </c>
      <c r="C70" s="51"/>
      <c r="D70" s="58"/>
      <c r="E70" s="42" t="s">
        <v>9</v>
      </c>
      <c r="F70" s="62">
        <v>3</v>
      </c>
      <c r="G70" s="63">
        <f>J63</f>
        <v>0</v>
      </c>
      <c r="H70" s="64"/>
      <c r="I70" s="45"/>
      <c r="J70" s="45"/>
      <c r="K70" s="68">
        <f>G70/100*F70</f>
        <v>0</v>
      </c>
    </row>
    <row r="71" spans="1:15" s="16" customFormat="1" ht="18" x14ac:dyDescent="0.2">
      <c r="A71" s="67" t="s">
        <v>33</v>
      </c>
      <c r="B71" s="51" t="s">
        <v>16</v>
      </c>
      <c r="C71" s="51"/>
      <c r="D71" s="58"/>
      <c r="E71" s="42" t="s">
        <v>9</v>
      </c>
      <c r="F71" s="62">
        <v>1</v>
      </c>
      <c r="G71" s="63">
        <f>J63</f>
        <v>0</v>
      </c>
      <c r="H71" s="64"/>
      <c r="I71" s="45"/>
      <c r="J71" s="45"/>
      <c r="K71" s="68">
        <f>G71/100*F71</f>
        <v>0</v>
      </c>
    </row>
    <row r="72" spans="1:15" s="16" customFormat="1" ht="18" x14ac:dyDescent="0.2">
      <c r="A72" s="67" t="s">
        <v>34</v>
      </c>
      <c r="B72" s="51" t="s">
        <v>17</v>
      </c>
      <c r="C72" s="51"/>
      <c r="D72" s="58"/>
      <c r="E72" s="42" t="s">
        <v>9</v>
      </c>
      <c r="F72" s="62">
        <v>2</v>
      </c>
      <c r="G72" s="63">
        <f>I63</f>
        <v>0</v>
      </c>
      <c r="H72" s="64"/>
      <c r="I72" s="45"/>
      <c r="J72" s="45"/>
      <c r="K72" s="68">
        <f>G72/100*F72</f>
        <v>0</v>
      </c>
      <c r="O72" s="19"/>
    </row>
    <row r="73" spans="1:15" s="16" customFormat="1" ht="18" x14ac:dyDescent="0.2">
      <c r="A73" s="67" t="s">
        <v>37</v>
      </c>
      <c r="B73" s="51" t="s">
        <v>150</v>
      </c>
      <c r="C73" s="51"/>
      <c r="D73" s="58"/>
      <c r="E73" s="42" t="s">
        <v>53</v>
      </c>
      <c r="F73" s="62">
        <v>1</v>
      </c>
      <c r="G73" s="55"/>
      <c r="H73" s="64"/>
      <c r="I73" s="45"/>
      <c r="J73" s="45"/>
      <c r="K73" s="68">
        <f>F73*G73</f>
        <v>0</v>
      </c>
      <c r="O73" s="19"/>
    </row>
    <row r="74" spans="1:15" s="16" customFormat="1" ht="18" x14ac:dyDescent="0.2">
      <c r="A74" s="67" t="s">
        <v>142</v>
      </c>
      <c r="B74" s="51" t="s">
        <v>151</v>
      </c>
      <c r="C74" s="51"/>
      <c r="D74" s="58"/>
      <c r="E74" s="42" t="s">
        <v>53</v>
      </c>
      <c r="F74" s="62">
        <v>1</v>
      </c>
      <c r="G74" s="55"/>
      <c r="H74" s="64"/>
      <c r="I74" s="45"/>
      <c r="J74" s="45"/>
      <c r="K74" s="68">
        <f t="shared" ref="K74:K79" si="17">F74*G74</f>
        <v>0</v>
      </c>
      <c r="O74" s="19"/>
    </row>
    <row r="75" spans="1:15" s="16" customFormat="1" ht="18" x14ac:dyDescent="0.2">
      <c r="A75" s="67" t="s">
        <v>143</v>
      </c>
      <c r="B75" s="51" t="s">
        <v>152</v>
      </c>
      <c r="C75" s="51"/>
      <c r="D75" s="58"/>
      <c r="E75" s="42" t="s">
        <v>53</v>
      </c>
      <c r="F75" s="62">
        <v>1</v>
      </c>
      <c r="G75" s="55"/>
      <c r="H75" s="64"/>
      <c r="I75" s="45"/>
      <c r="J75" s="45"/>
      <c r="K75" s="68">
        <f t="shared" si="17"/>
        <v>0</v>
      </c>
      <c r="O75" s="19"/>
    </row>
    <row r="76" spans="1:15" s="16" customFormat="1" ht="18" x14ac:dyDescent="0.2">
      <c r="A76" s="67" t="s">
        <v>154</v>
      </c>
      <c r="B76" s="51" t="s">
        <v>153</v>
      </c>
      <c r="C76" s="51"/>
      <c r="D76" s="58"/>
      <c r="E76" s="42" t="s">
        <v>53</v>
      </c>
      <c r="F76" s="62">
        <v>1</v>
      </c>
      <c r="G76" s="55"/>
      <c r="H76" s="64"/>
      <c r="I76" s="45"/>
      <c r="J76" s="45"/>
      <c r="K76" s="68">
        <f t="shared" si="17"/>
        <v>0</v>
      </c>
      <c r="O76" s="19"/>
    </row>
    <row r="77" spans="1:15" s="16" customFormat="1" ht="18" x14ac:dyDescent="0.2">
      <c r="A77" s="67" t="s">
        <v>155</v>
      </c>
      <c r="B77" s="51" t="s">
        <v>18</v>
      </c>
      <c r="C77" s="51"/>
      <c r="D77" s="58"/>
      <c r="E77" s="42" t="s">
        <v>12</v>
      </c>
      <c r="F77" s="62">
        <v>8</v>
      </c>
      <c r="G77" s="55"/>
      <c r="H77" s="76"/>
      <c r="I77" s="77"/>
      <c r="J77" s="77"/>
      <c r="K77" s="68">
        <f t="shared" si="17"/>
        <v>0</v>
      </c>
      <c r="O77" s="19"/>
    </row>
    <row r="78" spans="1:15" s="16" customFormat="1" ht="18" x14ac:dyDescent="0.2">
      <c r="A78" s="67" t="s">
        <v>156</v>
      </c>
      <c r="B78" s="51" t="s">
        <v>44</v>
      </c>
      <c r="C78" s="51"/>
      <c r="D78" s="58"/>
      <c r="E78" s="42" t="s">
        <v>12</v>
      </c>
      <c r="F78" s="62">
        <v>8</v>
      </c>
      <c r="G78" s="55"/>
      <c r="H78" s="76"/>
      <c r="I78" s="77"/>
      <c r="J78" s="77"/>
      <c r="K78" s="68">
        <f t="shared" si="17"/>
        <v>0</v>
      </c>
    </row>
    <row r="79" spans="1:15" s="16" customFormat="1" ht="18" x14ac:dyDescent="0.2">
      <c r="A79" s="67" t="s">
        <v>157</v>
      </c>
      <c r="B79" s="51" t="s">
        <v>104</v>
      </c>
      <c r="C79" s="51"/>
      <c r="D79" s="58"/>
      <c r="E79" s="42" t="s">
        <v>53</v>
      </c>
      <c r="F79" s="62">
        <v>1</v>
      </c>
      <c r="G79" s="55"/>
      <c r="H79" s="76"/>
      <c r="I79" s="77"/>
      <c r="J79" s="77"/>
      <c r="K79" s="68">
        <f t="shared" si="17"/>
        <v>0</v>
      </c>
    </row>
    <row r="80" spans="1:15" s="16" customFormat="1" ht="18" x14ac:dyDescent="0.2">
      <c r="A80" s="67"/>
      <c r="B80" s="52" t="s">
        <v>19</v>
      </c>
      <c r="C80" s="52"/>
      <c r="D80" s="78"/>
      <c r="E80" s="79"/>
      <c r="F80" s="80"/>
      <c r="G80" s="64"/>
      <c r="H80" s="81"/>
      <c r="I80" s="82"/>
      <c r="J80" s="82"/>
      <c r="K80" s="83">
        <f>SUM(K68:K79)</f>
        <v>0</v>
      </c>
    </row>
    <row r="81" spans="1:11" s="16" customFormat="1" ht="18" x14ac:dyDescent="0.2">
      <c r="A81" s="67"/>
      <c r="B81" s="52"/>
      <c r="C81" s="52"/>
      <c r="D81" s="78"/>
      <c r="E81" s="79"/>
      <c r="F81" s="80"/>
      <c r="G81" s="64"/>
      <c r="H81" s="81"/>
      <c r="I81" s="82"/>
      <c r="J81" s="82"/>
      <c r="K81" s="83"/>
    </row>
    <row r="82" spans="1:11" s="16" customFormat="1" ht="18.75" thickBot="1" x14ac:dyDescent="0.25">
      <c r="A82" s="84"/>
      <c r="B82" s="85" t="s">
        <v>20</v>
      </c>
      <c r="C82" s="85"/>
      <c r="D82" s="86"/>
      <c r="E82" s="87"/>
      <c r="F82" s="88"/>
      <c r="G82" s="89"/>
      <c r="H82" s="90"/>
      <c r="I82" s="91"/>
      <c r="J82" s="91"/>
      <c r="K82" s="92">
        <f>K9+K11+K63+K80</f>
        <v>0</v>
      </c>
    </row>
    <row r="83" spans="1:11" x14ac:dyDescent="0.2">
      <c r="A83" s="20"/>
      <c r="B83" s="6"/>
      <c r="C83" s="6"/>
      <c r="D83" s="7"/>
      <c r="E83" s="7"/>
      <c r="F83" s="21"/>
      <c r="G83" s="22"/>
      <c r="H83" s="23"/>
      <c r="I83" s="23"/>
      <c r="J83" s="23"/>
      <c r="K83" s="23"/>
    </row>
    <row r="84" spans="1:11" s="16" customFormat="1" x14ac:dyDescent="0.2">
      <c r="A84" s="24" t="s">
        <v>21</v>
      </c>
      <c r="B84" s="18"/>
      <c r="C84" s="18"/>
      <c r="D84" s="25"/>
      <c r="E84" s="25"/>
      <c r="F84" s="25"/>
      <c r="G84" s="26"/>
      <c r="H84" s="18"/>
      <c r="I84" s="18"/>
      <c r="J84" s="18"/>
      <c r="K84" s="18"/>
    </row>
    <row r="85" spans="1:11" s="16" customFormat="1" ht="15" customHeight="1" x14ac:dyDescent="0.2">
      <c r="A85" s="27"/>
      <c r="B85" s="8" t="s">
        <v>22</v>
      </c>
      <c r="C85" s="8"/>
      <c r="F85" s="28"/>
      <c r="G85" s="19"/>
    </row>
    <row r="86" spans="1:11" s="16" customFormat="1" ht="31.5" customHeight="1" x14ac:dyDescent="0.2">
      <c r="A86" s="95" t="s">
        <v>40</v>
      </c>
      <c r="B86" s="96"/>
      <c r="C86" s="96"/>
      <c r="D86" s="96"/>
      <c r="E86" s="96"/>
      <c r="F86" s="96"/>
      <c r="G86" s="96"/>
      <c r="H86" s="96"/>
      <c r="I86" s="96"/>
      <c r="J86" s="96"/>
      <c r="K86" s="96"/>
    </row>
    <row r="87" spans="1:11" s="16" customFormat="1" ht="14.25" x14ac:dyDescent="0.2">
      <c r="B87" s="15"/>
      <c r="C87" s="15"/>
      <c r="F87" s="28"/>
      <c r="G87" s="19"/>
    </row>
    <row r="88" spans="1:11" s="16" customFormat="1" ht="14.25" x14ac:dyDescent="0.2">
      <c r="B88" s="15"/>
      <c r="C88" s="15"/>
      <c r="F88" s="28"/>
      <c r="G88" s="19"/>
    </row>
    <row r="89" spans="1:11" x14ac:dyDescent="0.2">
      <c r="A89" s="16"/>
      <c r="B89" s="15"/>
      <c r="C89" s="15"/>
      <c r="D89" s="16"/>
      <c r="E89" s="16"/>
      <c r="F89" s="28"/>
      <c r="G89" s="19"/>
      <c r="H89" s="16"/>
      <c r="I89" s="16"/>
      <c r="J89" s="16"/>
      <c r="K89" s="16"/>
    </row>
    <row r="90" spans="1:11" x14ac:dyDescent="0.2">
      <c r="B90" s="9"/>
      <c r="C90" s="9"/>
    </row>
    <row r="91" spans="1:11" x14ac:dyDescent="0.2">
      <c r="B91" s="9"/>
      <c r="C91" s="9"/>
    </row>
    <row r="92" spans="1:11" x14ac:dyDescent="0.2">
      <c r="B92" s="9"/>
      <c r="C92" s="9"/>
    </row>
    <row r="93" spans="1:11" x14ac:dyDescent="0.2">
      <c r="B93" s="9"/>
      <c r="C93" s="9"/>
    </row>
    <row r="94" spans="1:11" x14ac:dyDescent="0.2">
      <c r="B94" s="9"/>
      <c r="C94" s="9"/>
    </row>
    <row r="95" spans="1:11" x14ac:dyDescent="0.2">
      <c r="B95" s="10"/>
      <c r="C95" s="10"/>
    </row>
    <row r="96" spans="1:11" x14ac:dyDescent="0.2">
      <c r="B96" s="9"/>
      <c r="C96" s="9"/>
    </row>
    <row r="97" spans="2:3" x14ac:dyDescent="0.2">
      <c r="B97" s="9"/>
      <c r="C97" s="9"/>
    </row>
    <row r="98" spans="2:3" x14ac:dyDescent="0.2">
      <c r="B98" s="9"/>
      <c r="C98" s="9"/>
    </row>
    <row r="99" spans="2:3" x14ac:dyDescent="0.2">
      <c r="B99" s="35"/>
      <c r="C99" s="35"/>
    </row>
    <row r="100" spans="2:3" x14ac:dyDescent="0.2">
      <c r="B100" s="9"/>
      <c r="C100" s="9"/>
    </row>
    <row r="101" spans="2:3" x14ac:dyDescent="0.2">
      <c r="B101" s="11"/>
      <c r="C101" s="11"/>
    </row>
    <row r="102" spans="2:3" x14ac:dyDescent="0.2">
      <c r="B102" s="9"/>
      <c r="C102" s="9"/>
    </row>
    <row r="103" spans="2:3" x14ac:dyDescent="0.2">
      <c r="B103" s="9"/>
      <c r="C103" s="9"/>
    </row>
    <row r="104" spans="2:3" x14ac:dyDescent="0.2">
      <c r="B104" s="35"/>
      <c r="C104" s="35"/>
    </row>
    <row r="105" spans="2:3" x14ac:dyDescent="0.2">
      <c r="B105" s="11"/>
      <c r="C105" s="11"/>
    </row>
    <row r="106" spans="2:3" x14ac:dyDescent="0.2">
      <c r="B106" s="11"/>
      <c r="C106" s="11"/>
    </row>
    <row r="107" spans="2:3" x14ac:dyDescent="0.2">
      <c r="B107" s="35"/>
      <c r="C107" s="35"/>
    </row>
    <row r="108" spans="2:3" x14ac:dyDescent="0.2">
      <c r="B108" s="9"/>
      <c r="C108" s="9"/>
    </row>
    <row r="109" spans="2:3" x14ac:dyDescent="0.2">
      <c r="B109" s="36"/>
      <c r="C109" s="36"/>
    </row>
    <row r="110" spans="2:3" x14ac:dyDescent="0.2">
      <c r="B110" s="9"/>
      <c r="C110" s="9"/>
    </row>
    <row r="111" spans="2:3" x14ac:dyDescent="0.2">
      <c r="B111" s="37"/>
      <c r="C111" s="37"/>
    </row>
    <row r="112" spans="2:3" x14ac:dyDescent="0.2">
      <c r="B112" s="35"/>
      <c r="C112" s="35"/>
    </row>
    <row r="113" spans="2:3" x14ac:dyDescent="0.2">
      <c r="B113" s="11"/>
      <c r="C113" s="11"/>
    </row>
    <row r="114" spans="2:3" x14ac:dyDescent="0.2">
      <c r="B114" s="11"/>
      <c r="C114" s="11"/>
    </row>
    <row r="115" spans="2:3" x14ac:dyDescent="0.2">
      <c r="B115" s="11"/>
      <c r="C115" s="11"/>
    </row>
    <row r="116" spans="2:3" x14ac:dyDescent="0.2">
      <c r="B116" s="11"/>
      <c r="C116" s="11"/>
    </row>
    <row r="117" spans="2:3" x14ac:dyDescent="0.2">
      <c r="B117" s="11"/>
      <c r="C117" s="11"/>
    </row>
    <row r="118" spans="2:3" x14ac:dyDescent="0.2">
      <c r="B118" s="11"/>
      <c r="C118" s="11"/>
    </row>
    <row r="119" spans="2:3" x14ac:dyDescent="0.2">
      <c r="B119" s="11"/>
      <c r="C119" s="11"/>
    </row>
    <row r="120" spans="2:3" x14ac:dyDescent="0.2">
      <c r="B120" s="11"/>
      <c r="C120" s="11"/>
    </row>
    <row r="121" spans="2:3" x14ac:dyDescent="0.2">
      <c r="B121" s="11"/>
      <c r="C121" s="11"/>
    </row>
    <row r="122" spans="2:3" x14ac:dyDescent="0.2">
      <c r="B122" s="11"/>
      <c r="C122" s="11"/>
    </row>
    <row r="123" spans="2:3" x14ac:dyDescent="0.2">
      <c r="B123" s="11"/>
      <c r="C123" s="11"/>
    </row>
    <row r="124" spans="2:3" x14ac:dyDescent="0.2">
      <c r="B124" s="11"/>
      <c r="C124" s="11"/>
    </row>
    <row r="125" spans="2:3" x14ac:dyDescent="0.2">
      <c r="B125" s="11"/>
      <c r="C125" s="11"/>
    </row>
  </sheetData>
  <sheetProtection algorithmName="SHA-512" hashValue="WlMcwR3ow9L4PqkI1t1xHjECUCeJxGyXPvuAuQeUo17Vo59cl9jxjf++rTfJaqwfD0ZUjxhtXTHRvLe07lRTdg==" saltValue="M92cgVVej/8iYEGyRAikHQ==" spinCount="100000" sheet="1" objects="1" scenarios="1"/>
  <protectedRanges>
    <protectedRange sqref="G73:G79" name="Oblast4"/>
    <protectedRange sqref="G47:H61" name="Oblast3"/>
    <protectedRange sqref="G12:H43" name="Oblast1"/>
    <protectedRange sqref="G6:G7" name="Oblast2"/>
  </protectedRanges>
  <mergeCells count="8">
    <mergeCell ref="K2:K3"/>
    <mergeCell ref="A86:K86"/>
    <mergeCell ref="A2:A3"/>
    <mergeCell ref="B2:B3"/>
    <mergeCell ref="C2:C3"/>
    <mergeCell ref="D2:D3"/>
    <mergeCell ref="E2:E3"/>
    <mergeCell ref="F2:F3"/>
  </mergeCells>
  <phoneticPr fontId="39" type="noConversion"/>
  <printOptions horizontalCentered="1"/>
  <pageMargins left="0.51181102362204722" right="0.51181102362204722" top="0.78740157480314965" bottom="0.6692913385826772" header="0.31496062992125984" footer="0.31496062992125984"/>
  <pageSetup paperSize="9" scale="92" fitToHeight="0" orientation="landscape" r:id="rId1"/>
  <headerFooter alignWithMargins="0">
    <oddHeader>&amp;LVD Rožátov&amp;COprava rozvaděče ovládání VD&amp;R04/2023</oddHeader>
    <oddFooter>&amp;LSoupis dodávek a prací&amp;C&amp;P z &amp;N&amp;RMONTÁŽE ČAKOVICE s.r.o.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PLA</vt:lpstr>
      <vt:lpstr>PLA!Názvy_tisku</vt:lpstr>
      <vt:lpstr>PLA!Oblast_tisku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Dana Haisová</cp:lastModifiedBy>
  <cp:lastPrinted>2023-04-20T20:18:32Z</cp:lastPrinted>
  <dcterms:created xsi:type="dcterms:W3CDTF">2013-02-08T17:21:32Z</dcterms:created>
  <dcterms:modified xsi:type="dcterms:W3CDTF">2023-05-09T10:02:41Z</dcterms:modified>
</cp:coreProperties>
</file>