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3\ZO_VD Dolní Beřkovice, oprave těsnění\"/>
    </mc:Choice>
  </mc:AlternateContent>
  <bookViews>
    <workbookView xWindow="960" yWindow="180" windowWidth="20895" windowHeight="7035" activeTab="1"/>
  </bookViews>
  <sheets>
    <sheet name="D.Beřkovice - celkem" sheetId="32" r:id="rId1"/>
    <sheet name="výkaz výměr L pole" sheetId="34" r:id="rId2"/>
    <sheet name="výkaz výměr S pole" sheetId="33" r:id="rId3"/>
    <sheet name="vedlejší a ostatní náklady" sheetId="18" r:id="rId4"/>
  </sheets>
  <definedNames>
    <definedName name="cisloobjektu" localSheetId="0">#REF!</definedName>
    <definedName name="cisloobjektu" localSheetId="1">#REF!</definedName>
    <definedName name="cisloobjektu" localSheetId="2">#REF!</definedName>
    <definedName name="cisloobjektu">#REF!</definedName>
    <definedName name="cislostavby" localSheetId="0">#REF!</definedName>
    <definedName name="cislostavby" localSheetId="1">#REF!</definedName>
    <definedName name="cislostavby" localSheetId="2">#REF!</definedName>
    <definedName name="cislostavby">#REF!</definedName>
    <definedName name="Datum" localSheetId="0">#REF!</definedName>
    <definedName name="Datum" localSheetId="1">#REF!</definedName>
    <definedName name="Datum" localSheetId="2">#REF!</definedName>
    <definedName name="Datum">#REF!</definedName>
    <definedName name="Dil" localSheetId="0">#REF!</definedName>
    <definedName name="Dil" localSheetId="1">#REF!</definedName>
    <definedName name="Dil" localSheetId="2">#REF!</definedName>
    <definedName name="Dil">#REF!</definedName>
    <definedName name="Dodavka" localSheetId="0">#REF!</definedName>
    <definedName name="Dodavka" localSheetId="1">#REF!</definedName>
    <definedName name="Dodavka" localSheetId="2">#REF!</definedName>
    <definedName name="Dodavka">#REF!</definedName>
    <definedName name="Dodavka0" localSheetId="0">#REF!</definedName>
    <definedName name="Dodavka0" localSheetId="1">#REF!</definedName>
    <definedName name="Dodavka0" localSheetId="2">#REF!</definedName>
    <definedName name="Dodavka0">#REF!</definedName>
    <definedName name="HSV" localSheetId="0">#REF!</definedName>
    <definedName name="HSV" localSheetId="1">#REF!</definedName>
    <definedName name="HSV" localSheetId="2">#REF!</definedName>
    <definedName name="HSV">#REF!</definedName>
    <definedName name="HSV0" localSheetId="0">#REF!</definedName>
    <definedName name="HSV0" localSheetId="1">#REF!</definedName>
    <definedName name="HSV0" localSheetId="2">#REF!</definedName>
    <definedName name="HSV0">#REF!</definedName>
    <definedName name="HZS" localSheetId="0">#REF!</definedName>
    <definedName name="HZS" localSheetId="1">#REF!</definedName>
    <definedName name="HZS" localSheetId="2">#REF!</definedName>
    <definedName name="HZS">#REF!</definedName>
    <definedName name="HZS0" localSheetId="0">#REF!</definedName>
    <definedName name="HZS0" localSheetId="1">#REF!</definedName>
    <definedName name="HZS0" localSheetId="2">#REF!</definedName>
    <definedName name="HZS0">#REF!</definedName>
    <definedName name="JKSO" localSheetId="0">#REF!</definedName>
    <definedName name="JKSO" localSheetId="1">#REF!</definedName>
    <definedName name="JKSO" localSheetId="2">#REF!</definedName>
    <definedName name="JKSO">#REF!</definedName>
    <definedName name="k" localSheetId="1">#REF!</definedName>
    <definedName name="k" localSheetId="2">#REF!</definedName>
    <definedName name="k">#REF!</definedName>
    <definedName name="l" localSheetId="1">#REF!</definedName>
    <definedName name="l" localSheetId="2">#REF!</definedName>
    <definedName name="l">#REF!</definedName>
    <definedName name="lll" localSheetId="1">#REF!</definedName>
    <definedName name="lll" localSheetId="2">#REF!</definedName>
    <definedName name="lll">#REF!</definedName>
    <definedName name="MJ" localSheetId="0">#REF!</definedName>
    <definedName name="MJ" localSheetId="1">#REF!</definedName>
    <definedName name="MJ" localSheetId="2">#REF!</definedName>
    <definedName name="MJ">#REF!</definedName>
    <definedName name="Mont" localSheetId="0">#REF!</definedName>
    <definedName name="Mont" localSheetId="1">#REF!</definedName>
    <definedName name="Mont" localSheetId="2">#REF!</definedName>
    <definedName name="Mont">#REF!</definedName>
    <definedName name="Montaz0" localSheetId="0">#REF!</definedName>
    <definedName name="Montaz0" localSheetId="1">#REF!</definedName>
    <definedName name="Montaz0" localSheetId="2">#REF!</definedName>
    <definedName name="Montaz0">#REF!</definedName>
    <definedName name="NazevDilu" localSheetId="0">#REF!</definedName>
    <definedName name="NazevDilu" localSheetId="1">#REF!</definedName>
    <definedName name="NazevDilu" localSheetId="2">#REF!</definedName>
    <definedName name="NazevDilu">#REF!</definedName>
    <definedName name="nazevobjektu" localSheetId="0">#REF!</definedName>
    <definedName name="nazevobjektu" localSheetId="1">#REF!</definedName>
    <definedName name="nazevobjektu" localSheetId="2">#REF!</definedName>
    <definedName name="nazevobjektu">#REF!</definedName>
    <definedName name="nazevstavby" localSheetId="0">#REF!</definedName>
    <definedName name="nazevstavby" localSheetId="1">#REF!</definedName>
    <definedName name="nazevstavby" localSheetId="2">#REF!</definedName>
    <definedName name="nazevstavby">#REF!</definedName>
    <definedName name="Objednatel" localSheetId="0">#REF!</definedName>
    <definedName name="Objednatel" localSheetId="1">#REF!</definedName>
    <definedName name="Objednatel" localSheetId="2">#REF!</definedName>
    <definedName name="Objednatel">#REF!</definedName>
    <definedName name="_xlnm.Print_Area" localSheetId="0">'D.Beřkovice - celkem'!$A$1:$C$22</definedName>
    <definedName name="_xlnm.Print_Area" localSheetId="3">'vedlejší a ostatní náklady'!$A$1:$G$21</definedName>
    <definedName name="_xlnm.Print_Area" localSheetId="1">'výkaz výměr L pole'!$A$1:$G$70</definedName>
    <definedName name="_xlnm.Print_Area" localSheetId="2">'výkaz výměr S pole'!$A$1:$G$70</definedName>
    <definedName name="PocetMJ" localSheetId="0">#REF!</definedName>
    <definedName name="PocetMJ" localSheetId="1">#REF!</definedName>
    <definedName name="PocetMJ" localSheetId="2">#REF!</definedName>
    <definedName name="PocetMJ">#REF!</definedName>
    <definedName name="Poznamka" localSheetId="0">#REF!</definedName>
    <definedName name="Poznamka" localSheetId="1">#REF!</definedName>
    <definedName name="Poznamka" localSheetId="2">#REF!</definedName>
    <definedName name="Poznamka">#REF!</definedName>
    <definedName name="Projektant" localSheetId="0">#REF!</definedName>
    <definedName name="Projektant" localSheetId="1">#REF!</definedName>
    <definedName name="Projektant" localSheetId="2">#REF!</definedName>
    <definedName name="Projektant">#REF!</definedName>
    <definedName name="PSV" localSheetId="0">#REF!</definedName>
    <definedName name="PSV" localSheetId="1">#REF!</definedName>
    <definedName name="PSV" localSheetId="2">#REF!</definedName>
    <definedName name="PSV">#REF!</definedName>
    <definedName name="PSV0" localSheetId="0">#REF!</definedName>
    <definedName name="PSV0" localSheetId="1">#REF!</definedName>
    <definedName name="PSV0" localSheetId="2">#REF!</definedName>
    <definedName name="PSV0">#REF!</definedName>
    <definedName name="s" localSheetId="1">#REF!</definedName>
    <definedName name="s" localSheetId="2">#REF!</definedName>
    <definedName name="s">#REF!</definedName>
    <definedName name="SazbaDPH1" localSheetId="0">#REF!</definedName>
    <definedName name="SazbaDPH1" localSheetId="1">#REF!</definedName>
    <definedName name="SazbaDPH1" localSheetId="2">#REF!</definedName>
    <definedName name="SazbaDPH1">#REF!</definedName>
    <definedName name="SazbaDPH2" localSheetId="0">#REF!</definedName>
    <definedName name="SazbaDPH2" localSheetId="1">#REF!</definedName>
    <definedName name="SazbaDPH2" localSheetId="2">#REF!</definedName>
    <definedName name="SazbaDPH2">#REF!</definedName>
    <definedName name="SloupecCC" localSheetId="0">#REF!</definedName>
    <definedName name="SloupecCC" localSheetId="1">#REF!</definedName>
    <definedName name="SloupecCC" localSheetId="2">#REF!</definedName>
    <definedName name="SloupecCC">#REF!</definedName>
    <definedName name="SloupecCisloPol" localSheetId="0">#REF!</definedName>
    <definedName name="SloupecCisloPol" localSheetId="1">#REF!</definedName>
    <definedName name="SloupecCisloPol" localSheetId="2">#REF!</definedName>
    <definedName name="SloupecCisloPol">#REF!</definedName>
    <definedName name="SloupecJC" localSheetId="0">#REF!</definedName>
    <definedName name="SloupecJC" localSheetId="1">#REF!</definedName>
    <definedName name="SloupecJC" localSheetId="2">#REF!</definedName>
    <definedName name="SloupecJC">#REF!</definedName>
    <definedName name="SloupecMJ" localSheetId="0">#REF!</definedName>
    <definedName name="SloupecMJ" localSheetId="1">#REF!</definedName>
    <definedName name="SloupecMJ" localSheetId="2">#REF!</definedName>
    <definedName name="SloupecMJ">#REF!</definedName>
    <definedName name="SloupecMnozstvi" localSheetId="0">#REF!</definedName>
    <definedName name="SloupecMnozstvi" localSheetId="1">#REF!</definedName>
    <definedName name="SloupecMnozstvi" localSheetId="2">#REF!</definedName>
    <definedName name="SloupecMnozstvi">#REF!</definedName>
    <definedName name="SloupecNazPol" localSheetId="0">#REF!</definedName>
    <definedName name="SloupecNazPol" localSheetId="1">#REF!</definedName>
    <definedName name="SloupecNazPol" localSheetId="2">#REF!</definedName>
    <definedName name="SloupecNazPol">#REF!</definedName>
    <definedName name="SloupecPC" localSheetId="0">#REF!</definedName>
    <definedName name="SloupecPC" localSheetId="1">#REF!</definedName>
    <definedName name="SloupecPC" localSheetId="2">#REF!</definedName>
    <definedName name="SloupecPC">#REF!</definedName>
    <definedName name="ss" localSheetId="1">#REF!</definedName>
    <definedName name="ss" localSheetId="2">#REF!</definedName>
    <definedName name="ss">#REF!</definedName>
    <definedName name="sss" localSheetId="1">#REF!</definedName>
    <definedName name="sss" localSheetId="2">#REF!</definedName>
    <definedName name="sss">#REF!</definedName>
    <definedName name="sssssss" localSheetId="1">#REF!</definedName>
    <definedName name="sssssss" localSheetId="2">#REF!</definedName>
    <definedName name="sssssss">#REF!</definedName>
    <definedName name="Typ" localSheetId="0">#REF!</definedName>
    <definedName name="Typ" localSheetId="1">#REF!</definedName>
    <definedName name="Typ" localSheetId="2">#REF!</definedName>
    <definedName name="Typ">#REF!</definedName>
    <definedName name="VRN" localSheetId="0">#REF!</definedName>
    <definedName name="VRN" localSheetId="1">#REF!</definedName>
    <definedName name="VRN" localSheetId="2">#REF!</definedName>
    <definedName name="VRN">#REF!</definedName>
    <definedName name="VRNKc" localSheetId="0">#REF!</definedName>
    <definedName name="VRNKc" localSheetId="1">#REF!</definedName>
    <definedName name="VRNKc" localSheetId="2">#REF!</definedName>
    <definedName name="VRNKc">#REF!</definedName>
    <definedName name="VRNnazev" localSheetId="0">#REF!</definedName>
    <definedName name="VRNnazev" localSheetId="1">#REF!</definedName>
    <definedName name="VRNnazev" localSheetId="2">#REF!</definedName>
    <definedName name="VRNnazev">#REF!</definedName>
    <definedName name="VRNproc" localSheetId="0">#REF!</definedName>
    <definedName name="VRNproc" localSheetId="1">#REF!</definedName>
    <definedName name="VRNproc" localSheetId="2">#REF!</definedName>
    <definedName name="VRNproc">#REF!</definedName>
    <definedName name="VRNzakl" localSheetId="0">#REF!</definedName>
    <definedName name="VRNzakl" localSheetId="1">#REF!</definedName>
    <definedName name="VRNzakl" localSheetId="2">#REF!</definedName>
    <definedName name="VRNzakl">#REF!</definedName>
    <definedName name="Zakazka" localSheetId="0">#REF!</definedName>
    <definedName name="Zakazka" localSheetId="1">#REF!</definedName>
    <definedName name="Zakazka" localSheetId="2">#REF!</definedName>
    <definedName name="Zakazka">#REF!</definedName>
    <definedName name="Zaklad22" localSheetId="0">#REF!</definedName>
    <definedName name="Zaklad22" localSheetId="1">#REF!</definedName>
    <definedName name="Zaklad22" localSheetId="2">#REF!</definedName>
    <definedName name="Zaklad22">#REF!</definedName>
    <definedName name="Zaklad5" localSheetId="0">#REF!</definedName>
    <definedName name="Zaklad5" localSheetId="1">#REF!</definedName>
    <definedName name="Zaklad5" localSheetId="2">#REF!</definedName>
    <definedName name="Zaklad5">#REF!</definedName>
    <definedName name="Zhotovitel" localSheetId="0">#REF!</definedName>
    <definedName name="Zhotovitel" localSheetId="1">#REF!</definedName>
    <definedName name="Zhotovitel" localSheetId="2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61" i="34" l="1"/>
  <c r="G60" i="34"/>
  <c r="G59" i="34"/>
  <c r="G54" i="34"/>
  <c r="G53" i="34"/>
  <c r="G52" i="34"/>
  <c r="G50" i="34"/>
  <c r="G49" i="34"/>
  <c r="G48" i="34"/>
  <c r="G41" i="34"/>
  <c r="G40" i="34"/>
  <c r="G39" i="34"/>
  <c r="G37" i="34"/>
  <c r="G36" i="34"/>
  <c r="G23" i="34"/>
  <c r="G22" i="34"/>
  <c r="G21" i="34"/>
  <c r="G20" i="34"/>
  <c r="G19" i="34"/>
  <c r="G18" i="34"/>
  <c r="G15" i="34"/>
  <c r="G14" i="34"/>
  <c r="G13" i="34"/>
  <c r="G11" i="34"/>
  <c r="G55" i="34" l="1"/>
  <c r="G62" i="34"/>
  <c r="G42" i="34"/>
  <c r="G16" i="34"/>
  <c r="G24" i="34"/>
  <c r="G54" i="33"/>
  <c r="G53" i="33"/>
  <c r="G52" i="33"/>
  <c r="G14" i="33"/>
  <c r="G41" i="33"/>
  <c r="G40" i="33"/>
  <c r="G39" i="33"/>
  <c r="G37" i="33"/>
  <c r="G36" i="33"/>
  <c r="C9" i="32" l="1"/>
  <c r="G42" i="33"/>
  <c r="C8" i="32"/>
  <c r="G64" i="34"/>
  <c r="G12" i="18"/>
  <c r="C10" i="32" l="1"/>
  <c r="G20" i="33"/>
  <c r="G19" i="33"/>
  <c r="G61" i="33" l="1"/>
  <c r="G60" i="33"/>
  <c r="G59" i="33"/>
  <c r="G50" i="33"/>
  <c r="G49" i="33"/>
  <c r="G48" i="33"/>
  <c r="G23" i="33"/>
  <c r="G22" i="33"/>
  <c r="G21" i="33"/>
  <c r="G18" i="33"/>
  <c r="G15" i="33"/>
  <c r="G13" i="33"/>
  <c r="G11" i="33"/>
  <c r="G62" i="33" l="1"/>
  <c r="G55" i="33"/>
  <c r="C13" i="32" s="1"/>
  <c r="G24" i="33"/>
  <c r="G16" i="33"/>
  <c r="C12" i="32" s="1"/>
  <c r="G8" i="18"/>
  <c r="G9" i="18" s="1"/>
  <c r="C14" i="32" l="1"/>
  <c r="G64" i="33"/>
  <c r="C16" i="32"/>
  <c r="G10" i="18"/>
  <c r="G11" i="18"/>
  <c r="G13" i="18"/>
  <c r="G14" i="18"/>
  <c r="G16" i="18" l="1"/>
  <c r="C17" i="32" l="1"/>
  <c r="C18" i="32" s="1"/>
  <c r="C20" i="32" s="1"/>
  <c r="C24" i="32" s="1"/>
  <c r="G18" i="18"/>
  <c r="C25" i="32" l="1"/>
</calcChain>
</file>

<file path=xl/sharedStrings.xml><?xml version="1.0" encoding="utf-8"?>
<sst xmlns="http://schemas.openxmlformats.org/spreadsheetml/2006/main" count="331" uniqueCount="125">
  <si>
    <t>Poznámka:</t>
  </si>
  <si>
    <t>OK - ocelová konstrukce</t>
  </si>
  <si>
    <t>celkem</t>
  </si>
  <si>
    <t>CELKEM bez DPH</t>
  </si>
  <si>
    <t xml:space="preserve">výměra </t>
  </si>
  <si>
    <t>.-technologické práce na stavbě:</t>
  </si>
  <si>
    <t>.-demontáže:</t>
  </si>
  <si>
    <t>.-materiál, výroba:</t>
  </si>
  <si>
    <t>Název</t>
  </si>
  <si>
    <t>Popis</t>
  </si>
  <si>
    <t>Cena celkem</t>
  </si>
  <si>
    <t>.-spotřební materiál (plyny, elektrody, vrtáky, brusivo, ...)</t>
  </si>
  <si>
    <t>.-montáže:</t>
  </si>
  <si>
    <t>CELKEM s DPH 21%</t>
  </si>
  <si>
    <t>Položka</t>
  </si>
  <si>
    <t>číslo</t>
  </si>
  <si>
    <t>DPH 21%</t>
  </si>
  <si>
    <t>soubor</t>
  </si>
  <si>
    <t>.-zpracování povodňového plánu stavby dle §71 zákona č. 254/2001 Sb. včetně zajištění schválení úříslušnými orgány správy a Povodím Labe, státní podnik</t>
  </si>
  <si>
    <t>.-vypracování projektu skutečného provedení díla</t>
  </si>
  <si>
    <t>.-zpracování realizační dokumentace zhotovitele, dílenských výkresů, technologických předpisů</t>
  </si>
  <si>
    <t>Vedlejší a ostatní rozpočtové náklady</t>
  </si>
  <si>
    <t xml:space="preserve">  .- tryskání povrchu základní SA 2,5 dle EN ISO 12944</t>
  </si>
  <si>
    <t xml:space="preserve">  .- tryskání povrchu před nátěrem SA 2,5 dle EN ISO 12944,</t>
  </si>
  <si>
    <r>
      <t xml:space="preserve">     drsnost Rz = 40-60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</si>
  <si>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 xml:space="preserve">  .-barevné řešení – šedá RAL 7032   </t>
  </si>
  <si>
    <t xml:space="preserve">  .- nátěr: EP, vysokosušinový, aplik. za studena</t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</si>
  <si>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</si>
  <si>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.-ostatní rozpočtové náklady:</t>
  </si>
  <si>
    <t xml:space="preserve">.-úklid odpadu </t>
  </si>
  <si>
    <t>EP - epoxidový nátěr</t>
  </si>
  <si>
    <t>měrná</t>
  </si>
  <si>
    <t>jednotka</t>
  </si>
  <si>
    <t>kg</t>
  </si>
  <si>
    <t>hod</t>
  </si>
  <si>
    <r>
      <t>m</t>
    </r>
    <r>
      <rPr>
        <vertAlign val="superscript"/>
        <sz val="10"/>
        <rFont val="Arial CE"/>
        <charset val="238"/>
      </rPr>
      <t>2</t>
    </r>
  </si>
  <si>
    <t>.-zajištění komplet.zařízení staveniště a jeho připojení na sítě</t>
  </si>
  <si>
    <t>kpl</t>
  </si>
  <si>
    <t xml:space="preserve">Cena </t>
  </si>
  <si>
    <t>m</t>
  </si>
  <si>
    <r>
      <t xml:space="preserve">     (např. SIKA PERMACOR 3326/EG)                 </t>
    </r>
    <r>
      <rPr>
        <b/>
        <sz val="10"/>
        <rFont val="Arial"/>
        <family val="2"/>
        <charset val="238"/>
      </rPr>
      <t>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</si>
  <si>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penetrační vrstva 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</si>
  <si>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mezivrstva          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</si>
  <si>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.-prahové (podélné) těsnění sektoru DV</t>
  </si>
  <si>
    <t>.-spojovací materiál prahového těsnění HV - 10%  (šroub M16x80, podložka 17 - nerez A2; matice M16 - Zn)</t>
  </si>
  <si>
    <t xml:space="preserve">.-OK tělesa sektoru - oprava stávající vnitřní povrchové ochrany v místě provádění rekonstrukce těsnící plochy z DV:  </t>
  </si>
  <si>
    <t>.-el.energie (provoz staveniště, čerpání zahrazeného jezového pole po dobu provádění prací, …)</t>
  </si>
  <si>
    <t>.-přesuny a použití pontonů a remorkéru (nebo pracovního plovoucího stroje - jeřábu)</t>
  </si>
  <si>
    <t>HV - horní voda</t>
  </si>
  <si>
    <t>DV - dolní voda</t>
  </si>
  <si>
    <t xml:space="preserve">Stavba:  </t>
  </si>
  <si>
    <t xml:space="preserve">Tabulka obsahuje početní vzorce - provede výpočet soutěžní ceny. </t>
  </si>
  <si>
    <t>.-potápěčské práce:</t>
  </si>
  <si>
    <t xml:space="preserve">   .-potápěčské práce prováděné nad hladinou - servisní (technologické práce - asistence)</t>
  </si>
  <si>
    <t xml:space="preserve">   .-potápěčské práce prováděné pod vodní hladinou do 13m</t>
  </si>
  <si>
    <t>.-asistence při osazení provizorního hrazení - slupic a hradících desek z HV a DV jezového pole (očištění a kontrola hradících ok slupic, očištění hradícího prahu před hrazením, asistence při usazování slupic a hradících desek, zatěsnění průsaků během sčerpávání prostoru mezi hrazením, ...):</t>
  </si>
  <si>
    <t>.-ostatní materiál, výroba, dodávky:</t>
  </si>
  <si>
    <t>.-asistence při demontáži provizorního hrazení - hradících desek z HV a DV jezového pole (zavěšení hradících desek na úvazky jeřábu, ...):</t>
  </si>
  <si>
    <t>.-zahrazení / odhrazení levého jezového pole z HV a DV:</t>
  </si>
  <si>
    <t>.-zahrazení levého jezového pole z HV a DV (pronájem potřebné techniky - soulodí, remorkér, jeřáb, pracovníci, přeprava provizorního hrazení, osazení provizorního hrazení z HV a DV, …):</t>
  </si>
  <si>
    <t>.-odhrazení levého jezového pole z HV a DV (pronájem potřebné techniky - soulodí, remorkér, jeřáb, pracovníci, demontáž provizorního hrazení z HV a DV, přeprava provizorního hrazení, …):</t>
  </si>
  <si>
    <t>.-výměna/oprava stávajícího spoj. materiálu prahového těsnění z HV (10% šroubů M16x80 ze 162ks)</t>
  </si>
  <si>
    <t>.-prahové (podélné) horní ploché těsnění Tl.15x105mm (pryž)</t>
  </si>
  <si>
    <t>.-prahové (podélné) spodní ploché těsnění Tl.10x200mm (pryž)</t>
  </si>
  <si>
    <t>.-vypracování Havarijního plánu  včetně zajištění schválení příslušnými orgány správy a Povodím Labe, státní podnik</t>
  </si>
  <si>
    <t>.-vypracování plánu BOZP</t>
  </si>
  <si>
    <t>.-spojovací materiál prahového těsnění DV - 30%  (šroub M16x80, M16x50, podložka 17 - nerez A2; matice M16 - Zn)</t>
  </si>
  <si>
    <t>.-výměna/oprava stávajícího spoj. materiálu prahového těsnění z DV (30% šroubů M16x80, M16x50 z 1066ks)</t>
  </si>
  <si>
    <t xml:space="preserve">.-povrchová ochrana - nátěrový systém:  </t>
  </si>
  <si>
    <t>.-horní přítlačná lišta (2 kusy, délka 2 x 5990) z DV</t>
  </si>
  <si>
    <t>Část strojní - střední jezové pole</t>
  </si>
  <si>
    <t>Část strojní - levé jezové pole</t>
  </si>
  <si>
    <t xml:space="preserve">            </t>
  </si>
  <si>
    <t>Vedlejší a ostatní rozpočtové náklady  (VRN)</t>
  </si>
  <si>
    <t>oprava těsnění</t>
  </si>
  <si>
    <t>ostatní</t>
  </si>
  <si>
    <t>Detailní popis specifikace</t>
  </si>
  <si>
    <t>Výčet vybraných činností nutných k realizaci díla</t>
  </si>
  <si>
    <t>Vedlejší rozpočtové náklady</t>
  </si>
  <si>
    <t>Ostatní náklady</t>
  </si>
  <si>
    <t>VD Dolní Beřkovice, havarijní oprava těsnění sektorového jezu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</si>
  <si>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</si>
  <si>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</si>
  <si>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</si>
  <si>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</si>
  <si>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</si>
  <si>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</si>
  <si>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</si>
  <si>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</si>
  <si>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</si>
  <si>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</si>
  <si>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</si>
  <si>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</si>
  <si>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</si>
  <si>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</si>
  <si>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</si>
  <si>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</si>
  <si>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r>
      <t xml:space="preserve">VD Dolní Beřkovice, </t>
    </r>
    <r>
      <rPr>
        <b/>
        <sz val="12"/>
        <rFont val="Arial CE"/>
        <charset val="238"/>
      </rPr>
      <t>havarijní oprava těsnění sektorového jezu</t>
    </r>
  </si>
  <si>
    <t>Část strojní - levé  jezové pole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</si>
  <si>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</si>
  <si>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</si>
  <si>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</si>
  <si>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</si>
  <si>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</si>
  <si>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</si>
  <si>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</si>
  <si>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</si>
  <si>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</si>
  <si>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</si>
  <si>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</si>
  <si>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provede provozovatel</t>
  </si>
  <si>
    <r>
      <t xml:space="preserve">            .- nátěr penetrační vrstva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</si>
  <si>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SIKA PERMACOR 3326/EG)  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</si>
  <si>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 xml:space="preserve">   .-přeprava techniky,</t>
  </si>
  <si>
    <t xml:space="preserve">   .-přeprava techniky, </t>
  </si>
  <si>
    <t>.-sčerpání zahrazeného prostoru (stržení hladiny, vyčerpání zahrazeného prostoru)</t>
  </si>
  <si>
    <t xml:space="preserve">.-sčerpání zahrazeného prostoru (stržení hladiny, vyčerpání zahrazeného prostoru) </t>
  </si>
  <si>
    <t>Specifikace prací a dodávek  - rekapitulace - výkaz výměr</t>
  </si>
  <si>
    <t>Soupis prací a dodávek  -  výkaz výměr</t>
  </si>
  <si>
    <t>Zhotovitel vyplní žlutě podbarvené buňky</t>
  </si>
  <si>
    <t>Cena</t>
  </si>
  <si>
    <t>za jednotku</t>
  </si>
  <si>
    <t>(Kč bez DPH)</t>
  </si>
  <si>
    <t>zahrazení</t>
  </si>
  <si>
    <t>povrchová ochrana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</si>
</sst>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0000"/>
  </numFmts>
  <fonts count="53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Symbol"/>
      <family val="1"/>
      <charset val="2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3" borderId="0" applyNumberFormat="0" applyBorder="0" applyAlignment="0" applyProtection="0"/>
    <xf numFmtId="0" fontId="30" fillId="0" borderId="0" applyNumberFormat="0" applyFill="0" applyBorder="0" applyAlignment="0"/>
    <xf numFmtId="0" fontId="27" fillId="20" borderId="1" applyNumberFormat="0" applyAlignment="0" applyProtection="0"/>
    <xf numFmtId="0" fontId="2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7" fillId="21" borderId="5" applyNumberFormat="0" applyAlignment="0" applyProtection="0"/>
    <xf numFmtId="0" fontId="26" fillId="7" borderId="1" applyNumberFormat="0" applyAlignment="0" applyProtection="0"/>
    <xf numFmtId="0" fontId="23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2" fillId="0" borderId="0"/>
    <xf numFmtId="0" fontId="1" fillId="23" borderId="7" applyNumberFormat="0" applyFont="0" applyAlignment="0" applyProtection="0"/>
    <xf numFmtId="0" fontId="28" fillId="20" borderId="8" applyNumberFormat="0" applyAlignment="0" applyProtection="0"/>
    <xf numFmtId="0" fontId="11" fillId="0" borderId="9">
      <alignment horizontal="justify" vertical="center" wrapText="1"/>
      <protection locked="0"/>
    </xf>
    <xf numFmtId="0" fontId="2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333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15" xfId="0" applyNumberFormat="1" applyBorder="1"/>
    <xf numFmtId="0" fontId="6" fillId="0" borderId="0" xfId="0" applyFont="1" applyBorder="1"/>
    <xf numFmtId="165" fontId="0" fillId="0" borderId="20" xfId="0" applyNumberFormat="1" applyFill="1" applyBorder="1"/>
    <xf numFmtId="0" fontId="0" fillId="0" borderId="14" xfId="0" applyFill="1" applyBorder="1" applyAlignment="1">
      <alignment horizontal="center"/>
    </xf>
    <xf numFmtId="164" fontId="0" fillId="0" borderId="15" xfId="0" applyNumberFormat="1" applyBorder="1"/>
    <xf numFmtId="164" fontId="0" fillId="0" borderId="2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165" fontId="12" fillId="0" borderId="0" xfId="0" applyNumberFormat="1" applyFont="1" applyBorder="1"/>
    <xf numFmtId="0" fontId="0" fillId="0" borderId="0" xfId="0" applyNumberFormat="1"/>
    <xf numFmtId="0" fontId="0" fillId="0" borderId="15" xfId="0" applyFill="1" applyBorder="1" applyAlignment="1">
      <alignment horizontal="center"/>
    </xf>
    <xf numFmtId="0" fontId="1" fillId="0" borderId="0" xfId="39" applyFont="1"/>
    <xf numFmtId="0" fontId="7" fillId="0" borderId="0" xfId="39" applyFont="1" applyBorder="1"/>
    <xf numFmtId="0" fontId="1" fillId="0" borderId="11" xfId="39" applyFont="1" applyBorder="1"/>
    <xf numFmtId="0" fontId="32" fillId="0" borderId="22" xfId="38" applyFont="1" applyBorder="1"/>
    <xf numFmtId="0" fontId="31" fillId="0" borderId="16" xfId="39" applyFont="1" applyBorder="1" applyAlignment="1">
      <alignment vertical="top" wrapText="1"/>
    </xf>
    <xf numFmtId="165" fontId="3" fillId="0" borderId="18" xfId="39" applyNumberFormat="1" applyFont="1" applyBorder="1"/>
    <xf numFmtId="0" fontId="10" fillId="0" borderId="14" xfId="0" applyFont="1" applyBorder="1" applyAlignment="1">
      <alignment horizontal="center"/>
    </xf>
    <xf numFmtId="165" fontId="1" fillId="0" borderId="34" xfId="39" applyNumberFormat="1" applyFont="1" applyBorder="1"/>
    <xf numFmtId="49" fontId="6" fillId="0" borderId="0" xfId="0" applyNumberFormat="1" applyFont="1" applyBorder="1"/>
    <xf numFmtId="49" fontId="7" fillId="0" borderId="0" xfId="0" applyNumberFormat="1" applyFont="1" applyBorder="1"/>
    <xf numFmtId="49" fontId="2" fillId="0" borderId="0" xfId="0" applyNumberFormat="1" applyFont="1"/>
    <xf numFmtId="49" fontId="0" fillId="0" borderId="1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22" xfId="0" applyBorder="1"/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22" xfId="0" applyFont="1" applyBorder="1"/>
    <xf numFmtId="0" fontId="8" fillId="0" borderId="13" xfId="0" applyFont="1" applyBorder="1" applyAlignment="1">
      <alignment wrapText="1"/>
    </xf>
    <xf numFmtId="0" fontId="10" fillId="0" borderId="0" xfId="0" applyFont="1"/>
    <xf numFmtId="0" fontId="0" fillId="0" borderId="39" xfId="0" applyFill="1" applyBorder="1" applyAlignment="1">
      <alignment horizontal="center"/>
    </xf>
    <xf numFmtId="0" fontId="33" fillId="0" borderId="39" xfId="0" applyFont="1" applyBorder="1"/>
    <xf numFmtId="165" fontId="0" fillId="0" borderId="39" xfId="0" applyNumberFormat="1" applyFill="1" applyBorder="1"/>
    <xf numFmtId="165" fontId="0" fillId="0" borderId="20" xfId="0" applyNumberFormat="1" applyFill="1" applyBorder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wrapText="1"/>
    </xf>
    <xf numFmtId="49" fontId="38" fillId="0" borderId="0" xfId="0" applyNumberFormat="1" applyFont="1" applyBorder="1"/>
    <xf numFmtId="49" fontId="1" fillId="0" borderId="0" xfId="0" applyNumberFormat="1" applyFont="1"/>
    <xf numFmtId="49" fontId="39" fillId="0" borderId="22" xfId="0" applyNumberFormat="1" applyFont="1" applyBorder="1"/>
    <xf numFmtId="0" fontId="1" fillId="0" borderId="14" xfId="0" applyFont="1" applyFill="1" applyBorder="1" applyAlignment="1">
      <alignment horizontal="center"/>
    </xf>
    <xf numFmtId="0" fontId="8" fillId="0" borderId="38" xfId="0" applyFont="1" applyBorder="1" applyAlignment="1">
      <alignment vertical="top" wrapText="1"/>
    </xf>
    <xf numFmtId="49" fontId="39" fillId="0" borderId="0" xfId="0" applyNumberFormat="1" applyFont="1" applyBorder="1"/>
    <xf numFmtId="49" fontId="39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Border="1"/>
    <xf numFmtId="0" fontId="8" fillId="0" borderId="31" xfId="0" applyFont="1" applyBorder="1" applyAlignment="1">
      <alignment horizontal="left" wrapText="1"/>
    </xf>
    <xf numFmtId="164" fontId="0" fillId="0" borderId="15" xfId="0" applyNumberFormat="1" applyFont="1" applyBorder="1"/>
    <xf numFmtId="165" fontId="3" fillId="0" borderId="45" xfId="0" applyNumberFormat="1" applyFont="1" applyFill="1" applyBorder="1"/>
    <xf numFmtId="165" fontId="0" fillId="0" borderId="46" xfId="0" applyNumberFormat="1" applyBorder="1"/>
    <xf numFmtId="165" fontId="0" fillId="0" borderId="45" xfId="0" applyNumberFormat="1" applyBorder="1"/>
    <xf numFmtId="165" fontId="3" fillId="0" borderId="26" xfId="0" applyNumberFormat="1" applyFont="1" applyBorder="1"/>
    <xf numFmtId="0" fontId="8" fillId="0" borderId="13" xfId="0" applyFont="1" applyBorder="1" applyAlignment="1">
      <alignment horizontal="left" wrapText="1"/>
    </xf>
    <xf numFmtId="0" fontId="10" fillId="0" borderId="19" xfId="0" applyFont="1" applyFill="1" applyBorder="1" applyAlignment="1">
      <alignment horizontal="center"/>
    </xf>
    <xf numFmtId="164" fontId="0" fillId="0" borderId="15" xfId="0" applyNumberFormat="1" applyFill="1" applyBorder="1"/>
    <xf numFmtId="0" fontId="0" fillId="0" borderId="14" xfId="0" applyNumberForma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Font="1" applyBorder="1"/>
    <xf numFmtId="1" fontId="0" fillId="0" borderId="14" xfId="0" applyNumberFormat="1" applyBorder="1" applyAlignment="1">
      <alignment horizontal="center"/>
    </xf>
    <xf numFmtId="165" fontId="0" fillId="0" borderId="46" xfId="0" applyNumberFormat="1" applyFont="1" applyBorder="1"/>
    <xf numFmtId="1" fontId="1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45" fillId="0" borderId="0" xfId="0" applyNumberFormat="1" applyFont="1" applyAlignment="1">
      <alignment horizontal="left"/>
    </xf>
    <xf numFmtId="165" fontId="1" fillId="0" borderId="0" xfId="39" applyNumberFormat="1" applyFont="1" applyFill="1" applyBorder="1"/>
    <xf numFmtId="0" fontId="1" fillId="0" borderId="0" xfId="39" applyFont="1" applyFill="1"/>
    <xf numFmtId="0" fontId="0" fillId="0" borderId="32" xfId="0" applyBorder="1" applyAlignment="1">
      <alignment horizontal="left" wrapText="1"/>
    </xf>
    <xf numFmtId="165" fontId="1" fillId="0" borderId="0" xfId="39" applyNumberFormat="1" applyFont="1" applyFill="1"/>
    <xf numFmtId="0" fontId="1" fillId="0" borderId="12" xfId="39" applyFont="1" applyBorder="1"/>
    <xf numFmtId="0" fontId="46" fillId="0" borderId="0" xfId="39" applyFont="1" applyFill="1" applyBorder="1"/>
    <xf numFmtId="0" fontId="1" fillId="0" borderId="0" xfId="39" applyFont="1" applyFill="1" applyBorder="1"/>
    <xf numFmtId="165" fontId="5" fillId="0" borderId="0" xfId="39" applyNumberFormat="1" applyFont="1" applyFill="1" applyBorder="1"/>
    <xf numFmtId="0" fontId="47" fillId="0" borderId="0" xfId="39" applyNumberFormat="1" applyFont="1" applyFill="1" applyBorder="1" applyAlignment="1">
      <alignment horizontal="left"/>
    </xf>
    <xf numFmtId="0" fontId="1" fillId="0" borderId="0" xfId="39" applyFont="1" applyFill="1" applyAlignment="1">
      <alignment horizontal="center"/>
    </xf>
    <xf numFmtId="0" fontId="0" fillId="0" borderId="22" xfId="0" applyBorder="1" applyAlignment="1">
      <alignment vertical="top" wrapText="1"/>
    </xf>
    <xf numFmtId="0" fontId="48" fillId="0" borderId="0" xfId="0" applyFont="1"/>
    <xf numFmtId="0" fontId="7" fillId="0" borderId="0" xfId="0" applyFont="1" applyBorder="1"/>
    <xf numFmtId="0" fontId="8" fillId="0" borderId="36" xfId="0" applyFont="1" applyBorder="1"/>
    <xf numFmtId="49" fontId="1" fillId="25" borderId="19" xfId="0" applyNumberFormat="1" applyFont="1" applyFill="1" applyBorder="1" applyAlignment="1">
      <alignment vertical="top" wrapText="1"/>
    </xf>
    <xf numFmtId="49" fontId="39" fillId="25" borderId="41" xfId="0" applyNumberFormat="1" applyFont="1" applyFill="1" applyBorder="1" applyAlignment="1">
      <alignment vertical="top" wrapText="1"/>
    </xf>
    <xf numFmtId="49" fontId="0" fillId="25" borderId="19" xfId="0" applyNumberFormat="1" applyFont="1" applyFill="1" applyBorder="1" applyAlignment="1">
      <alignment vertical="top" wrapText="1"/>
    </xf>
    <xf numFmtId="0" fontId="41" fillId="25" borderId="41" xfId="0" applyFont="1" applyFill="1" applyBorder="1" applyAlignment="1">
      <alignment vertical="top" wrapText="1"/>
    </xf>
    <xf numFmtId="49" fontId="0" fillId="25" borderId="41" xfId="0" applyNumberFormat="1" applyFill="1" applyBorder="1" applyAlignment="1">
      <alignment vertical="top" wrapText="1"/>
    </xf>
    <xf numFmtId="0" fontId="10" fillId="25" borderId="43" xfId="0" applyFont="1" applyFill="1" applyBorder="1" applyAlignment="1">
      <alignment vertical="top" wrapText="1"/>
    </xf>
    <xf numFmtId="0" fontId="10" fillId="25" borderId="43" xfId="0" applyFont="1" applyFill="1" applyBorder="1" applyAlignment="1">
      <alignment wrapText="1"/>
    </xf>
    <xf numFmtId="0" fontId="10" fillId="25" borderId="44" xfId="0" applyFont="1" applyFill="1" applyBorder="1" applyAlignment="1">
      <alignment vertical="top" wrapText="1"/>
    </xf>
    <xf numFmtId="0" fontId="10" fillId="25" borderId="41" xfId="0" applyFont="1" applyFill="1" applyBorder="1" applyAlignment="1">
      <alignment vertical="top" wrapText="1"/>
    </xf>
    <xf numFmtId="0" fontId="10" fillId="25" borderId="41" xfId="0" applyFont="1" applyFill="1" applyBorder="1" applyAlignment="1">
      <alignment wrapText="1"/>
    </xf>
    <xf numFmtId="0" fontId="10" fillId="25" borderId="30" xfId="0" applyFont="1" applyFill="1" applyBorder="1" applyAlignment="1">
      <alignment vertical="top" wrapText="1"/>
    </xf>
    <xf numFmtId="49" fontId="44" fillId="25" borderId="19" xfId="0" applyNumberFormat="1" applyFont="1" applyFill="1" applyBorder="1" applyAlignment="1">
      <alignment vertical="top" wrapText="1"/>
    </xf>
    <xf numFmtId="49" fontId="43" fillId="25" borderId="19" xfId="0" applyNumberFormat="1" applyFont="1" applyFill="1" applyBorder="1" applyAlignment="1">
      <alignment vertical="top" wrapText="1"/>
    </xf>
    <xf numFmtId="49" fontId="0" fillId="25" borderId="19" xfId="0" applyNumberForma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165" fontId="0" fillId="0" borderId="23" xfId="0" applyNumberFormat="1" applyFont="1" applyBorder="1" applyAlignment="1"/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49" fontId="0" fillId="25" borderId="42" xfId="0" applyNumberFormat="1" applyFill="1" applyBorder="1" applyAlignment="1">
      <alignment vertical="top" wrapText="1"/>
    </xf>
    <xf numFmtId="0" fontId="0" fillId="0" borderId="48" xfId="0" applyNumberFormat="1" applyFill="1" applyBorder="1" applyAlignment="1">
      <alignment horizontal="center"/>
    </xf>
    <xf numFmtId="165" fontId="0" fillId="0" borderId="52" xfId="0" applyNumberFormat="1" applyBorder="1"/>
    <xf numFmtId="0" fontId="34" fillId="25" borderId="43" xfId="0" applyFont="1" applyFill="1" applyBorder="1" applyAlignment="1">
      <alignment vertical="top" wrapText="1"/>
    </xf>
    <xf numFmtId="0" fontId="10" fillId="0" borderId="53" xfId="0" applyFont="1" applyFill="1" applyBorder="1" applyAlignment="1">
      <alignment horizontal="center"/>
    </xf>
    <xf numFmtId="0" fontId="10" fillId="25" borderId="42" xfId="0" applyFont="1" applyFill="1" applyBorder="1" applyAlignment="1">
      <alignment vertical="top" wrapText="1"/>
    </xf>
    <xf numFmtId="0" fontId="0" fillId="0" borderId="48" xfId="0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49" fontId="44" fillId="25" borderId="43" xfId="0" applyNumberFormat="1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/>
    </xf>
    <xf numFmtId="164" fontId="0" fillId="0" borderId="39" xfId="0" applyNumberFormat="1" applyFont="1" applyFill="1" applyBorder="1"/>
    <xf numFmtId="165" fontId="1" fillId="0" borderId="39" xfId="0" applyNumberFormat="1" applyFont="1" applyFill="1" applyBorder="1" applyAlignment="1">
      <alignment horizontal="right"/>
    </xf>
    <xf numFmtId="0" fontId="1" fillId="0" borderId="48" xfId="0" applyFont="1" applyFill="1" applyBorder="1" applyAlignment="1">
      <alignment horizontal="center"/>
    </xf>
    <xf numFmtId="49" fontId="39" fillId="25" borderId="53" xfId="0" applyNumberFormat="1" applyFont="1" applyFill="1" applyBorder="1" applyAlignment="1">
      <alignment vertical="top" wrapText="1"/>
    </xf>
    <xf numFmtId="165" fontId="0" fillId="0" borderId="53" xfId="0" applyNumberFormat="1" applyFill="1" applyBorder="1" applyAlignment="1">
      <alignment horizontal="right"/>
    </xf>
    <xf numFmtId="49" fontId="0" fillId="0" borderId="25" xfId="0" applyNumberFormat="1" applyBorder="1" applyAlignment="1">
      <alignment horizontal="center"/>
    </xf>
    <xf numFmtId="0" fontId="8" fillId="25" borderId="15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right"/>
    </xf>
    <xf numFmtId="164" fontId="10" fillId="0" borderId="56" xfId="0" applyNumberFormat="1" applyFont="1" applyFill="1" applyBorder="1" applyAlignment="1">
      <alignment horizontal="center"/>
    </xf>
    <xf numFmtId="165" fontId="10" fillId="0" borderId="56" xfId="0" applyNumberFormat="1" applyFont="1" applyFill="1" applyBorder="1" applyAlignment="1">
      <alignment horizontal="right"/>
    </xf>
    <xf numFmtId="0" fontId="10" fillId="0" borderId="43" xfId="0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/>
    </xf>
    <xf numFmtId="164" fontId="10" fillId="0" borderId="43" xfId="0" applyNumberFormat="1" applyFont="1" applyBorder="1" applyAlignment="1">
      <alignment horizontal="center"/>
    </xf>
    <xf numFmtId="0" fontId="36" fillId="25" borderId="53" xfId="0" applyFont="1" applyFill="1" applyBorder="1" applyAlignment="1">
      <alignment vertical="top" wrapText="1"/>
    </xf>
    <xf numFmtId="0" fontId="10" fillId="0" borderId="39" xfId="0" applyFont="1" applyBorder="1" applyAlignment="1">
      <alignment horizontal="center"/>
    </xf>
    <xf numFmtId="49" fontId="1" fillId="0" borderId="35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/>
    </xf>
    <xf numFmtId="0" fontId="10" fillId="0" borderId="48" xfId="0" applyNumberFormat="1" applyFont="1" applyFill="1" applyBorder="1" applyAlignment="1">
      <alignment horizontal="center"/>
    </xf>
    <xf numFmtId="165" fontId="0" fillId="0" borderId="52" xfId="0" applyNumberFormat="1" applyBorder="1" applyAlignment="1"/>
    <xf numFmtId="164" fontId="0" fillId="0" borderId="15" xfId="0" applyNumberFormat="1" applyFill="1" applyBorder="1" applyAlignment="1"/>
    <xf numFmtId="165" fontId="0" fillId="0" borderId="15" xfId="0" applyNumberFormat="1" applyBorder="1" applyAlignment="1"/>
    <xf numFmtId="165" fontId="3" fillId="0" borderId="26" xfId="0" applyNumberFormat="1" applyFont="1" applyBorder="1" applyAlignment="1"/>
    <xf numFmtId="165" fontId="0" fillId="0" borderId="45" xfId="0" applyNumberFormat="1" applyBorder="1" applyAlignment="1"/>
    <xf numFmtId="165" fontId="0" fillId="0" borderId="46" xfId="0" applyNumberFormat="1" applyBorder="1" applyAlignment="1"/>
    <xf numFmtId="165" fontId="10" fillId="0" borderId="17" xfId="0" applyNumberFormat="1" applyFont="1" applyBorder="1" applyAlignment="1"/>
    <xf numFmtId="165" fontId="10" fillId="0" borderId="21" xfId="0" applyNumberFormat="1" applyFont="1" applyBorder="1" applyAlignment="1"/>
    <xf numFmtId="165" fontId="0" fillId="0" borderId="39" xfId="0" applyNumberFormat="1" applyFill="1" applyBorder="1" applyAlignment="1"/>
    <xf numFmtId="42" fontId="0" fillId="0" borderId="27" xfId="0" applyNumberFormat="1" applyBorder="1" applyAlignment="1"/>
    <xf numFmtId="0" fontId="33" fillId="0" borderId="39" xfId="0" applyFont="1" applyBorder="1" applyAlignment="1"/>
    <xf numFmtId="165" fontId="3" fillId="0" borderId="45" xfId="0" applyNumberFormat="1" applyFont="1" applyFill="1" applyBorder="1" applyAlignment="1"/>
    <xf numFmtId="164" fontId="0" fillId="0" borderId="15" xfId="0" applyNumberFormat="1" applyFont="1" applyBorder="1" applyAlignment="1"/>
    <xf numFmtId="165" fontId="37" fillId="0" borderId="27" xfId="0" applyNumberFormat="1" applyFont="1" applyBorder="1" applyAlignment="1"/>
    <xf numFmtId="165" fontId="0" fillId="0" borderId="23" xfId="0" applyNumberFormat="1" applyBorder="1" applyAlignment="1"/>
    <xf numFmtId="164" fontId="0" fillId="0" borderId="20" xfId="0" applyNumberFormat="1" applyFill="1" applyBorder="1" applyAlignment="1"/>
    <xf numFmtId="165" fontId="0" fillId="0" borderId="20" xfId="0" applyNumberFormat="1" applyFill="1" applyBorder="1" applyAlignment="1"/>
    <xf numFmtId="165" fontId="0" fillId="0" borderId="54" xfId="0" applyNumberFormat="1" applyBorder="1" applyAlignment="1"/>
    <xf numFmtId="164" fontId="0" fillId="0" borderId="15" xfId="0" applyNumberFormat="1" applyBorder="1" applyAlignment="1"/>
    <xf numFmtId="0" fontId="0" fillId="0" borderId="14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wrapText="1"/>
    </xf>
    <xf numFmtId="165" fontId="1" fillId="0" borderId="27" xfId="39" applyNumberFormat="1" applyFont="1" applyFill="1" applyBorder="1"/>
    <xf numFmtId="0" fontId="31" fillId="0" borderId="25" xfId="39" applyFont="1" applyFill="1" applyBorder="1" applyAlignment="1">
      <alignment vertical="top" wrapText="1"/>
    </xf>
    <xf numFmtId="0" fontId="31" fillId="0" borderId="50" xfId="39" applyFont="1" applyFill="1" applyBorder="1" applyAlignment="1">
      <alignment vertical="top" wrapText="1"/>
    </xf>
    <xf numFmtId="0" fontId="0" fillId="0" borderId="32" xfId="0" applyFill="1" applyBorder="1" applyAlignment="1">
      <alignment horizontal="left" wrapText="1"/>
    </xf>
    <xf numFmtId="165" fontId="1" fillId="0" borderId="34" xfId="39" applyNumberFormat="1" applyFont="1" applyFill="1" applyBorder="1"/>
    <xf numFmtId="0" fontId="31" fillId="0" borderId="28" xfId="39" applyFont="1" applyFill="1" applyBorder="1" applyAlignment="1">
      <alignment vertical="top" wrapText="1"/>
    </xf>
    <xf numFmtId="0" fontId="41" fillId="0" borderId="30" xfId="38" applyNumberFormat="1" applyFont="1" applyFill="1" applyBorder="1" applyAlignment="1">
      <alignment horizontal="left" wrapText="1"/>
    </xf>
    <xf numFmtId="0" fontId="4" fillId="0" borderId="25" xfId="39" applyFont="1" applyFill="1" applyBorder="1"/>
    <xf numFmtId="9" fontId="1" fillId="0" borderId="15" xfId="39" applyNumberFormat="1" applyFont="1" applyFill="1" applyBorder="1"/>
    <xf numFmtId="0" fontId="4" fillId="26" borderId="25" xfId="39" applyFont="1" applyFill="1" applyBorder="1"/>
    <xf numFmtId="0" fontId="1" fillId="26" borderId="15" xfId="39" applyFont="1" applyFill="1" applyBorder="1"/>
    <xf numFmtId="49" fontId="50" fillId="0" borderId="0" xfId="0" applyNumberFormat="1" applyFont="1" applyBorder="1"/>
    <xf numFmtId="165" fontId="51" fillId="0" borderId="14" xfId="0" applyNumberFormat="1" applyFont="1" applyFill="1" applyBorder="1" applyAlignment="1">
      <alignment horizontal="left" wrapText="1"/>
    </xf>
    <xf numFmtId="49" fontId="39" fillId="0" borderId="43" xfId="0" applyNumberFormat="1" applyFont="1" applyBorder="1" applyAlignment="1">
      <alignment vertical="top" wrapText="1"/>
    </xf>
    <xf numFmtId="164" fontId="0" fillId="0" borderId="53" xfId="0" applyNumberFormat="1" applyFill="1" applyBorder="1"/>
    <xf numFmtId="165" fontId="0" fillId="0" borderId="53" xfId="0" applyNumberFormat="1" applyFill="1" applyBorder="1"/>
    <xf numFmtId="49" fontId="39" fillId="0" borderId="56" xfId="0" applyNumberFormat="1" applyFont="1" applyBorder="1" applyAlignment="1">
      <alignment vertical="top" wrapText="1"/>
    </xf>
    <xf numFmtId="0" fontId="0" fillId="0" borderId="57" xfId="0" applyFill="1" applyBorder="1" applyAlignment="1">
      <alignment horizontal="center"/>
    </xf>
    <xf numFmtId="164" fontId="0" fillId="0" borderId="56" xfId="0" applyNumberFormat="1" applyFill="1" applyBorder="1"/>
    <xf numFmtId="165" fontId="0" fillId="0" borderId="56" xfId="0" applyNumberFormat="1" applyFill="1" applyBorder="1"/>
    <xf numFmtId="165" fontId="3" fillId="0" borderId="17" xfId="0" applyNumberFormat="1" applyFont="1" applyFill="1" applyBorder="1"/>
    <xf numFmtId="49" fontId="0" fillId="0" borderId="37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39" fillId="0" borderId="58" xfId="0" applyNumberFormat="1" applyFont="1" applyBorder="1" applyAlignment="1">
      <alignment vertical="top" wrapText="1"/>
    </xf>
    <xf numFmtId="49" fontId="1" fillId="25" borderId="59" xfId="0" applyNumberFormat="1" applyFont="1" applyFill="1" applyBorder="1" applyAlignment="1">
      <alignment vertical="top" wrapText="1"/>
    </xf>
    <xf numFmtId="49" fontId="39" fillId="25" borderId="55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165" fontId="0" fillId="0" borderId="51" xfId="0" applyNumberFormat="1" applyBorder="1" applyAlignment="1"/>
    <xf numFmtId="49" fontId="39" fillId="25" borderId="63" xfId="0" applyNumberFormat="1" applyFont="1" applyFill="1" applyBorder="1" applyAlignment="1">
      <alignment vertical="top" wrapText="1"/>
    </xf>
    <xf numFmtId="49" fontId="0" fillId="25" borderId="59" xfId="0" applyNumberFormat="1" applyFont="1" applyFill="1" applyBorder="1" applyAlignment="1">
      <alignment vertical="top" wrapText="1"/>
    </xf>
    <xf numFmtId="0" fontId="41" fillId="25" borderId="55" xfId="0" applyFont="1" applyFill="1" applyBorder="1" applyAlignment="1">
      <alignment vertical="top" wrapText="1"/>
    </xf>
    <xf numFmtId="49" fontId="0" fillId="25" borderId="55" xfId="0" applyNumberFormat="1" applyFill="1" applyBorder="1" applyAlignment="1">
      <alignment vertical="top" wrapText="1"/>
    </xf>
    <xf numFmtId="49" fontId="0" fillId="25" borderId="64" xfId="0" applyNumberFormat="1" applyFill="1" applyBorder="1" applyAlignment="1">
      <alignment vertical="top" wrapText="1"/>
    </xf>
    <xf numFmtId="0" fontId="0" fillId="0" borderId="32" xfId="0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165" fontId="0" fillId="0" borderId="65" xfId="0" applyNumberFormat="1" applyFill="1" applyBorder="1" applyAlignment="1">
      <alignment horizontal="right"/>
    </xf>
    <xf numFmtId="165" fontId="0" fillId="0" borderId="49" xfId="0" applyNumberFormat="1" applyBorder="1" applyAlignment="1"/>
    <xf numFmtId="0" fontId="10" fillId="0" borderId="4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0" fillId="0" borderId="61" xfId="0" applyNumberFormat="1" applyFill="1" applyBorder="1" applyAlignment="1">
      <alignment horizontal="center"/>
    </xf>
    <xf numFmtId="0" fontId="34" fillId="25" borderId="58" xfId="0" applyFont="1" applyFill="1" applyBorder="1" applyAlignment="1">
      <alignment vertical="top" wrapText="1"/>
    </xf>
    <xf numFmtId="0" fontId="10" fillId="25" borderId="0" xfId="0" applyFont="1" applyFill="1" applyBorder="1" applyAlignment="1">
      <alignment vertical="top" wrapText="1"/>
    </xf>
    <xf numFmtId="0" fontId="10" fillId="25" borderId="0" xfId="0" applyFont="1" applyFill="1" applyBorder="1" applyAlignment="1">
      <alignment wrapText="1"/>
    </xf>
    <xf numFmtId="0" fontId="10" fillId="25" borderId="31" xfId="0" applyFont="1" applyFill="1" applyBorder="1" applyAlignment="1">
      <alignment vertical="top" wrapText="1"/>
    </xf>
    <xf numFmtId="0" fontId="36" fillId="25" borderId="63" xfId="0" applyFont="1" applyFill="1" applyBorder="1" applyAlignment="1">
      <alignment vertical="top" wrapText="1"/>
    </xf>
    <xf numFmtId="0" fontId="10" fillId="25" borderId="55" xfId="0" applyFont="1" applyFill="1" applyBorder="1" applyAlignment="1">
      <alignment vertical="top" wrapText="1"/>
    </xf>
    <xf numFmtId="0" fontId="10" fillId="25" borderId="55" xfId="0" applyFont="1" applyFill="1" applyBorder="1" applyAlignment="1">
      <alignment wrapText="1"/>
    </xf>
    <xf numFmtId="0" fontId="10" fillId="25" borderId="66" xfId="0" applyFont="1" applyFill="1" applyBorder="1" applyAlignment="1">
      <alignment vertical="top" wrapText="1"/>
    </xf>
    <xf numFmtId="0" fontId="10" fillId="25" borderId="64" xfId="0" applyFont="1" applyFill="1" applyBorder="1" applyAlignment="1">
      <alignment vertical="top" wrapText="1"/>
    </xf>
    <xf numFmtId="0" fontId="10" fillId="0" borderId="60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49" fontId="44" fillId="25" borderId="0" xfId="0" applyNumberFormat="1" applyFont="1" applyFill="1" applyBorder="1" applyAlignment="1">
      <alignment vertical="top" wrapText="1"/>
    </xf>
    <xf numFmtId="49" fontId="44" fillId="25" borderId="59" xfId="0" applyNumberFormat="1" applyFont="1" applyFill="1" applyBorder="1" applyAlignment="1">
      <alignment vertical="top" wrapText="1"/>
    </xf>
    <xf numFmtId="49" fontId="43" fillId="25" borderId="59" xfId="0" applyNumberFormat="1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/>
    </xf>
    <xf numFmtId="164" fontId="0" fillId="0" borderId="33" xfId="0" applyNumberFormat="1" applyFont="1" applyFill="1" applyBorder="1" applyAlignment="1"/>
    <xf numFmtId="165" fontId="1" fillId="0" borderId="33" xfId="0" applyNumberFormat="1" applyFont="1" applyFill="1" applyBorder="1" applyAlignment="1">
      <alignment horizontal="right"/>
    </xf>
    <xf numFmtId="165" fontId="37" fillId="0" borderId="34" xfId="0" applyNumberFormat="1" applyFont="1" applyBorder="1" applyAlignment="1"/>
    <xf numFmtId="165" fontId="0" fillId="0" borderId="24" xfId="0" applyNumberFormat="1" applyBorder="1" applyAlignment="1"/>
    <xf numFmtId="49" fontId="0" fillId="25" borderId="59" xfId="0" applyNumberFormat="1" applyFill="1" applyBorder="1" applyAlignment="1">
      <alignment vertical="top" wrapText="1"/>
    </xf>
    <xf numFmtId="0" fontId="0" fillId="0" borderId="25" xfId="0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9" fontId="46" fillId="25" borderId="66" xfId="0" applyNumberFormat="1" applyFont="1" applyFill="1" applyBorder="1" applyAlignment="1">
      <alignment vertical="top" wrapText="1"/>
    </xf>
    <xf numFmtId="164" fontId="0" fillId="0" borderId="53" xfId="0" applyNumberFormat="1" applyFill="1" applyBorder="1" applyAlignment="1"/>
    <xf numFmtId="165" fontId="0" fillId="0" borderId="53" xfId="0" applyNumberFormat="1" applyFill="1" applyBorder="1" applyAlignment="1"/>
    <xf numFmtId="0" fontId="47" fillId="25" borderId="50" xfId="0" applyFont="1" applyFill="1" applyBorder="1" applyAlignment="1">
      <alignment vertical="top" wrapText="1"/>
    </xf>
    <xf numFmtId="0" fontId="37" fillId="0" borderId="60" xfId="0" applyFont="1" applyFill="1" applyBorder="1" applyAlignment="1">
      <alignment horizontal="center"/>
    </xf>
    <xf numFmtId="164" fontId="0" fillId="0" borderId="57" xfId="0" applyNumberFormat="1" applyFont="1" applyFill="1" applyBorder="1" applyAlignment="1"/>
    <xf numFmtId="165" fontId="1" fillId="0" borderId="57" xfId="0" applyNumberFormat="1" applyFont="1" applyFill="1" applyBorder="1" applyAlignment="1">
      <alignment horizontal="right"/>
    </xf>
    <xf numFmtId="165" fontId="37" fillId="0" borderId="68" xfId="0" applyNumberFormat="1" applyFont="1" applyBorder="1" applyAlignment="1"/>
    <xf numFmtId="49" fontId="43" fillId="25" borderId="0" xfId="0" applyNumberFormat="1" applyFont="1" applyFill="1" applyBorder="1" applyAlignment="1">
      <alignment vertical="top" wrapText="1"/>
    </xf>
    <xf numFmtId="49" fontId="0" fillId="0" borderId="40" xfId="0" applyNumberFormat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164" fontId="0" fillId="0" borderId="19" xfId="0" applyNumberFormat="1" applyFill="1" applyBorder="1" applyAlignment="1"/>
    <xf numFmtId="165" fontId="0" fillId="0" borderId="19" xfId="0" applyNumberFormat="1" applyFill="1" applyBorder="1" applyAlignment="1"/>
    <xf numFmtId="165" fontId="3" fillId="0" borderId="52" xfId="0" applyNumberFormat="1" applyFont="1" applyFill="1" applyBorder="1" applyAlignment="1"/>
    <xf numFmtId="0" fontId="8" fillId="0" borderId="15" xfId="0" applyFont="1" applyBorder="1" applyAlignment="1">
      <alignment vertical="top" wrapText="1"/>
    </xf>
    <xf numFmtId="0" fontId="32" fillId="25" borderId="30" xfId="0" applyFont="1" applyFill="1" applyBorder="1" applyAlignment="1">
      <alignment vertical="top" wrapText="1"/>
    </xf>
    <xf numFmtId="0" fontId="47" fillId="25" borderId="60" xfId="0" applyFont="1" applyFill="1" applyBorder="1" applyAlignment="1">
      <alignment vertical="top" wrapText="1"/>
    </xf>
    <xf numFmtId="0" fontId="37" fillId="0" borderId="57" xfId="0" applyFont="1" applyFill="1" applyBorder="1" applyAlignment="1">
      <alignment horizontal="center"/>
    </xf>
    <xf numFmtId="164" fontId="0" fillId="0" borderId="57" xfId="0" applyNumberFormat="1" applyFont="1" applyFill="1" applyBorder="1"/>
    <xf numFmtId="49" fontId="46" fillId="25" borderId="30" xfId="0" applyNumberFormat="1" applyFont="1" applyFill="1" applyBorder="1" applyAlignment="1">
      <alignment vertical="top" wrapText="1"/>
    </xf>
    <xf numFmtId="49" fontId="43" fillId="25" borderId="43" xfId="0" applyNumberFormat="1" applyFont="1" applyFill="1" applyBorder="1" applyAlignment="1">
      <alignment vertical="top" wrapText="1"/>
    </xf>
    <xf numFmtId="164" fontId="0" fillId="0" borderId="19" xfId="0" applyNumberFormat="1" applyFill="1" applyBorder="1"/>
    <xf numFmtId="165" fontId="0" fillId="0" borderId="19" xfId="0" applyNumberFormat="1" applyFill="1" applyBorder="1"/>
    <xf numFmtId="0" fontId="4" fillId="0" borderId="12" xfId="39" applyFont="1" applyFill="1" applyBorder="1"/>
    <xf numFmtId="0" fontId="1" fillId="0" borderId="16" xfId="39" applyFont="1" applyFill="1" applyBorder="1"/>
    <xf numFmtId="165" fontId="4" fillId="26" borderId="26" xfId="39" applyNumberFormat="1" applyFont="1" applyFill="1" applyBorder="1"/>
    <xf numFmtId="165" fontId="52" fillId="0" borderId="26" xfId="39" applyNumberFormat="1" applyFont="1" applyFill="1" applyBorder="1"/>
    <xf numFmtId="165" fontId="52" fillId="0" borderId="18" xfId="39" applyNumberFormat="1" applyFont="1" applyFill="1" applyBorder="1"/>
    <xf numFmtId="165" fontId="8" fillId="0" borderId="26" xfId="39" applyNumberFormat="1" applyFont="1" applyFill="1" applyBorder="1"/>
    <xf numFmtId="165" fontId="8" fillId="0" borderId="17" xfId="39" applyNumberFormat="1" applyFont="1" applyFill="1" applyBorder="1"/>
    <xf numFmtId="165" fontId="8" fillId="0" borderId="51" xfId="39" applyNumberFormat="1" applyFont="1" applyFill="1" applyBorder="1"/>
    <xf numFmtId="0" fontId="8" fillId="27" borderId="13" xfId="39" applyFont="1" applyFill="1" applyBorder="1" applyAlignment="1">
      <alignment horizontal="center" vertical="top" wrapText="1"/>
    </xf>
    <xf numFmtId="0" fontId="8" fillId="27" borderId="13" xfId="39" applyFont="1" applyFill="1" applyBorder="1" applyAlignment="1">
      <alignment horizontal="center"/>
    </xf>
    <xf numFmtId="0" fontId="8" fillId="27" borderId="22" xfId="39" applyFont="1" applyFill="1" applyBorder="1" applyAlignment="1">
      <alignment horizontal="center" vertical="top" wrapText="1"/>
    </xf>
    <xf numFmtId="49" fontId="8" fillId="27" borderId="13" xfId="0" applyNumberFormat="1" applyFont="1" applyFill="1" applyBorder="1" applyAlignment="1">
      <alignment horizontal="center" vertical="top" wrapText="1"/>
    </xf>
    <xf numFmtId="49" fontId="8" fillId="27" borderId="13" xfId="0" applyNumberFormat="1" applyFont="1" applyFill="1" applyBorder="1" applyAlignment="1">
      <alignment horizontal="center"/>
    </xf>
    <xf numFmtId="0" fontId="8" fillId="27" borderId="17" xfId="0" applyFont="1" applyFill="1" applyBorder="1" applyAlignment="1">
      <alignment horizontal="center" vertical="top" wrapText="1"/>
    </xf>
    <xf numFmtId="49" fontId="8" fillId="27" borderId="22" xfId="0" applyNumberFormat="1" applyFont="1" applyFill="1" applyBorder="1" applyAlignment="1">
      <alignment horizontal="center" vertical="top" wrapText="1"/>
    </xf>
    <xf numFmtId="49" fontId="8" fillId="27" borderId="22" xfId="0" applyNumberFormat="1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 vertical="top" wrapText="1"/>
    </xf>
    <xf numFmtId="0" fontId="8" fillId="27" borderId="13" xfId="0" applyFont="1" applyFill="1" applyBorder="1" applyAlignment="1">
      <alignment horizontal="center"/>
    </xf>
    <xf numFmtId="49" fontId="8" fillId="27" borderId="11" xfId="0" applyNumberFormat="1" applyFont="1" applyFill="1" applyBorder="1" applyAlignment="1">
      <alignment horizontal="center" vertical="top" wrapText="1"/>
    </xf>
    <xf numFmtId="49" fontId="8" fillId="27" borderId="11" xfId="0" applyNumberFormat="1" applyFont="1" applyFill="1" applyBorder="1" applyAlignment="1">
      <alignment horizontal="center"/>
    </xf>
    <xf numFmtId="0" fontId="8" fillId="27" borderId="16" xfId="0" applyFont="1" applyFill="1" applyBorder="1" applyAlignment="1">
      <alignment horizontal="center" vertical="top" wrapText="1"/>
    </xf>
    <xf numFmtId="0" fontId="8" fillId="27" borderId="22" xfId="0" applyFont="1" applyFill="1" applyBorder="1" applyAlignment="1">
      <alignment horizontal="center"/>
    </xf>
    <xf numFmtId="0" fontId="10" fillId="0" borderId="35" xfId="0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0" fontId="10" fillId="0" borderId="41" xfId="0" applyFont="1" applyFill="1" applyBorder="1"/>
    <xf numFmtId="0" fontId="10" fillId="0" borderId="41" xfId="0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/>
    <xf numFmtId="165" fontId="3" fillId="0" borderId="26" xfId="0" applyNumberFormat="1" applyFont="1" applyFill="1" applyBorder="1"/>
    <xf numFmtId="0" fontId="10" fillId="0" borderId="58" xfId="0" applyFont="1" applyBorder="1"/>
    <xf numFmtId="0" fontId="0" fillId="0" borderId="47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5" fontId="0" fillId="0" borderId="17" xfId="0" applyNumberFormat="1" applyFont="1" applyBorder="1"/>
    <xf numFmtId="0" fontId="0" fillId="0" borderId="22" xfId="0" applyBorder="1" applyAlignment="1">
      <alignment horizontal="center"/>
    </xf>
    <xf numFmtId="0" fontId="10" fillId="0" borderId="42" xfId="0" applyFont="1" applyFill="1" applyBorder="1" applyAlignment="1">
      <alignment wrapText="1"/>
    </xf>
    <xf numFmtId="0" fontId="0" fillId="0" borderId="47" xfId="0" applyBorder="1" applyAlignment="1">
      <alignment horizontal="center"/>
    </xf>
    <xf numFmtId="1" fontId="1" fillId="0" borderId="48" xfId="0" applyNumberFormat="1" applyFont="1" applyBorder="1" applyAlignment="1">
      <alignment horizontal="center"/>
    </xf>
    <xf numFmtId="165" fontId="0" fillId="0" borderId="54" xfId="0" applyNumberFormat="1" applyFont="1" applyBorder="1" applyAlignment="1"/>
    <xf numFmtId="0" fontId="32" fillId="0" borderId="15" xfId="0" applyFont="1" applyFill="1" applyBorder="1" applyAlignment="1">
      <alignment vertical="top" wrapText="1"/>
    </xf>
    <xf numFmtId="49" fontId="4" fillId="0" borderId="16" xfId="0" applyNumberFormat="1" applyFont="1" applyFill="1" applyBorder="1"/>
    <xf numFmtId="0" fontId="10" fillId="0" borderId="16" xfId="0" applyFont="1" applyFill="1" applyBorder="1"/>
    <xf numFmtId="0" fontId="12" fillId="0" borderId="16" xfId="0" applyFont="1" applyFill="1" applyBorder="1"/>
    <xf numFmtId="0" fontId="12" fillId="0" borderId="16" xfId="0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5" fillId="0" borderId="16" xfId="0" applyNumberFormat="1" applyFont="1" applyFill="1" applyBorder="1"/>
    <xf numFmtId="0" fontId="1" fillId="0" borderId="16" xfId="0" applyFont="1" applyFill="1" applyBorder="1"/>
    <xf numFmtId="0" fontId="32" fillId="25" borderId="66" xfId="0" applyFont="1" applyFill="1" applyBorder="1" applyAlignment="1">
      <alignment vertical="top" wrapText="1"/>
    </xf>
    <xf numFmtId="165" fontId="12" fillId="0" borderId="0" xfId="0" applyNumberFormat="1" applyFont="1" applyBorder="1" applyAlignment="1"/>
    <xf numFmtId="165" fontId="5" fillId="0" borderId="16" xfId="0" applyNumberFormat="1" applyFont="1" applyFill="1" applyBorder="1" applyAlignment="1"/>
    <xf numFmtId="0" fontId="0" fillId="24" borderId="0" xfId="0" applyFill="1"/>
    <xf numFmtId="0" fontId="10" fillId="0" borderId="69" xfId="0" applyFont="1" applyFill="1" applyBorder="1" applyAlignment="1">
      <alignment horizontal="center"/>
    </xf>
    <xf numFmtId="0" fontId="10" fillId="0" borderId="67" xfId="0" applyNumberFormat="1" applyFont="1" applyFill="1" applyBorder="1" applyAlignment="1">
      <alignment horizontal="center"/>
    </xf>
    <xf numFmtId="165" fontId="0" fillId="0" borderId="18" xfId="0" applyNumberFormat="1" applyBorder="1" applyAlignment="1"/>
    <xf numFmtId="165" fontId="10" fillId="24" borderId="67" xfId="0" applyNumberFormat="1" applyFont="1" applyFill="1" applyBorder="1" applyAlignment="1" applyProtection="1">
      <alignment horizontal="right"/>
      <protection locked="0"/>
    </xf>
    <xf numFmtId="165" fontId="10" fillId="24" borderId="14" xfId="0" applyNumberFormat="1" applyFont="1" applyFill="1" applyBorder="1" applyAlignment="1" applyProtection="1">
      <alignment horizontal="right"/>
      <protection locked="0"/>
    </xf>
    <xf numFmtId="165" fontId="0" fillId="24" borderId="14" xfId="0" applyNumberFormat="1" applyFill="1" applyBorder="1" applyAlignment="1" applyProtection="1">
      <alignment horizontal="right"/>
      <protection locked="0"/>
    </xf>
    <xf numFmtId="165" fontId="0" fillId="24" borderId="20" xfId="0" applyNumberFormat="1" applyFill="1" applyBorder="1" applyAlignment="1" applyProtection="1">
      <protection locked="0"/>
    </xf>
    <xf numFmtId="165" fontId="0" fillId="24" borderId="61" xfId="0" applyNumberFormat="1" applyFill="1" applyBorder="1" applyAlignment="1" applyProtection="1">
      <alignment horizontal="right"/>
      <protection locked="0"/>
    </xf>
    <xf numFmtId="165" fontId="0" fillId="24" borderId="39" xfId="0" applyNumberFormat="1" applyFill="1" applyBorder="1" applyAlignment="1" applyProtection="1">
      <alignment horizontal="right"/>
      <protection locked="0"/>
    </xf>
    <xf numFmtId="165" fontId="0" fillId="24" borderId="67" xfId="0" applyNumberFormat="1" applyFill="1" applyBorder="1" applyAlignment="1" applyProtection="1">
      <alignment horizontal="right"/>
      <protection locked="0"/>
    </xf>
    <xf numFmtId="165" fontId="0" fillId="24" borderId="20" xfId="0" applyNumberFormat="1" applyFill="1" applyBorder="1" applyProtection="1">
      <protection locked="0"/>
    </xf>
    <xf numFmtId="165" fontId="0" fillId="24" borderId="62" xfId="0" applyNumberFormat="1" applyFill="1" applyBorder="1" applyAlignment="1" applyProtection="1">
      <protection locked="0"/>
    </xf>
    <xf numFmtId="0" fontId="8" fillId="27" borderId="50" xfId="0" applyNumberFormat="1" applyFont="1" applyFill="1" applyBorder="1" applyAlignment="1">
      <alignment horizontal="center"/>
    </xf>
    <xf numFmtId="0" fontId="49" fillId="27" borderId="31" xfId="0" applyNumberFormat="1" applyFont="1" applyFill="1" applyBorder="1" applyAlignment="1">
      <alignment horizontal="center"/>
    </xf>
    <xf numFmtId="0" fontId="0" fillId="27" borderId="16" xfId="0" applyNumberFormat="1" applyFill="1" applyBorder="1" applyAlignment="1">
      <alignment horizontal="center"/>
    </xf>
    <xf numFmtId="49" fontId="8" fillId="0" borderId="22" xfId="0" applyNumberFormat="1" applyFont="1" applyBorder="1"/>
    <xf numFmtId="49" fontId="39" fillId="0" borderId="11" xfId="0" applyNumberFormat="1" applyFont="1" applyBorder="1"/>
    <xf numFmtId="165" fontId="0" fillId="24" borderId="14" xfId="0" applyNumberFormat="1" applyFill="1" applyBorder="1" applyAlignment="1" applyProtection="1">
      <alignment horizontal="right" vertical="center"/>
      <protection locked="0"/>
    </xf>
    <xf numFmtId="165" fontId="10" fillId="24" borderId="48" xfId="0" applyNumberFormat="1" applyFont="1" applyFill="1" applyBorder="1" applyAlignment="1" applyProtection="1">
      <alignment horizontal="right"/>
      <protection locked="0"/>
    </xf>
    <xf numFmtId="165" fontId="0" fillId="24" borderId="48" xfId="0" applyNumberFormat="1" applyFill="1" applyBorder="1" applyAlignment="1" applyProtection="1">
      <alignment horizontal="right"/>
      <protection locked="0"/>
    </xf>
    <xf numFmtId="165" fontId="0" fillId="24" borderId="47" xfId="0" applyNumberFormat="1" applyFill="1" applyBorder="1" applyAlignment="1" applyProtection="1">
      <alignment horizontal="right"/>
      <protection locked="0"/>
    </xf>
    <xf numFmtId="165" fontId="0" fillId="24" borderId="19" xfId="0" applyNumberFormat="1" applyFill="1" applyBorder="1" applyProtection="1">
      <protection locked="0"/>
    </xf>
    <xf numFmtId="0" fontId="8" fillId="0" borderId="22" xfId="0" applyFont="1" applyBorder="1" applyAlignment="1">
      <alignment vertical="top" wrapText="1"/>
    </xf>
    <xf numFmtId="165" fontId="0" fillId="24" borderId="14" xfId="0" applyNumberFormat="1" applyFill="1" applyBorder="1" applyProtection="1">
      <protection locked="0"/>
    </xf>
    <xf numFmtId="165" fontId="0" fillId="24" borderId="14" xfId="0" applyNumberFormat="1" applyFill="1" applyBorder="1" applyAlignment="1" applyProtection="1">
      <protection locked="0"/>
    </xf>
    <xf numFmtId="165" fontId="0" fillId="24" borderId="48" xfId="0" applyNumberFormat="1" applyFill="1" applyBorder="1" applyAlignment="1" applyProtection="1">
      <protection locked="0"/>
    </xf>
    <xf numFmtId="165" fontId="0" fillId="24" borderId="57" xfId="0" applyNumberFormat="1" applyFill="1" applyBorder="1" applyProtection="1">
      <protection locked="0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4" builtinId="25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3" builtinId="15" customBuiltin="1"/>
    <cellStyle name="Neutrální" xfId="37" builtinId="28" customBuiltin="1"/>
    <cellStyle name="Normální" xfId="0" builtinId="0"/>
    <cellStyle name="normální_VD Vranov DSP - rozpočet" xfId="38"/>
    <cellStyle name="normální_VDDB_jez_18.10.2007 - rozpočet" xfId="39"/>
    <cellStyle name="popis polozky" xfId="42"/>
    <cellStyle name="Poznámka" xfId="40" builtinId="10" customBuiltin="1"/>
    <cellStyle name="Propojená buňka" xfId="36" builtinId="24" customBuiltin="1"/>
    <cellStyle name="Správně" xfId="29" builtinId="26" customBuiltin="1"/>
    <cellStyle name="Špatně" xfId="25" builtinId="27" customBuiltin="1"/>
    <cellStyle name="Text upozornění" xfId="45" builtinId="11" customBuiltin="1"/>
    <cellStyle name="Vstup" xfId="35" builtinId="20" customBuiltin="1"/>
    <cellStyle name="Výpočet" xfId="27" builtinId="22" customBuiltin="1"/>
    <cellStyle name="Výstup" xfId="41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showZeros="0" zoomScale="75" zoomScaleNormal="75" zoomScaleSheetLayoutView="100" workbookViewId="0"/>
  </sheetViews>
  <sheetFormatPr defaultColWidth="8.85546875" defaultRowHeight="12.75" x14ac:dyDescent="0.2"/>
  <cols>
    <col min="1" max="1" width="42.42578125" style="74" customWidth="1"/>
    <col min="2" max="2" width="74" style="74" customWidth="1"/>
    <col min="3" max="3" width="21" style="82" customWidth="1"/>
    <col min="4" max="4" width="17.7109375" style="74" customWidth="1"/>
    <col min="5" max="5" width="17.28515625" style="74" customWidth="1"/>
    <col min="6" max="256" width="8.85546875" style="74"/>
    <col min="257" max="257" width="30.28515625" style="74" customWidth="1"/>
    <col min="258" max="258" width="48.7109375" style="74" customWidth="1"/>
    <col min="259" max="259" width="8.42578125" style="74" customWidth="1"/>
    <col min="260" max="260" width="17.7109375" style="74" customWidth="1"/>
    <col min="261" max="261" width="17.28515625" style="74" customWidth="1"/>
    <col min="262" max="512" width="8.85546875" style="74"/>
    <col min="513" max="513" width="30.28515625" style="74" customWidth="1"/>
    <col min="514" max="514" width="48.7109375" style="74" customWidth="1"/>
    <col min="515" max="515" width="8.42578125" style="74" customWidth="1"/>
    <col min="516" max="516" width="17.7109375" style="74" customWidth="1"/>
    <col min="517" max="517" width="17.28515625" style="74" customWidth="1"/>
    <col min="518" max="768" width="8.85546875" style="74"/>
    <col min="769" max="769" width="30.28515625" style="74" customWidth="1"/>
    <col min="770" max="770" width="48.7109375" style="74" customWidth="1"/>
    <col min="771" max="771" width="8.42578125" style="74" customWidth="1"/>
    <col min="772" max="772" width="17.7109375" style="74" customWidth="1"/>
    <col min="773" max="773" width="17.28515625" style="74" customWidth="1"/>
    <col min="774" max="1024" width="8.85546875" style="74"/>
    <col min="1025" max="1025" width="30.28515625" style="74" customWidth="1"/>
    <col min="1026" max="1026" width="48.7109375" style="74" customWidth="1"/>
    <col min="1027" max="1027" width="8.42578125" style="74" customWidth="1"/>
    <col min="1028" max="1028" width="17.7109375" style="74" customWidth="1"/>
    <col min="1029" max="1029" width="17.28515625" style="74" customWidth="1"/>
    <col min="1030" max="1280" width="8.85546875" style="74"/>
    <col min="1281" max="1281" width="30.28515625" style="74" customWidth="1"/>
    <col min="1282" max="1282" width="48.7109375" style="74" customWidth="1"/>
    <col min="1283" max="1283" width="8.42578125" style="74" customWidth="1"/>
    <col min="1284" max="1284" width="17.7109375" style="74" customWidth="1"/>
    <col min="1285" max="1285" width="17.28515625" style="74" customWidth="1"/>
    <col min="1286" max="1536" width="8.85546875" style="74"/>
    <col min="1537" max="1537" width="30.28515625" style="74" customWidth="1"/>
    <col min="1538" max="1538" width="48.7109375" style="74" customWidth="1"/>
    <col min="1539" max="1539" width="8.42578125" style="74" customWidth="1"/>
    <col min="1540" max="1540" width="17.7109375" style="74" customWidth="1"/>
    <col min="1541" max="1541" width="17.28515625" style="74" customWidth="1"/>
    <col min="1542" max="1792" width="8.85546875" style="74"/>
    <col min="1793" max="1793" width="30.28515625" style="74" customWidth="1"/>
    <col min="1794" max="1794" width="48.7109375" style="74" customWidth="1"/>
    <col min="1795" max="1795" width="8.42578125" style="74" customWidth="1"/>
    <col min="1796" max="1796" width="17.7109375" style="74" customWidth="1"/>
    <col min="1797" max="1797" width="17.28515625" style="74" customWidth="1"/>
    <col min="1798" max="2048" width="8.85546875" style="74"/>
    <col min="2049" max="2049" width="30.28515625" style="74" customWidth="1"/>
    <col min="2050" max="2050" width="48.7109375" style="74" customWidth="1"/>
    <col min="2051" max="2051" width="8.42578125" style="74" customWidth="1"/>
    <col min="2052" max="2052" width="17.7109375" style="74" customWidth="1"/>
    <col min="2053" max="2053" width="17.28515625" style="74" customWidth="1"/>
    <col min="2054" max="2304" width="8.85546875" style="74"/>
    <col min="2305" max="2305" width="30.28515625" style="74" customWidth="1"/>
    <col min="2306" max="2306" width="48.7109375" style="74" customWidth="1"/>
    <col min="2307" max="2307" width="8.42578125" style="74" customWidth="1"/>
    <col min="2308" max="2308" width="17.7109375" style="74" customWidth="1"/>
    <col min="2309" max="2309" width="17.28515625" style="74" customWidth="1"/>
    <col min="2310" max="2560" width="8.85546875" style="74"/>
    <col min="2561" max="2561" width="30.28515625" style="74" customWidth="1"/>
    <col min="2562" max="2562" width="48.7109375" style="74" customWidth="1"/>
    <col min="2563" max="2563" width="8.42578125" style="74" customWidth="1"/>
    <col min="2564" max="2564" width="17.7109375" style="74" customWidth="1"/>
    <col min="2565" max="2565" width="17.28515625" style="74" customWidth="1"/>
    <col min="2566" max="2816" width="8.85546875" style="74"/>
    <col min="2817" max="2817" width="30.28515625" style="74" customWidth="1"/>
    <col min="2818" max="2818" width="48.7109375" style="74" customWidth="1"/>
    <col min="2819" max="2819" width="8.42578125" style="74" customWidth="1"/>
    <col min="2820" max="2820" width="17.7109375" style="74" customWidth="1"/>
    <col min="2821" max="2821" width="17.28515625" style="74" customWidth="1"/>
    <col min="2822" max="3072" width="8.85546875" style="74"/>
    <col min="3073" max="3073" width="30.28515625" style="74" customWidth="1"/>
    <col min="3074" max="3074" width="48.7109375" style="74" customWidth="1"/>
    <col min="3075" max="3075" width="8.42578125" style="74" customWidth="1"/>
    <col min="3076" max="3076" width="17.7109375" style="74" customWidth="1"/>
    <col min="3077" max="3077" width="17.28515625" style="74" customWidth="1"/>
    <col min="3078" max="3328" width="8.85546875" style="74"/>
    <col min="3329" max="3329" width="30.28515625" style="74" customWidth="1"/>
    <col min="3330" max="3330" width="48.7109375" style="74" customWidth="1"/>
    <col min="3331" max="3331" width="8.42578125" style="74" customWidth="1"/>
    <col min="3332" max="3332" width="17.7109375" style="74" customWidth="1"/>
    <col min="3333" max="3333" width="17.28515625" style="74" customWidth="1"/>
    <col min="3334" max="3584" width="8.85546875" style="74"/>
    <col min="3585" max="3585" width="30.28515625" style="74" customWidth="1"/>
    <col min="3586" max="3586" width="48.7109375" style="74" customWidth="1"/>
    <col min="3587" max="3587" width="8.42578125" style="74" customWidth="1"/>
    <col min="3588" max="3588" width="17.7109375" style="74" customWidth="1"/>
    <col min="3589" max="3589" width="17.28515625" style="74" customWidth="1"/>
    <col min="3590" max="3840" width="8.85546875" style="74"/>
    <col min="3841" max="3841" width="30.28515625" style="74" customWidth="1"/>
    <col min="3842" max="3842" width="48.7109375" style="74" customWidth="1"/>
    <col min="3843" max="3843" width="8.42578125" style="74" customWidth="1"/>
    <col min="3844" max="3844" width="17.7109375" style="74" customWidth="1"/>
    <col min="3845" max="3845" width="17.28515625" style="74" customWidth="1"/>
    <col min="3846" max="4096" width="8.85546875" style="74"/>
    <col min="4097" max="4097" width="30.28515625" style="74" customWidth="1"/>
    <col min="4098" max="4098" width="48.7109375" style="74" customWidth="1"/>
    <col min="4099" max="4099" width="8.42578125" style="74" customWidth="1"/>
    <col min="4100" max="4100" width="17.7109375" style="74" customWidth="1"/>
    <col min="4101" max="4101" width="17.28515625" style="74" customWidth="1"/>
    <col min="4102" max="4352" width="8.85546875" style="74"/>
    <col min="4353" max="4353" width="30.28515625" style="74" customWidth="1"/>
    <col min="4354" max="4354" width="48.7109375" style="74" customWidth="1"/>
    <col min="4355" max="4355" width="8.42578125" style="74" customWidth="1"/>
    <col min="4356" max="4356" width="17.7109375" style="74" customWidth="1"/>
    <col min="4357" max="4357" width="17.28515625" style="74" customWidth="1"/>
    <col min="4358" max="4608" width="8.85546875" style="74"/>
    <col min="4609" max="4609" width="30.28515625" style="74" customWidth="1"/>
    <col min="4610" max="4610" width="48.7109375" style="74" customWidth="1"/>
    <col min="4611" max="4611" width="8.42578125" style="74" customWidth="1"/>
    <col min="4612" max="4612" width="17.7109375" style="74" customWidth="1"/>
    <col min="4613" max="4613" width="17.28515625" style="74" customWidth="1"/>
    <col min="4614" max="4864" width="8.85546875" style="74"/>
    <col min="4865" max="4865" width="30.28515625" style="74" customWidth="1"/>
    <col min="4866" max="4866" width="48.7109375" style="74" customWidth="1"/>
    <col min="4867" max="4867" width="8.42578125" style="74" customWidth="1"/>
    <col min="4868" max="4868" width="17.7109375" style="74" customWidth="1"/>
    <col min="4869" max="4869" width="17.28515625" style="74" customWidth="1"/>
    <col min="4870" max="5120" width="8.85546875" style="74"/>
    <col min="5121" max="5121" width="30.28515625" style="74" customWidth="1"/>
    <col min="5122" max="5122" width="48.7109375" style="74" customWidth="1"/>
    <col min="5123" max="5123" width="8.42578125" style="74" customWidth="1"/>
    <col min="5124" max="5124" width="17.7109375" style="74" customWidth="1"/>
    <col min="5125" max="5125" width="17.28515625" style="74" customWidth="1"/>
    <col min="5126" max="5376" width="8.85546875" style="74"/>
    <col min="5377" max="5377" width="30.28515625" style="74" customWidth="1"/>
    <col min="5378" max="5378" width="48.7109375" style="74" customWidth="1"/>
    <col min="5379" max="5379" width="8.42578125" style="74" customWidth="1"/>
    <col min="5380" max="5380" width="17.7109375" style="74" customWidth="1"/>
    <col min="5381" max="5381" width="17.28515625" style="74" customWidth="1"/>
    <col min="5382" max="5632" width="8.85546875" style="74"/>
    <col min="5633" max="5633" width="30.28515625" style="74" customWidth="1"/>
    <col min="5634" max="5634" width="48.7109375" style="74" customWidth="1"/>
    <col min="5635" max="5635" width="8.42578125" style="74" customWidth="1"/>
    <col min="5636" max="5636" width="17.7109375" style="74" customWidth="1"/>
    <col min="5637" max="5637" width="17.28515625" style="74" customWidth="1"/>
    <col min="5638" max="5888" width="8.85546875" style="74"/>
    <col min="5889" max="5889" width="30.28515625" style="74" customWidth="1"/>
    <col min="5890" max="5890" width="48.7109375" style="74" customWidth="1"/>
    <col min="5891" max="5891" width="8.42578125" style="74" customWidth="1"/>
    <col min="5892" max="5892" width="17.7109375" style="74" customWidth="1"/>
    <col min="5893" max="5893" width="17.28515625" style="74" customWidth="1"/>
    <col min="5894" max="6144" width="8.85546875" style="74"/>
    <col min="6145" max="6145" width="30.28515625" style="74" customWidth="1"/>
    <col min="6146" max="6146" width="48.7109375" style="74" customWidth="1"/>
    <col min="6147" max="6147" width="8.42578125" style="74" customWidth="1"/>
    <col min="6148" max="6148" width="17.7109375" style="74" customWidth="1"/>
    <col min="6149" max="6149" width="17.28515625" style="74" customWidth="1"/>
    <col min="6150" max="6400" width="8.85546875" style="74"/>
    <col min="6401" max="6401" width="30.28515625" style="74" customWidth="1"/>
    <col min="6402" max="6402" width="48.7109375" style="74" customWidth="1"/>
    <col min="6403" max="6403" width="8.42578125" style="74" customWidth="1"/>
    <col min="6404" max="6404" width="17.7109375" style="74" customWidth="1"/>
    <col min="6405" max="6405" width="17.28515625" style="74" customWidth="1"/>
    <col min="6406" max="6656" width="8.85546875" style="74"/>
    <col min="6657" max="6657" width="30.28515625" style="74" customWidth="1"/>
    <col min="6658" max="6658" width="48.7109375" style="74" customWidth="1"/>
    <col min="6659" max="6659" width="8.42578125" style="74" customWidth="1"/>
    <col min="6660" max="6660" width="17.7109375" style="74" customWidth="1"/>
    <col min="6661" max="6661" width="17.28515625" style="74" customWidth="1"/>
    <col min="6662" max="6912" width="8.85546875" style="74"/>
    <col min="6913" max="6913" width="30.28515625" style="74" customWidth="1"/>
    <col min="6914" max="6914" width="48.7109375" style="74" customWidth="1"/>
    <col min="6915" max="6915" width="8.42578125" style="74" customWidth="1"/>
    <col min="6916" max="6916" width="17.7109375" style="74" customWidth="1"/>
    <col min="6917" max="6917" width="17.28515625" style="74" customWidth="1"/>
    <col min="6918" max="7168" width="8.85546875" style="74"/>
    <col min="7169" max="7169" width="30.28515625" style="74" customWidth="1"/>
    <col min="7170" max="7170" width="48.7109375" style="74" customWidth="1"/>
    <col min="7171" max="7171" width="8.42578125" style="74" customWidth="1"/>
    <col min="7172" max="7172" width="17.7109375" style="74" customWidth="1"/>
    <col min="7173" max="7173" width="17.28515625" style="74" customWidth="1"/>
    <col min="7174" max="7424" width="8.85546875" style="74"/>
    <col min="7425" max="7425" width="30.28515625" style="74" customWidth="1"/>
    <col min="7426" max="7426" width="48.7109375" style="74" customWidth="1"/>
    <col min="7427" max="7427" width="8.42578125" style="74" customWidth="1"/>
    <col min="7428" max="7428" width="17.7109375" style="74" customWidth="1"/>
    <col min="7429" max="7429" width="17.28515625" style="74" customWidth="1"/>
    <col min="7430" max="7680" width="8.85546875" style="74"/>
    <col min="7681" max="7681" width="30.28515625" style="74" customWidth="1"/>
    <col min="7682" max="7682" width="48.7109375" style="74" customWidth="1"/>
    <col min="7683" max="7683" width="8.42578125" style="74" customWidth="1"/>
    <col min="7684" max="7684" width="17.7109375" style="74" customWidth="1"/>
    <col min="7685" max="7685" width="17.28515625" style="74" customWidth="1"/>
    <col min="7686" max="7936" width="8.85546875" style="74"/>
    <col min="7937" max="7937" width="30.28515625" style="74" customWidth="1"/>
    <col min="7938" max="7938" width="48.7109375" style="74" customWidth="1"/>
    <col min="7939" max="7939" width="8.42578125" style="74" customWidth="1"/>
    <col min="7940" max="7940" width="17.7109375" style="74" customWidth="1"/>
    <col min="7941" max="7941" width="17.28515625" style="74" customWidth="1"/>
    <col min="7942" max="8192" width="8.85546875" style="74"/>
    <col min="8193" max="8193" width="30.28515625" style="74" customWidth="1"/>
    <col min="8194" max="8194" width="48.7109375" style="74" customWidth="1"/>
    <col min="8195" max="8195" width="8.42578125" style="74" customWidth="1"/>
    <col min="8196" max="8196" width="17.7109375" style="74" customWidth="1"/>
    <col min="8197" max="8197" width="17.28515625" style="74" customWidth="1"/>
    <col min="8198" max="8448" width="8.85546875" style="74"/>
    <col min="8449" max="8449" width="30.28515625" style="74" customWidth="1"/>
    <col min="8450" max="8450" width="48.7109375" style="74" customWidth="1"/>
    <col min="8451" max="8451" width="8.42578125" style="74" customWidth="1"/>
    <col min="8452" max="8452" width="17.7109375" style="74" customWidth="1"/>
    <col min="8453" max="8453" width="17.28515625" style="74" customWidth="1"/>
    <col min="8454" max="8704" width="8.85546875" style="74"/>
    <col min="8705" max="8705" width="30.28515625" style="74" customWidth="1"/>
    <col min="8706" max="8706" width="48.7109375" style="74" customWidth="1"/>
    <col min="8707" max="8707" width="8.42578125" style="74" customWidth="1"/>
    <col min="8708" max="8708" width="17.7109375" style="74" customWidth="1"/>
    <col min="8709" max="8709" width="17.28515625" style="74" customWidth="1"/>
    <col min="8710" max="8960" width="8.85546875" style="74"/>
    <col min="8961" max="8961" width="30.28515625" style="74" customWidth="1"/>
    <col min="8962" max="8962" width="48.7109375" style="74" customWidth="1"/>
    <col min="8963" max="8963" width="8.42578125" style="74" customWidth="1"/>
    <col min="8964" max="8964" width="17.7109375" style="74" customWidth="1"/>
    <col min="8965" max="8965" width="17.28515625" style="74" customWidth="1"/>
    <col min="8966" max="9216" width="8.85546875" style="74"/>
    <col min="9217" max="9217" width="30.28515625" style="74" customWidth="1"/>
    <col min="9218" max="9218" width="48.7109375" style="74" customWidth="1"/>
    <col min="9219" max="9219" width="8.42578125" style="74" customWidth="1"/>
    <col min="9220" max="9220" width="17.7109375" style="74" customWidth="1"/>
    <col min="9221" max="9221" width="17.28515625" style="74" customWidth="1"/>
    <col min="9222" max="9472" width="8.85546875" style="74"/>
    <col min="9473" max="9473" width="30.28515625" style="74" customWidth="1"/>
    <col min="9474" max="9474" width="48.7109375" style="74" customWidth="1"/>
    <col min="9475" max="9475" width="8.42578125" style="74" customWidth="1"/>
    <col min="9476" max="9476" width="17.7109375" style="74" customWidth="1"/>
    <col min="9477" max="9477" width="17.28515625" style="74" customWidth="1"/>
    <col min="9478" max="9728" width="8.85546875" style="74"/>
    <col min="9729" max="9729" width="30.28515625" style="74" customWidth="1"/>
    <col min="9730" max="9730" width="48.7109375" style="74" customWidth="1"/>
    <col min="9731" max="9731" width="8.42578125" style="74" customWidth="1"/>
    <col min="9732" max="9732" width="17.7109375" style="74" customWidth="1"/>
    <col min="9733" max="9733" width="17.28515625" style="74" customWidth="1"/>
    <col min="9734" max="9984" width="8.85546875" style="74"/>
    <col min="9985" max="9985" width="30.28515625" style="74" customWidth="1"/>
    <col min="9986" max="9986" width="48.7109375" style="74" customWidth="1"/>
    <col min="9987" max="9987" width="8.42578125" style="74" customWidth="1"/>
    <col min="9988" max="9988" width="17.7109375" style="74" customWidth="1"/>
    <col min="9989" max="9989" width="17.28515625" style="74" customWidth="1"/>
    <col min="9990" max="10240" width="8.85546875" style="74"/>
    <col min="10241" max="10241" width="30.28515625" style="74" customWidth="1"/>
    <col min="10242" max="10242" width="48.7109375" style="74" customWidth="1"/>
    <col min="10243" max="10243" width="8.42578125" style="74" customWidth="1"/>
    <col min="10244" max="10244" width="17.7109375" style="74" customWidth="1"/>
    <col min="10245" max="10245" width="17.28515625" style="74" customWidth="1"/>
    <col min="10246" max="10496" width="8.85546875" style="74"/>
    <col min="10497" max="10497" width="30.28515625" style="74" customWidth="1"/>
    <col min="10498" max="10498" width="48.7109375" style="74" customWidth="1"/>
    <col min="10499" max="10499" width="8.42578125" style="74" customWidth="1"/>
    <col min="10500" max="10500" width="17.7109375" style="74" customWidth="1"/>
    <col min="10501" max="10501" width="17.28515625" style="74" customWidth="1"/>
    <col min="10502" max="10752" width="8.85546875" style="74"/>
    <col min="10753" max="10753" width="30.28515625" style="74" customWidth="1"/>
    <col min="10754" max="10754" width="48.7109375" style="74" customWidth="1"/>
    <col min="10755" max="10755" width="8.42578125" style="74" customWidth="1"/>
    <col min="10756" max="10756" width="17.7109375" style="74" customWidth="1"/>
    <col min="10757" max="10757" width="17.28515625" style="74" customWidth="1"/>
    <col min="10758" max="11008" width="8.85546875" style="74"/>
    <col min="11009" max="11009" width="30.28515625" style="74" customWidth="1"/>
    <col min="11010" max="11010" width="48.7109375" style="74" customWidth="1"/>
    <col min="11011" max="11011" width="8.42578125" style="74" customWidth="1"/>
    <col min="11012" max="11012" width="17.7109375" style="74" customWidth="1"/>
    <col min="11013" max="11013" width="17.28515625" style="74" customWidth="1"/>
    <col min="11014" max="11264" width="8.85546875" style="74"/>
    <col min="11265" max="11265" width="30.28515625" style="74" customWidth="1"/>
    <col min="11266" max="11266" width="48.7109375" style="74" customWidth="1"/>
    <col min="11267" max="11267" width="8.42578125" style="74" customWidth="1"/>
    <col min="11268" max="11268" width="17.7109375" style="74" customWidth="1"/>
    <col min="11269" max="11269" width="17.28515625" style="74" customWidth="1"/>
    <col min="11270" max="11520" width="8.85546875" style="74"/>
    <col min="11521" max="11521" width="30.28515625" style="74" customWidth="1"/>
    <col min="11522" max="11522" width="48.7109375" style="74" customWidth="1"/>
    <col min="11523" max="11523" width="8.42578125" style="74" customWidth="1"/>
    <col min="11524" max="11524" width="17.7109375" style="74" customWidth="1"/>
    <col min="11525" max="11525" width="17.28515625" style="74" customWidth="1"/>
    <col min="11526" max="11776" width="8.85546875" style="74"/>
    <col min="11777" max="11777" width="30.28515625" style="74" customWidth="1"/>
    <col min="11778" max="11778" width="48.7109375" style="74" customWidth="1"/>
    <col min="11779" max="11779" width="8.42578125" style="74" customWidth="1"/>
    <col min="11780" max="11780" width="17.7109375" style="74" customWidth="1"/>
    <col min="11781" max="11781" width="17.28515625" style="74" customWidth="1"/>
    <col min="11782" max="12032" width="8.85546875" style="74"/>
    <col min="12033" max="12033" width="30.28515625" style="74" customWidth="1"/>
    <col min="12034" max="12034" width="48.7109375" style="74" customWidth="1"/>
    <col min="12035" max="12035" width="8.42578125" style="74" customWidth="1"/>
    <col min="12036" max="12036" width="17.7109375" style="74" customWidth="1"/>
    <col min="12037" max="12037" width="17.28515625" style="74" customWidth="1"/>
    <col min="12038" max="12288" width="8.85546875" style="74"/>
    <col min="12289" max="12289" width="30.28515625" style="74" customWidth="1"/>
    <col min="12290" max="12290" width="48.7109375" style="74" customWidth="1"/>
    <col min="12291" max="12291" width="8.42578125" style="74" customWidth="1"/>
    <col min="12292" max="12292" width="17.7109375" style="74" customWidth="1"/>
    <col min="12293" max="12293" width="17.28515625" style="74" customWidth="1"/>
    <col min="12294" max="12544" width="8.85546875" style="74"/>
    <col min="12545" max="12545" width="30.28515625" style="74" customWidth="1"/>
    <col min="12546" max="12546" width="48.7109375" style="74" customWidth="1"/>
    <col min="12547" max="12547" width="8.42578125" style="74" customWidth="1"/>
    <col min="12548" max="12548" width="17.7109375" style="74" customWidth="1"/>
    <col min="12549" max="12549" width="17.28515625" style="74" customWidth="1"/>
    <col min="12550" max="12800" width="8.85546875" style="74"/>
    <col min="12801" max="12801" width="30.28515625" style="74" customWidth="1"/>
    <col min="12802" max="12802" width="48.7109375" style="74" customWidth="1"/>
    <col min="12803" max="12803" width="8.42578125" style="74" customWidth="1"/>
    <col min="12804" max="12804" width="17.7109375" style="74" customWidth="1"/>
    <col min="12805" max="12805" width="17.28515625" style="74" customWidth="1"/>
    <col min="12806" max="13056" width="8.85546875" style="74"/>
    <col min="13057" max="13057" width="30.28515625" style="74" customWidth="1"/>
    <col min="13058" max="13058" width="48.7109375" style="74" customWidth="1"/>
    <col min="13059" max="13059" width="8.42578125" style="74" customWidth="1"/>
    <col min="13060" max="13060" width="17.7109375" style="74" customWidth="1"/>
    <col min="13061" max="13061" width="17.28515625" style="74" customWidth="1"/>
    <col min="13062" max="13312" width="8.85546875" style="74"/>
    <col min="13313" max="13313" width="30.28515625" style="74" customWidth="1"/>
    <col min="13314" max="13314" width="48.7109375" style="74" customWidth="1"/>
    <col min="13315" max="13315" width="8.42578125" style="74" customWidth="1"/>
    <col min="13316" max="13316" width="17.7109375" style="74" customWidth="1"/>
    <col min="13317" max="13317" width="17.28515625" style="74" customWidth="1"/>
    <col min="13318" max="13568" width="8.85546875" style="74"/>
    <col min="13569" max="13569" width="30.28515625" style="74" customWidth="1"/>
    <col min="13570" max="13570" width="48.7109375" style="74" customWidth="1"/>
    <col min="13571" max="13571" width="8.42578125" style="74" customWidth="1"/>
    <col min="13572" max="13572" width="17.7109375" style="74" customWidth="1"/>
    <col min="13573" max="13573" width="17.28515625" style="74" customWidth="1"/>
    <col min="13574" max="13824" width="8.85546875" style="74"/>
    <col min="13825" max="13825" width="30.28515625" style="74" customWidth="1"/>
    <col min="13826" max="13826" width="48.7109375" style="74" customWidth="1"/>
    <col min="13827" max="13827" width="8.42578125" style="74" customWidth="1"/>
    <col min="13828" max="13828" width="17.7109375" style="74" customWidth="1"/>
    <col min="13829" max="13829" width="17.28515625" style="74" customWidth="1"/>
    <col min="13830" max="14080" width="8.85546875" style="74"/>
    <col min="14081" max="14081" width="30.28515625" style="74" customWidth="1"/>
    <col min="14082" max="14082" width="48.7109375" style="74" customWidth="1"/>
    <col min="14083" max="14083" width="8.42578125" style="74" customWidth="1"/>
    <col min="14084" max="14084" width="17.7109375" style="74" customWidth="1"/>
    <col min="14085" max="14085" width="17.28515625" style="74" customWidth="1"/>
    <col min="14086" max="14336" width="8.85546875" style="74"/>
    <col min="14337" max="14337" width="30.28515625" style="74" customWidth="1"/>
    <col min="14338" max="14338" width="48.7109375" style="74" customWidth="1"/>
    <col min="14339" max="14339" width="8.42578125" style="74" customWidth="1"/>
    <col min="14340" max="14340" width="17.7109375" style="74" customWidth="1"/>
    <col min="14341" max="14341" width="17.28515625" style="74" customWidth="1"/>
    <col min="14342" max="14592" width="8.85546875" style="74"/>
    <col min="14593" max="14593" width="30.28515625" style="74" customWidth="1"/>
    <col min="14594" max="14594" width="48.7109375" style="74" customWidth="1"/>
    <col min="14595" max="14595" width="8.42578125" style="74" customWidth="1"/>
    <col min="14596" max="14596" width="17.7109375" style="74" customWidth="1"/>
    <col min="14597" max="14597" width="17.28515625" style="74" customWidth="1"/>
    <col min="14598" max="14848" width="8.85546875" style="74"/>
    <col min="14849" max="14849" width="30.28515625" style="74" customWidth="1"/>
    <col min="14850" max="14850" width="48.7109375" style="74" customWidth="1"/>
    <col min="14851" max="14851" width="8.42578125" style="74" customWidth="1"/>
    <col min="14852" max="14852" width="17.7109375" style="74" customWidth="1"/>
    <col min="14853" max="14853" width="17.28515625" style="74" customWidth="1"/>
    <col min="14854" max="15104" width="8.85546875" style="74"/>
    <col min="15105" max="15105" width="30.28515625" style="74" customWidth="1"/>
    <col min="15106" max="15106" width="48.7109375" style="74" customWidth="1"/>
    <col min="15107" max="15107" width="8.42578125" style="74" customWidth="1"/>
    <col min="15108" max="15108" width="17.7109375" style="74" customWidth="1"/>
    <col min="15109" max="15109" width="17.28515625" style="74" customWidth="1"/>
    <col min="15110" max="15360" width="8.85546875" style="74"/>
    <col min="15361" max="15361" width="30.28515625" style="74" customWidth="1"/>
    <col min="15362" max="15362" width="48.7109375" style="74" customWidth="1"/>
    <col min="15363" max="15363" width="8.42578125" style="74" customWidth="1"/>
    <col min="15364" max="15364" width="17.7109375" style="74" customWidth="1"/>
    <col min="15365" max="15365" width="17.28515625" style="74" customWidth="1"/>
    <col min="15366" max="15616" width="8.85546875" style="74"/>
    <col min="15617" max="15617" width="30.28515625" style="74" customWidth="1"/>
    <col min="15618" max="15618" width="48.7109375" style="74" customWidth="1"/>
    <col min="15619" max="15619" width="8.42578125" style="74" customWidth="1"/>
    <col min="15620" max="15620" width="17.7109375" style="74" customWidth="1"/>
    <col min="15621" max="15621" width="17.28515625" style="74" customWidth="1"/>
    <col min="15622" max="15872" width="8.85546875" style="74"/>
    <col min="15873" max="15873" width="30.28515625" style="74" customWidth="1"/>
    <col min="15874" max="15874" width="48.7109375" style="74" customWidth="1"/>
    <col min="15875" max="15875" width="8.42578125" style="74" customWidth="1"/>
    <col min="15876" max="15876" width="17.7109375" style="74" customWidth="1"/>
    <col min="15877" max="15877" width="17.28515625" style="74" customWidth="1"/>
    <col min="15878" max="16128" width="8.85546875" style="74"/>
    <col min="16129" max="16129" width="30.28515625" style="74" customWidth="1"/>
    <col min="16130" max="16130" width="48.7109375" style="74" customWidth="1"/>
    <col min="16131" max="16131" width="8.42578125" style="74" customWidth="1"/>
    <col min="16132" max="16132" width="17.7109375" style="74" customWidth="1"/>
    <col min="16133" max="16133" width="17.28515625" style="74" customWidth="1"/>
    <col min="16134" max="16384" width="8.85546875" style="74"/>
  </cols>
  <sheetData>
    <row r="1" spans="1:5" ht="15.75" x14ac:dyDescent="0.25">
      <c r="A1" s="18" t="s">
        <v>117</v>
      </c>
      <c r="B1" s="17"/>
      <c r="C1" s="17"/>
      <c r="D1" s="73"/>
      <c r="E1" s="73"/>
    </row>
    <row r="2" spans="1:5" x14ac:dyDescent="0.2">
      <c r="A2" s="17"/>
      <c r="B2" s="17"/>
      <c r="C2" s="17"/>
      <c r="D2" s="73"/>
      <c r="E2" s="73"/>
    </row>
    <row r="3" spans="1:5" ht="15.75" x14ac:dyDescent="0.25">
      <c r="A3" s="18" t="s">
        <v>50</v>
      </c>
      <c r="B3" s="85" t="s">
        <v>80</v>
      </c>
      <c r="C3" s="17"/>
      <c r="D3" s="73"/>
      <c r="E3" s="73"/>
    </row>
    <row r="4" spans="1:5" ht="15.75" x14ac:dyDescent="0.25">
      <c r="A4" s="18"/>
      <c r="B4" s="72"/>
      <c r="C4" s="17"/>
      <c r="D4" s="73"/>
      <c r="E4" s="73"/>
    </row>
    <row r="5" spans="1:5" ht="13.5" thickBot="1" x14ac:dyDescent="0.25">
      <c r="A5" s="17"/>
      <c r="B5" s="17"/>
      <c r="C5" s="17"/>
    </row>
    <row r="6" spans="1:5" x14ac:dyDescent="0.2">
      <c r="A6" s="264" t="s">
        <v>8</v>
      </c>
      <c r="B6" s="264" t="s">
        <v>76</v>
      </c>
      <c r="C6" s="265" t="s">
        <v>38</v>
      </c>
    </row>
    <row r="7" spans="1:5" ht="13.5" thickBot="1" x14ac:dyDescent="0.25">
      <c r="A7" s="266"/>
      <c r="B7" s="266" t="s">
        <v>77</v>
      </c>
      <c r="C7" s="277" t="s">
        <v>122</v>
      </c>
    </row>
    <row r="8" spans="1:5" x14ac:dyDescent="0.2">
      <c r="A8" s="62" t="s">
        <v>71</v>
      </c>
      <c r="B8" s="75" t="s">
        <v>74</v>
      </c>
      <c r="C8" s="24">
        <f>'výkaz výměr L pole'!G16+'výkaz výměr L pole'!G24+'výkaz výměr L pole'!G42</f>
        <v>0</v>
      </c>
    </row>
    <row r="9" spans="1:5" ht="13.5" thickBot="1" x14ac:dyDescent="0.25">
      <c r="A9" s="56"/>
      <c r="B9" s="157" t="s">
        <v>75</v>
      </c>
      <c r="C9" s="158">
        <f>'výkaz výměr L pole'!G55+'výkaz výměr L pole'!G62</f>
        <v>0</v>
      </c>
    </row>
    <row r="10" spans="1:5" ht="13.5" thickBot="1" x14ac:dyDescent="0.25">
      <c r="A10" s="35"/>
      <c r="B10" s="159" t="s">
        <v>2</v>
      </c>
      <c r="C10" s="261">
        <f>SUM(C8:C9)</f>
        <v>0</v>
      </c>
    </row>
    <row r="11" spans="1:5" ht="13.5" thickBot="1" x14ac:dyDescent="0.25">
      <c r="A11" s="35"/>
      <c r="B11" s="160"/>
      <c r="C11" s="262"/>
    </row>
    <row r="12" spans="1:5" x14ac:dyDescent="0.2">
      <c r="A12" s="62" t="s">
        <v>70</v>
      </c>
      <c r="B12" s="161" t="s">
        <v>74</v>
      </c>
      <c r="C12" s="162">
        <f>'výkaz výměr S pole'!G16+'výkaz výměr S pole'!G24+'výkaz výměr S pole'!G42</f>
        <v>0</v>
      </c>
    </row>
    <row r="13" spans="1:5" ht="13.5" thickBot="1" x14ac:dyDescent="0.25">
      <c r="A13" s="56" t="s">
        <v>72</v>
      </c>
      <c r="B13" s="157" t="s">
        <v>75</v>
      </c>
      <c r="C13" s="158">
        <f>'výkaz výměr S pole'!G55+'výkaz výměr S pole'!G62</f>
        <v>0</v>
      </c>
    </row>
    <row r="14" spans="1:5" ht="13.5" thickBot="1" x14ac:dyDescent="0.25">
      <c r="A14" s="35"/>
      <c r="B14" s="159" t="s">
        <v>2</v>
      </c>
      <c r="C14" s="261">
        <f>SUM(C12:C13)</f>
        <v>0</v>
      </c>
    </row>
    <row r="15" spans="1:5" ht="13.5" thickBot="1" x14ac:dyDescent="0.25">
      <c r="A15" s="86"/>
      <c r="B15" s="163"/>
      <c r="C15" s="263"/>
    </row>
    <row r="16" spans="1:5" x14ac:dyDescent="0.2">
      <c r="A16" s="20" t="s">
        <v>73</v>
      </c>
      <c r="B16" s="164" t="s">
        <v>78</v>
      </c>
      <c r="C16" s="158">
        <f>'vedlejší a ostatní náklady'!G9</f>
        <v>0</v>
      </c>
      <c r="D16" s="76"/>
    </row>
    <row r="17" spans="1:4" ht="12.75" customHeight="1" thickBot="1" x14ac:dyDescent="0.25">
      <c r="A17" s="20"/>
      <c r="B17" s="164" t="s">
        <v>79</v>
      </c>
      <c r="C17" s="158">
        <f>'vedlejší a ostatní náklady'!G16</f>
        <v>0</v>
      </c>
      <c r="D17" s="76"/>
    </row>
    <row r="18" spans="1:4" ht="13.5" thickBot="1" x14ac:dyDescent="0.25">
      <c r="A18" s="19"/>
      <c r="B18" s="159" t="s">
        <v>2</v>
      </c>
      <c r="C18" s="261">
        <f>SUM(C16:C17)</f>
        <v>0</v>
      </c>
      <c r="D18" s="76"/>
    </row>
    <row r="19" spans="1:4" ht="13.5" thickBot="1" x14ac:dyDescent="0.25">
      <c r="A19" s="77"/>
      <c r="B19" s="21"/>
      <c r="C19" s="22"/>
      <c r="D19" s="76"/>
    </row>
    <row r="20" spans="1:4" ht="33" customHeight="1" thickBot="1" x14ac:dyDescent="0.35">
      <c r="A20" s="167" t="s">
        <v>3</v>
      </c>
      <c r="B20" s="168"/>
      <c r="C20" s="258">
        <f>C10+C18+C14</f>
        <v>0</v>
      </c>
      <c r="D20" s="76"/>
    </row>
    <row r="21" spans="1:4" ht="15" x14ac:dyDescent="0.2">
      <c r="A21" s="78"/>
      <c r="B21" s="79"/>
      <c r="C21" s="80"/>
      <c r="D21" s="76"/>
    </row>
    <row r="22" spans="1:4" ht="15" x14ac:dyDescent="0.2">
      <c r="A22" s="81" t="s">
        <v>51</v>
      </c>
      <c r="B22" s="79"/>
      <c r="C22" s="80"/>
      <c r="D22" s="76"/>
    </row>
    <row r="23" spans="1:4" ht="15.75" thickBot="1" x14ac:dyDescent="0.25">
      <c r="A23" s="78"/>
      <c r="B23" s="79"/>
      <c r="C23" s="80"/>
      <c r="D23" s="76"/>
    </row>
    <row r="24" spans="1:4" ht="21" thickBot="1" x14ac:dyDescent="0.35">
      <c r="A24" s="165" t="s">
        <v>16</v>
      </c>
      <c r="B24" s="166">
        <v>0.21</v>
      </c>
      <c r="C24" s="259">
        <f>B24*C20</f>
        <v>0</v>
      </c>
      <c r="D24" s="76"/>
    </row>
    <row r="25" spans="1:4" ht="21" thickBot="1" x14ac:dyDescent="0.35">
      <c r="A25" s="256" t="s">
        <v>13</v>
      </c>
      <c r="B25" s="257"/>
      <c r="C25" s="260">
        <f>C20+C24</f>
        <v>0</v>
      </c>
      <c r="D25" s="76"/>
    </row>
    <row r="26" spans="1:4" x14ac:dyDescent="0.2">
      <c r="D26" s="76"/>
    </row>
    <row r="27" spans="1:4" x14ac:dyDescent="0.2">
      <c r="D27" s="76"/>
    </row>
    <row r="28" spans="1:4" x14ac:dyDescent="0.2">
      <c r="D28" s="76"/>
    </row>
    <row r="29" spans="1:4" x14ac:dyDescent="0.2">
      <c r="D29" s="76"/>
    </row>
    <row r="30" spans="1:4" x14ac:dyDescent="0.2">
      <c r="D30" s="76"/>
    </row>
    <row r="31" spans="1:4" x14ac:dyDescent="0.2">
      <c r="D31" s="76"/>
    </row>
    <row r="32" spans="1:4" x14ac:dyDescent="0.2">
      <c r="D32" s="76"/>
    </row>
    <row r="33" spans="4:4" x14ac:dyDescent="0.2">
      <c r="D33" s="76"/>
    </row>
    <row r="34" spans="4:4" x14ac:dyDescent="0.2">
      <c r="D34" s="76"/>
    </row>
    <row r="35" spans="4:4" x14ac:dyDescent="0.2">
      <c r="D35" s="76"/>
    </row>
    <row r="36" spans="4:4" x14ac:dyDescent="0.2">
      <c r="D36" s="76"/>
    </row>
    <row r="37" spans="4:4" x14ac:dyDescent="0.2">
      <c r="D37" s="76"/>
    </row>
    <row r="38" spans="4:4" x14ac:dyDescent="0.2">
      <c r="D38" s="76"/>
    </row>
    <row r="39" spans="4:4" x14ac:dyDescent="0.2">
      <c r="D39" s="76"/>
    </row>
    <row r="40" spans="4:4" x14ac:dyDescent="0.2">
      <c r="D40" s="76"/>
    </row>
    <row r="41" spans="4:4" x14ac:dyDescent="0.2">
      <c r="D41" s="76"/>
    </row>
    <row r="42" spans="4:4" x14ac:dyDescent="0.2">
      <c r="D42" s="76"/>
    </row>
    <row r="43" spans="4:4" x14ac:dyDescent="0.2">
      <c r="D43" s="76"/>
    </row>
    <row r="44" spans="4:4" x14ac:dyDescent="0.2">
      <c r="D44" s="76"/>
    </row>
    <row r="45" spans="4:4" x14ac:dyDescent="0.2">
      <c r="D45" s="76"/>
    </row>
    <row r="46" spans="4:4" x14ac:dyDescent="0.2">
      <c r="D46" s="76"/>
    </row>
    <row r="47" spans="4:4" x14ac:dyDescent="0.2">
      <c r="D47" s="76"/>
    </row>
    <row r="48" spans="4:4" x14ac:dyDescent="0.2">
      <c r="D48" s="76"/>
    </row>
    <row r="49" spans="4:4" x14ac:dyDescent="0.2">
      <c r="D49" s="76"/>
    </row>
    <row r="50" spans="4:4" x14ac:dyDescent="0.2">
      <c r="D50" s="76"/>
    </row>
    <row r="51" spans="4:4" x14ac:dyDescent="0.2">
      <c r="D51" s="76"/>
    </row>
    <row r="52" spans="4:4" x14ac:dyDescent="0.2">
      <c r="D52" s="76"/>
    </row>
    <row r="53" spans="4:4" x14ac:dyDescent="0.2">
      <c r="D53" s="76"/>
    </row>
    <row r="54" spans="4:4" x14ac:dyDescent="0.2">
      <c r="D54" s="76"/>
    </row>
    <row r="55" spans="4:4" x14ac:dyDescent="0.2">
      <c r="D55" s="76"/>
    </row>
    <row r="56" spans="4:4" x14ac:dyDescent="0.2">
      <c r="D56" s="76"/>
    </row>
    <row r="57" spans="4:4" x14ac:dyDescent="0.2">
      <c r="D57" s="76"/>
    </row>
    <row r="58" spans="4:4" x14ac:dyDescent="0.2">
      <c r="D58" s="76"/>
    </row>
    <row r="59" spans="4:4" x14ac:dyDescent="0.2">
      <c r="D59" s="76"/>
    </row>
    <row r="60" spans="4:4" x14ac:dyDescent="0.2">
      <c r="D60" s="76"/>
    </row>
    <row r="61" spans="4:4" x14ac:dyDescent="0.2">
      <c r="D61" s="76"/>
    </row>
    <row r="62" spans="4:4" x14ac:dyDescent="0.2">
      <c r="D62" s="76"/>
    </row>
    <row r="63" spans="4:4" x14ac:dyDescent="0.2">
      <c r="D63" s="76"/>
    </row>
    <row r="64" spans="4:4" ht="12.75" customHeight="1" x14ac:dyDescent="0.2">
      <c r="D64" s="76"/>
    </row>
    <row r="65" spans="4:4" x14ac:dyDescent="0.2">
      <c r="D65" s="76"/>
    </row>
    <row r="66" spans="4:4" x14ac:dyDescent="0.2">
      <c r="D66" s="76"/>
    </row>
    <row r="67" spans="4:4" x14ac:dyDescent="0.2">
      <c r="D67" s="76"/>
    </row>
    <row r="68" spans="4:4" x14ac:dyDescent="0.2">
      <c r="D68" s="76"/>
    </row>
    <row r="69" spans="4:4" x14ac:dyDescent="0.2">
      <c r="D69" s="76"/>
    </row>
    <row r="70" spans="4:4" x14ac:dyDescent="0.2">
      <c r="D70" s="76"/>
    </row>
    <row r="71" spans="4:4" ht="12.75" customHeight="1" x14ac:dyDescent="0.2">
      <c r="D71" s="76"/>
    </row>
    <row r="72" spans="4:4" x14ac:dyDescent="0.2">
      <c r="D72" s="76"/>
    </row>
    <row r="73" spans="4:4" x14ac:dyDescent="0.2">
      <c r="D73" s="76"/>
    </row>
    <row r="74" spans="4:4" x14ac:dyDescent="0.2">
      <c r="D74" s="76"/>
    </row>
    <row r="75" spans="4:4" x14ac:dyDescent="0.2">
      <c r="D75" s="76"/>
    </row>
    <row r="76" spans="4:4" x14ac:dyDescent="0.2">
      <c r="D76" s="76"/>
    </row>
    <row r="77" spans="4:4" x14ac:dyDescent="0.2">
      <c r="D77" s="76"/>
    </row>
    <row r="78" spans="4:4" x14ac:dyDescent="0.2">
      <c r="D78" s="76"/>
    </row>
    <row r="79" spans="4:4" x14ac:dyDescent="0.2">
      <c r="D79" s="76"/>
    </row>
    <row r="80" spans="4:4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88" spans="4:4" x14ac:dyDescent="0.2">
      <c r="D88" s="76"/>
    </row>
    <row r="89" spans="4:4" x14ac:dyDescent="0.2">
      <c r="D89" s="76"/>
    </row>
    <row r="90" spans="4:4" x14ac:dyDescent="0.2">
      <c r="D90" s="76"/>
    </row>
    <row r="91" spans="4:4" x14ac:dyDescent="0.2">
      <c r="D91" s="76"/>
    </row>
    <row r="92" spans="4:4" x14ac:dyDescent="0.2">
      <c r="D92" s="76"/>
    </row>
    <row r="93" spans="4:4" x14ac:dyDescent="0.2">
      <c r="D93" s="76"/>
    </row>
    <row r="94" spans="4:4" x14ac:dyDescent="0.2">
      <c r="D94" s="76"/>
    </row>
    <row r="95" spans="4:4" x14ac:dyDescent="0.2">
      <c r="D95" s="76"/>
    </row>
    <row r="96" spans="4:4" x14ac:dyDescent="0.2">
      <c r="D96" s="76"/>
    </row>
    <row r="97" spans="4:4" x14ac:dyDescent="0.2">
      <c r="D97" s="76"/>
    </row>
    <row r="98" spans="4:4" x14ac:dyDescent="0.2">
      <c r="D98" s="76"/>
    </row>
    <row r="99" spans="4:4" x14ac:dyDescent="0.2">
      <c r="D99" s="76"/>
    </row>
    <row r="100" spans="4:4" x14ac:dyDescent="0.2">
      <c r="D100" s="76"/>
    </row>
    <row r="101" spans="4:4" ht="12.75" customHeight="1" x14ac:dyDescent="0.2">
      <c r="D101" s="76"/>
    </row>
    <row r="102" spans="4:4" x14ac:dyDescent="0.2">
      <c r="D102" s="76"/>
    </row>
    <row r="103" spans="4:4" x14ac:dyDescent="0.2">
      <c r="D103" s="76"/>
    </row>
    <row r="104" spans="4:4" x14ac:dyDescent="0.2">
      <c r="D104" s="76"/>
    </row>
    <row r="105" spans="4:4" x14ac:dyDescent="0.2">
      <c r="D105" s="76"/>
    </row>
    <row r="106" spans="4:4" x14ac:dyDescent="0.2">
      <c r="D106" s="76"/>
    </row>
    <row r="107" spans="4:4" x14ac:dyDescent="0.2">
      <c r="D107" s="76"/>
    </row>
    <row r="108" spans="4:4" x14ac:dyDescent="0.2">
      <c r="D108" s="76"/>
    </row>
    <row r="109" spans="4:4" x14ac:dyDescent="0.2">
      <c r="D109" s="76"/>
    </row>
    <row r="110" spans="4:4" x14ac:dyDescent="0.2">
      <c r="D110" s="76"/>
    </row>
    <row r="111" spans="4:4" ht="12.75" customHeight="1" x14ac:dyDescent="0.2">
      <c r="D111" s="76"/>
    </row>
    <row r="112" spans="4:4" x14ac:dyDescent="0.2">
      <c r="D112" s="76"/>
    </row>
    <row r="113" spans="4:4" x14ac:dyDescent="0.2">
      <c r="D113" s="76"/>
    </row>
    <row r="114" spans="4:4" x14ac:dyDescent="0.2">
      <c r="D114" s="76"/>
    </row>
    <row r="115" spans="4:4" x14ac:dyDescent="0.2">
      <c r="D115" s="76"/>
    </row>
    <row r="116" spans="4:4" x14ac:dyDescent="0.2">
      <c r="D116" s="76"/>
    </row>
    <row r="117" spans="4:4" x14ac:dyDescent="0.2">
      <c r="D117" s="76"/>
    </row>
    <row r="118" spans="4:4" x14ac:dyDescent="0.2">
      <c r="D118" s="76"/>
    </row>
    <row r="119" spans="4:4" x14ac:dyDescent="0.2">
      <c r="D119" s="76"/>
    </row>
    <row r="120" spans="4:4" x14ac:dyDescent="0.2">
      <c r="D120" s="76"/>
    </row>
    <row r="121" spans="4:4" ht="15" customHeight="1" x14ac:dyDescent="0.2">
      <c r="D121" s="76"/>
    </row>
    <row r="122" spans="4:4" ht="15" customHeight="1" x14ac:dyDescent="0.2">
      <c r="D122" s="76"/>
    </row>
    <row r="123" spans="4:4" x14ac:dyDescent="0.2">
      <c r="D123" s="76"/>
    </row>
    <row r="124" spans="4:4" x14ac:dyDescent="0.2">
      <c r="D124" s="76"/>
    </row>
    <row r="125" spans="4:4" x14ac:dyDescent="0.2">
      <c r="D125" s="76"/>
    </row>
    <row r="126" spans="4:4" x14ac:dyDescent="0.2">
      <c r="D126" s="76"/>
    </row>
    <row r="127" spans="4:4" x14ac:dyDescent="0.2">
      <c r="D127" s="76"/>
    </row>
    <row r="128" spans="4:4" x14ac:dyDescent="0.2">
      <c r="D128" s="76"/>
    </row>
    <row r="129" spans="4:4" x14ac:dyDescent="0.2">
      <c r="D129" s="76"/>
    </row>
    <row r="130" spans="4:4" x14ac:dyDescent="0.2">
      <c r="D130" s="76"/>
    </row>
    <row r="131" spans="4:4" x14ac:dyDescent="0.2">
      <c r="D131" s="76"/>
    </row>
    <row r="132" spans="4:4" x14ac:dyDescent="0.2">
      <c r="D132" s="76"/>
    </row>
    <row r="133" spans="4:4" x14ac:dyDescent="0.2">
      <c r="D133" s="76"/>
    </row>
    <row r="134" spans="4:4" x14ac:dyDescent="0.2">
      <c r="D134" s="76"/>
    </row>
    <row r="135" spans="4:4" x14ac:dyDescent="0.2">
      <c r="D135" s="76"/>
    </row>
    <row r="136" spans="4:4" x14ac:dyDescent="0.2">
      <c r="D136" s="76"/>
    </row>
    <row r="137" spans="4:4" x14ac:dyDescent="0.2">
      <c r="D137" s="76"/>
    </row>
    <row r="138" spans="4:4" x14ac:dyDescent="0.2">
      <c r="D138" s="76"/>
    </row>
    <row r="139" spans="4:4" x14ac:dyDescent="0.2">
      <c r="D139" s="76"/>
    </row>
    <row r="140" spans="4:4" x14ac:dyDescent="0.2">
      <c r="D140" s="76"/>
    </row>
    <row r="141" spans="4:4" x14ac:dyDescent="0.2">
      <c r="D141" s="76"/>
    </row>
    <row r="142" spans="4:4" x14ac:dyDescent="0.2">
      <c r="D142" s="76"/>
    </row>
    <row r="143" spans="4:4" x14ac:dyDescent="0.2">
      <c r="D143" s="76"/>
    </row>
    <row r="144" spans="4:4" x14ac:dyDescent="0.2">
      <c r="D144" s="76"/>
    </row>
    <row r="145" spans="4:4" x14ac:dyDescent="0.2">
      <c r="D145" s="76"/>
    </row>
    <row r="146" spans="4:4" x14ac:dyDescent="0.2">
      <c r="D146" s="76"/>
    </row>
    <row r="147" spans="4:4" x14ac:dyDescent="0.2">
      <c r="D147" s="76"/>
    </row>
    <row r="148" spans="4:4" x14ac:dyDescent="0.2">
      <c r="D148" s="76"/>
    </row>
    <row r="149" spans="4:4" x14ac:dyDescent="0.2">
      <c r="D149" s="76"/>
    </row>
    <row r="150" spans="4:4" x14ac:dyDescent="0.2">
      <c r="D150" s="76"/>
    </row>
    <row r="151" spans="4:4" x14ac:dyDescent="0.2">
      <c r="D151" s="76"/>
    </row>
    <row r="152" spans="4:4" x14ac:dyDescent="0.2">
      <c r="D152" s="76"/>
    </row>
    <row r="153" spans="4:4" x14ac:dyDescent="0.2">
      <c r="D153" s="76"/>
    </row>
    <row r="154" spans="4:4" x14ac:dyDescent="0.2">
      <c r="D154" s="76"/>
    </row>
    <row r="155" spans="4:4" x14ac:dyDescent="0.2">
      <c r="D155" s="76"/>
    </row>
    <row r="156" spans="4:4" x14ac:dyDescent="0.2">
      <c r="D156" s="76"/>
    </row>
    <row r="157" spans="4:4" x14ac:dyDescent="0.2">
      <c r="D157" s="76"/>
    </row>
    <row r="158" spans="4:4" x14ac:dyDescent="0.2">
      <c r="D158" s="76"/>
    </row>
    <row r="159" spans="4:4" x14ac:dyDescent="0.2">
      <c r="D159" s="76"/>
    </row>
    <row r="160" spans="4:4" x14ac:dyDescent="0.2">
      <c r="D160" s="76"/>
    </row>
    <row r="161" spans="4:4" x14ac:dyDescent="0.2">
      <c r="D161" s="76"/>
    </row>
    <row r="162" spans="4:4" x14ac:dyDescent="0.2">
      <c r="D162" s="76"/>
    </row>
    <row r="163" spans="4:4" x14ac:dyDescent="0.2">
      <c r="D163" s="76"/>
    </row>
    <row r="164" spans="4:4" x14ac:dyDescent="0.2">
      <c r="D164" s="76"/>
    </row>
    <row r="165" spans="4:4" x14ac:dyDescent="0.2">
      <c r="D165" s="76"/>
    </row>
    <row r="166" spans="4:4" x14ac:dyDescent="0.2">
      <c r="D166" s="76"/>
    </row>
    <row r="167" spans="4:4" x14ac:dyDescent="0.2">
      <c r="D167" s="76"/>
    </row>
    <row r="168" spans="4:4" x14ac:dyDescent="0.2">
      <c r="D168" s="76"/>
    </row>
    <row r="169" spans="4:4" x14ac:dyDescent="0.2">
      <c r="D169" s="76"/>
    </row>
    <row r="170" spans="4:4" x14ac:dyDescent="0.2">
      <c r="D170" s="76"/>
    </row>
    <row r="171" spans="4:4" x14ac:dyDescent="0.2">
      <c r="D171" s="76"/>
    </row>
    <row r="172" spans="4:4" x14ac:dyDescent="0.2">
      <c r="D172" s="76"/>
    </row>
    <row r="173" spans="4:4" x14ac:dyDescent="0.2">
      <c r="D173" s="76"/>
    </row>
    <row r="174" spans="4:4" x14ac:dyDescent="0.2">
      <c r="D174" s="76"/>
    </row>
    <row r="175" spans="4:4" x14ac:dyDescent="0.2">
      <c r="D175" s="76"/>
    </row>
    <row r="176" spans="4:4" x14ac:dyDescent="0.2">
      <c r="D176" s="76"/>
    </row>
    <row r="177" spans="4:4" x14ac:dyDescent="0.2">
      <c r="D177" s="76"/>
    </row>
    <row r="178" spans="4:4" x14ac:dyDescent="0.2">
      <c r="D178" s="76"/>
    </row>
    <row r="179" spans="4:4" x14ac:dyDescent="0.2">
      <c r="D179" s="76"/>
    </row>
    <row r="180" spans="4:4" x14ac:dyDescent="0.2">
      <c r="D180" s="76"/>
    </row>
    <row r="181" spans="4:4" x14ac:dyDescent="0.2">
      <c r="D181" s="76"/>
    </row>
    <row r="182" spans="4:4" x14ac:dyDescent="0.2">
      <c r="D182" s="76"/>
    </row>
    <row r="183" spans="4:4" x14ac:dyDescent="0.2">
      <c r="D183" s="76"/>
    </row>
    <row r="184" spans="4:4" x14ac:dyDescent="0.2">
      <c r="D184" s="76"/>
    </row>
    <row r="185" spans="4:4" x14ac:dyDescent="0.2">
      <c r="D185" s="76"/>
    </row>
    <row r="186" spans="4:4" x14ac:dyDescent="0.2">
      <c r="D186" s="76"/>
    </row>
    <row r="187" spans="4:4" x14ac:dyDescent="0.2">
      <c r="D187" s="76"/>
    </row>
    <row r="188" spans="4:4" x14ac:dyDescent="0.2">
      <c r="D188" s="76"/>
    </row>
  </sheetData>
  <sheetProtection algorithmName="SHA-512" hashValue="22AHF58K3eJeHY4ocG7DjpaYyZ1Hgb0LxzICbz9AQwkg8kNAhYQxQ7kbdd4NQ2WXjwUKB8d2IhhRE3Twq8yT+A==" saltValue="pZVqbcnwvmnqFgLZVvwhXw==" spinCount="100000" sheet="1" objects="1" scenarios="1"/>
  <pageMargins left="0.78740157480314965" right="0.39370078740157483" top="0.59055118110236227" bottom="0.59055118110236227" header="0.51181102362204722" footer="0.51181102362204722"/>
  <pageSetup paperSize="9" scale="90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showZeros="0" tabSelected="1" zoomScale="70" zoomScaleNormal="70" zoomScaleSheetLayoutView="100" workbookViewId="0">
      <pane ySplit="8" topLeftCell="A9" activePane="bottomLeft" state="frozen"/>
      <selection activeCell="D46" sqref="D46"/>
      <selection pane="bottomLeft" activeCell="A2" sqref="A2"/>
    </sheetView>
  </sheetViews>
  <sheetFormatPr defaultRowHeight="12.75" x14ac:dyDescent="0.2"/>
  <cols>
    <col min="1" max="1" width="21.7109375" style="48" customWidth="1"/>
    <col min="2" max="2" width="7.7109375" style="48" customWidth="1"/>
    <col min="3" max="3" width="60.7109375" style="45" customWidth="1"/>
    <col min="4" max="4" width="13.7109375" style="3" customWidth="1"/>
    <col min="5" max="5" width="13.7109375" style="5" customWidth="1"/>
    <col min="6" max="7" width="13.7109375" customWidth="1"/>
    <col min="9" max="9" width="9.140625" style="15"/>
  </cols>
  <sheetData>
    <row r="2" spans="1:7" ht="26.25" x14ac:dyDescent="0.4">
      <c r="A2" s="7" t="s">
        <v>97</v>
      </c>
      <c r="B2" s="25"/>
      <c r="F2" s="46"/>
    </row>
    <row r="3" spans="1:7" ht="23.25" customHeight="1" x14ac:dyDescent="0.25">
      <c r="A3" s="169" t="s">
        <v>98</v>
      </c>
      <c r="B3" s="47"/>
    </row>
    <row r="4" spans="1:7" ht="15.75" x14ac:dyDescent="0.25">
      <c r="A4" s="18" t="s">
        <v>118</v>
      </c>
      <c r="B4" s="47"/>
    </row>
    <row r="5" spans="1:7" ht="13.5" thickBot="1" x14ac:dyDescent="0.25"/>
    <row r="6" spans="1:7" x14ac:dyDescent="0.2">
      <c r="A6" s="267" t="s">
        <v>8</v>
      </c>
      <c r="B6" s="268" t="s">
        <v>14</v>
      </c>
      <c r="C6" s="269" t="s">
        <v>9</v>
      </c>
      <c r="D6" s="268" t="s">
        <v>31</v>
      </c>
      <c r="E6" s="318" t="s">
        <v>4</v>
      </c>
      <c r="F6" s="273" t="s">
        <v>120</v>
      </c>
      <c r="G6" s="273" t="s">
        <v>10</v>
      </c>
    </row>
    <row r="7" spans="1:7" ht="12.75" customHeight="1" x14ac:dyDescent="0.2">
      <c r="A7" s="270"/>
      <c r="B7" s="271" t="s">
        <v>15</v>
      </c>
      <c r="C7" s="272"/>
      <c r="D7" s="271" t="s">
        <v>32</v>
      </c>
      <c r="E7" s="319"/>
      <c r="F7" s="271" t="s">
        <v>121</v>
      </c>
      <c r="G7" s="277"/>
    </row>
    <row r="8" spans="1:7" ht="13.5" thickBot="1" x14ac:dyDescent="0.25">
      <c r="A8" s="274"/>
      <c r="B8" s="275"/>
      <c r="C8" s="276"/>
      <c r="D8" s="275"/>
      <c r="E8" s="320"/>
      <c r="F8" s="277" t="s">
        <v>122</v>
      </c>
      <c r="G8" s="277" t="s">
        <v>122</v>
      </c>
    </row>
    <row r="9" spans="1:7" x14ac:dyDescent="0.2">
      <c r="A9" s="49" t="s">
        <v>74</v>
      </c>
      <c r="B9" s="28"/>
      <c r="C9" s="187" t="s">
        <v>5</v>
      </c>
      <c r="D9" s="190"/>
      <c r="E9" s="176"/>
      <c r="F9" s="177"/>
      <c r="G9" s="178"/>
    </row>
    <row r="10" spans="1:7" x14ac:dyDescent="0.2">
      <c r="A10" s="49"/>
      <c r="B10" s="179"/>
      <c r="C10" s="53" t="s">
        <v>6</v>
      </c>
      <c r="D10" s="191"/>
      <c r="E10" s="172"/>
      <c r="F10" s="173"/>
      <c r="G10" s="58"/>
    </row>
    <row r="11" spans="1:7" x14ac:dyDescent="0.2">
      <c r="A11" s="49"/>
      <c r="B11" s="134" t="s">
        <v>81</v>
      </c>
      <c r="C11" s="188" t="s">
        <v>43</v>
      </c>
      <c r="D11" s="192" t="s">
        <v>34</v>
      </c>
      <c r="E11" s="50">
        <v>72</v>
      </c>
      <c r="F11" s="316"/>
      <c r="G11" s="142">
        <f>E11*F11</f>
        <v>0</v>
      </c>
    </row>
    <row r="12" spans="1:7" x14ac:dyDescent="0.2">
      <c r="A12" s="49"/>
      <c r="B12" s="180"/>
      <c r="C12" s="189" t="s">
        <v>12</v>
      </c>
      <c r="D12" s="193"/>
      <c r="E12" s="9"/>
      <c r="F12" s="41"/>
      <c r="G12" s="141"/>
    </row>
    <row r="13" spans="1:7" ht="25.5" x14ac:dyDescent="0.2">
      <c r="A13" s="49"/>
      <c r="B13" s="134" t="s">
        <v>82</v>
      </c>
      <c r="C13" s="188" t="s">
        <v>61</v>
      </c>
      <c r="D13" s="192" t="s">
        <v>34</v>
      </c>
      <c r="E13" s="50">
        <v>10</v>
      </c>
      <c r="F13" s="316"/>
      <c r="G13" s="142">
        <f t="shared" ref="G13:G14" si="0">E13*F13</f>
        <v>0</v>
      </c>
    </row>
    <row r="14" spans="1:7" ht="25.5" x14ac:dyDescent="0.2">
      <c r="A14" s="49"/>
      <c r="B14" s="134" t="s">
        <v>83</v>
      </c>
      <c r="C14" s="188" t="s">
        <v>67</v>
      </c>
      <c r="D14" s="192" t="s">
        <v>34</v>
      </c>
      <c r="E14" s="50">
        <v>30</v>
      </c>
      <c r="F14" s="316"/>
      <c r="G14" s="142">
        <f t="shared" si="0"/>
        <v>0</v>
      </c>
    </row>
    <row r="15" spans="1:7" ht="13.5" thickBot="1" x14ac:dyDescent="0.25">
      <c r="A15" s="49"/>
      <c r="B15" s="181" t="s">
        <v>84</v>
      </c>
      <c r="C15" s="188" t="s">
        <v>43</v>
      </c>
      <c r="D15" s="194" t="s">
        <v>34</v>
      </c>
      <c r="E15" s="195">
        <v>144</v>
      </c>
      <c r="F15" s="317"/>
      <c r="G15" s="196">
        <f>E15*F15</f>
        <v>0</v>
      </c>
    </row>
    <row r="16" spans="1:7" ht="13.5" thickBot="1" x14ac:dyDescent="0.25">
      <c r="A16" s="49"/>
      <c r="B16" s="182"/>
      <c r="C16" s="122" t="s">
        <v>2</v>
      </c>
      <c r="D16" s="16"/>
      <c r="E16" s="138"/>
      <c r="F16" s="139"/>
      <c r="G16" s="140">
        <f>SUM(G11:G15)</f>
        <v>0</v>
      </c>
    </row>
    <row r="17" spans="1:7" x14ac:dyDescent="0.2">
      <c r="A17" s="49"/>
      <c r="B17" s="179"/>
      <c r="C17" s="197" t="s">
        <v>7</v>
      </c>
      <c r="D17" s="202"/>
      <c r="E17" s="203"/>
      <c r="F17" s="204"/>
      <c r="G17" s="205"/>
    </row>
    <row r="18" spans="1:7" x14ac:dyDescent="0.2">
      <c r="A18" s="49"/>
      <c r="B18" s="134" t="s">
        <v>85</v>
      </c>
      <c r="C18" s="198" t="s">
        <v>69</v>
      </c>
      <c r="D18" s="206" t="s">
        <v>33</v>
      </c>
      <c r="E18" s="65">
        <v>100</v>
      </c>
      <c r="F18" s="311"/>
      <c r="G18" s="142">
        <f t="shared" ref="G18:G23" si="1">E18*F18</f>
        <v>0</v>
      </c>
    </row>
    <row r="19" spans="1:7" x14ac:dyDescent="0.2">
      <c r="A19" s="49"/>
      <c r="B19" s="134" t="s">
        <v>86</v>
      </c>
      <c r="C19" s="198" t="s">
        <v>62</v>
      </c>
      <c r="D19" s="206" t="s">
        <v>39</v>
      </c>
      <c r="E19" s="44">
        <v>55</v>
      </c>
      <c r="F19" s="310"/>
      <c r="G19" s="142">
        <f t="shared" si="1"/>
        <v>0</v>
      </c>
    </row>
    <row r="20" spans="1:7" x14ac:dyDescent="0.2">
      <c r="A20" s="49"/>
      <c r="B20" s="134" t="s">
        <v>87</v>
      </c>
      <c r="C20" s="198" t="s">
        <v>63</v>
      </c>
      <c r="D20" s="206" t="s">
        <v>39</v>
      </c>
      <c r="E20" s="44">
        <v>55</v>
      </c>
      <c r="F20" s="310"/>
      <c r="G20" s="142">
        <f t="shared" si="1"/>
        <v>0</v>
      </c>
    </row>
    <row r="21" spans="1:7" x14ac:dyDescent="0.2">
      <c r="A21" s="49"/>
      <c r="B21" s="134" t="s">
        <v>88</v>
      </c>
      <c r="C21" s="199" t="s">
        <v>11</v>
      </c>
      <c r="D21" s="206" t="s">
        <v>37</v>
      </c>
      <c r="E21" s="44">
        <v>1</v>
      </c>
      <c r="F21" s="310"/>
      <c r="G21" s="142">
        <f t="shared" si="1"/>
        <v>0</v>
      </c>
    </row>
    <row r="22" spans="1:7" ht="25.5" x14ac:dyDescent="0.2">
      <c r="A22" s="49"/>
      <c r="B22" s="134" t="s">
        <v>89</v>
      </c>
      <c r="C22" s="200" t="s">
        <v>44</v>
      </c>
      <c r="D22" s="206" t="s">
        <v>33</v>
      </c>
      <c r="E22" s="65">
        <v>10</v>
      </c>
      <c r="F22" s="311"/>
      <c r="G22" s="142">
        <f t="shared" si="1"/>
        <v>0</v>
      </c>
    </row>
    <row r="23" spans="1:7" ht="26.25" thickBot="1" x14ac:dyDescent="0.25">
      <c r="A23" s="49"/>
      <c r="B23" s="181" t="s">
        <v>90</v>
      </c>
      <c r="C23" s="201" t="s">
        <v>66</v>
      </c>
      <c r="D23" s="207" t="s">
        <v>33</v>
      </c>
      <c r="E23" s="208">
        <v>450</v>
      </c>
      <c r="F23" s="313"/>
      <c r="G23" s="196">
        <f t="shared" si="1"/>
        <v>0</v>
      </c>
    </row>
    <row r="24" spans="1:7" ht="13.5" thickBot="1" x14ac:dyDescent="0.25">
      <c r="A24" s="322"/>
      <c r="B24" s="182"/>
      <c r="C24" s="122" t="s">
        <v>2</v>
      </c>
      <c r="D24" s="123"/>
      <c r="E24" s="124"/>
      <c r="F24" s="125"/>
      <c r="G24" s="140">
        <f>SUM(G18:G23)</f>
        <v>0</v>
      </c>
    </row>
    <row r="25" spans="1:7" x14ac:dyDescent="0.2">
      <c r="A25" s="321" t="s">
        <v>124</v>
      </c>
      <c r="B25" s="183"/>
      <c r="C25" s="209" t="s">
        <v>68</v>
      </c>
      <c r="D25" s="218"/>
      <c r="E25" s="126"/>
      <c r="F25" s="127"/>
      <c r="G25" s="143"/>
    </row>
    <row r="26" spans="1:7" x14ac:dyDescent="0.2">
      <c r="A26" s="49"/>
      <c r="B26" s="184"/>
      <c r="C26" s="210" t="s">
        <v>22</v>
      </c>
      <c r="D26" s="219"/>
      <c r="E26" s="129"/>
      <c r="F26" s="130"/>
      <c r="G26" s="144"/>
    </row>
    <row r="27" spans="1:7" x14ac:dyDescent="0.2">
      <c r="A27" s="49"/>
      <c r="B27" s="184"/>
      <c r="C27" s="211" t="s">
        <v>23</v>
      </c>
      <c r="D27" s="219"/>
      <c r="E27" s="131"/>
      <c r="F27" s="130"/>
      <c r="G27" s="144"/>
    </row>
    <row r="28" spans="1:7" x14ac:dyDescent="0.2">
      <c r="A28" s="49"/>
      <c r="B28" s="184"/>
      <c r="C28" s="211" t="s">
        <v>24</v>
      </c>
      <c r="D28" s="219"/>
      <c r="E28" s="131"/>
      <c r="F28" s="130"/>
      <c r="G28" s="144"/>
    </row>
    <row r="29" spans="1:7" x14ac:dyDescent="0.2">
      <c r="A29" s="49"/>
      <c r="B29" s="184"/>
      <c r="C29" s="210" t="s">
        <v>26</v>
      </c>
      <c r="D29" s="219"/>
      <c r="E29" s="131"/>
      <c r="F29" s="130"/>
      <c r="G29" s="144"/>
    </row>
    <row r="30" spans="1:7" x14ac:dyDescent="0.2">
      <c r="A30" s="49"/>
      <c r="B30" s="184"/>
      <c r="C30" s="212" t="s">
        <v>40</v>
      </c>
      <c r="D30" s="219"/>
      <c r="E30" s="131"/>
      <c r="F30" s="130"/>
      <c r="G30" s="144"/>
    </row>
    <row r="31" spans="1:7" x14ac:dyDescent="0.2">
      <c r="A31" s="49"/>
      <c r="B31" s="184"/>
      <c r="C31" s="210" t="s">
        <v>41</v>
      </c>
      <c r="D31" s="219"/>
      <c r="E31" s="131"/>
      <c r="F31" s="130"/>
      <c r="G31" s="144"/>
    </row>
    <row r="32" spans="1:7" x14ac:dyDescent="0.2">
      <c r="A32" s="49"/>
      <c r="B32" s="184"/>
      <c r="C32" s="210" t="s">
        <v>42</v>
      </c>
      <c r="D32" s="219"/>
      <c r="E32" s="131"/>
      <c r="F32" s="130"/>
      <c r="G32" s="144"/>
    </row>
    <row r="33" spans="1:8" x14ac:dyDescent="0.2">
      <c r="A33" s="49"/>
      <c r="B33" s="184"/>
      <c r="C33" s="210" t="s">
        <v>27</v>
      </c>
      <c r="D33" s="219"/>
      <c r="E33" s="131"/>
      <c r="F33" s="130"/>
      <c r="G33" s="144"/>
    </row>
    <row r="34" spans="1:8" x14ac:dyDescent="0.2">
      <c r="A34" s="49"/>
      <c r="B34" s="184"/>
      <c r="C34" s="210" t="s">
        <v>25</v>
      </c>
      <c r="D34" s="219"/>
      <c r="E34" s="131"/>
      <c r="F34" s="130"/>
      <c r="G34" s="144"/>
    </row>
    <row r="35" spans="1:8" ht="25.5" x14ac:dyDescent="0.2">
      <c r="A35" s="49"/>
      <c r="B35" s="179"/>
      <c r="C35" s="213" t="s">
        <v>45</v>
      </c>
      <c r="D35" s="191"/>
      <c r="E35" s="133"/>
      <c r="F35" s="145"/>
      <c r="G35" s="146"/>
    </row>
    <row r="36" spans="1:8" ht="14.25" x14ac:dyDescent="0.2">
      <c r="A36" s="49"/>
      <c r="B36" s="134" t="s">
        <v>91</v>
      </c>
      <c r="C36" s="214" t="s">
        <v>22</v>
      </c>
      <c r="D36" s="193" t="s">
        <v>35</v>
      </c>
      <c r="E36" s="23">
        <v>10</v>
      </c>
      <c r="F36" s="311"/>
      <c r="G36" s="142">
        <f t="shared" ref="G36:G37" si="2">E36*F36</f>
        <v>0</v>
      </c>
    </row>
    <row r="37" spans="1:8" ht="14.25" x14ac:dyDescent="0.2">
      <c r="A37" s="49"/>
      <c r="B37" s="134" t="s">
        <v>92</v>
      </c>
      <c r="C37" s="215" t="s">
        <v>23</v>
      </c>
      <c r="D37" s="193" t="s">
        <v>35</v>
      </c>
      <c r="E37" s="23">
        <v>10</v>
      </c>
      <c r="F37" s="311"/>
      <c r="G37" s="142">
        <f t="shared" si="2"/>
        <v>0</v>
      </c>
    </row>
    <row r="38" spans="1:8" ht="15" x14ac:dyDescent="0.25">
      <c r="A38" s="49"/>
      <c r="B38" s="134"/>
      <c r="C38" s="302" t="s">
        <v>112</v>
      </c>
      <c r="D38" s="191"/>
      <c r="E38" s="147"/>
      <c r="F38" s="145"/>
      <c r="G38" s="148"/>
    </row>
    <row r="39" spans="1:8" ht="14.25" x14ac:dyDescent="0.2">
      <c r="A39" s="49"/>
      <c r="B39" s="134" t="s">
        <v>93</v>
      </c>
      <c r="C39" s="216" t="s">
        <v>41</v>
      </c>
      <c r="D39" s="193" t="s">
        <v>35</v>
      </c>
      <c r="E39" s="23">
        <v>10</v>
      </c>
      <c r="F39" s="314"/>
      <c r="G39" s="142">
        <f t="shared" ref="G39:G41" si="3">E39*F39</f>
        <v>0</v>
      </c>
    </row>
    <row r="40" spans="1:8" ht="14.25" x14ac:dyDescent="0.2">
      <c r="A40" s="49"/>
      <c r="B40" s="134" t="s">
        <v>94</v>
      </c>
      <c r="C40" s="214" t="s">
        <v>42</v>
      </c>
      <c r="D40" s="193" t="s">
        <v>35</v>
      </c>
      <c r="E40" s="23">
        <v>10</v>
      </c>
      <c r="F40" s="314"/>
      <c r="G40" s="142">
        <f t="shared" si="3"/>
        <v>0</v>
      </c>
    </row>
    <row r="41" spans="1:8" ht="15" thickBot="1" x14ac:dyDescent="0.25">
      <c r="A41" s="49"/>
      <c r="B41" s="181" t="s">
        <v>95</v>
      </c>
      <c r="C41" s="217" t="s">
        <v>27</v>
      </c>
      <c r="D41" s="220" t="s">
        <v>35</v>
      </c>
      <c r="E41" s="221">
        <v>10</v>
      </c>
      <c r="F41" s="315"/>
      <c r="G41" s="196">
        <f t="shared" si="3"/>
        <v>0</v>
      </c>
    </row>
    <row r="42" spans="1:8" ht="13.5" thickBot="1" x14ac:dyDescent="0.25">
      <c r="A42" s="322"/>
      <c r="B42" s="182"/>
      <c r="C42" s="122" t="s">
        <v>2</v>
      </c>
      <c r="D42" s="16"/>
      <c r="E42" s="149"/>
      <c r="F42" s="139"/>
      <c r="G42" s="140">
        <f>SUM(G36:G41)</f>
        <v>0</v>
      </c>
    </row>
    <row r="43" spans="1:8" x14ac:dyDescent="0.2">
      <c r="A43" s="321" t="s">
        <v>123</v>
      </c>
      <c r="B43" s="179"/>
      <c r="C43" s="222" t="s">
        <v>58</v>
      </c>
      <c r="D43" s="225"/>
      <c r="E43" s="226"/>
      <c r="F43" s="227"/>
      <c r="G43" s="228"/>
    </row>
    <row r="44" spans="1:8" ht="38.25" x14ac:dyDescent="0.2">
      <c r="A44" s="49"/>
      <c r="B44" s="134" t="s">
        <v>96</v>
      </c>
      <c r="C44" s="188" t="s">
        <v>59</v>
      </c>
      <c r="D44" s="192" t="s">
        <v>37</v>
      </c>
      <c r="E44" s="23">
        <v>1</v>
      </c>
      <c r="F44" s="170" t="s">
        <v>110</v>
      </c>
      <c r="G44" s="151"/>
      <c r="H44" s="84"/>
    </row>
    <row r="45" spans="1:8" ht="38.25" x14ac:dyDescent="0.2">
      <c r="A45" s="49"/>
      <c r="B45" s="134" t="s">
        <v>99</v>
      </c>
      <c r="C45" s="188" t="s">
        <v>60</v>
      </c>
      <c r="D45" s="192" t="s">
        <v>37</v>
      </c>
      <c r="E45" s="23">
        <v>1</v>
      </c>
      <c r="F45" s="170" t="s">
        <v>110</v>
      </c>
      <c r="G45" s="151"/>
      <c r="H45" s="84"/>
    </row>
    <row r="46" spans="1:8" x14ac:dyDescent="0.2">
      <c r="A46" s="49"/>
      <c r="B46" s="242"/>
      <c r="C46" s="223" t="s">
        <v>52</v>
      </c>
      <c r="D46" s="243"/>
      <c r="E46" s="244"/>
      <c r="F46" s="245"/>
      <c r="G46" s="246"/>
    </row>
    <row r="47" spans="1:8" ht="63.75" x14ac:dyDescent="0.2">
      <c r="A47" s="49"/>
      <c r="B47" s="185"/>
      <c r="C47" s="241" t="s">
        <v>55</v>
      </c>
      <c r="D47" s="191"/>
      <c r="E47" s="234"/>
      <c r="F47" s="235"/>
      <c r="G47" s="148"/>
    </row>
    <row r="48" spans="1:8" ht="25.5" x14ac:dyDescent="0.2">
      <c r="A48" s="49"/>
      <c r="B48" s="185" t="s">
        <v>100</v>
      </c>
      <c r="C48" s="198" t="s">
        <v>53</v>
      </c>
      <c r="D48" s="192" t="s">
        <v>34</v>
      </c>
      <c r="E48" s="50">
        <v>96</v>
      </c>
      <c r="F48" s="312"/>
      <c r="G48" s="151">
        <f>E48*F48</f>
        <v>0</v>
      </c>
    </row>
    <row r="49" spans="1:7" x14ac:dyDescent="0.2">
      <c r="A49" s="49"/>
      <c r="B49" s="185" t="s">
        <v>101</v>
      </c>
      <c r="C49" s="198" t="s">
        <v>54</v>
      </c>
      <c r="D49" s="192" t="s">
        <v>34</v>
      </c>
      <c r="E49" s="50">
        <v>16</v>
      </c>
      <c r="F49" s="312"/>
      <c r="G49" s="151">
        <f>E49*F49</f>
        <v>0</v>
      </c>
    </row>
    <row r="50" spans="1:7" x14ac:dyDescent="0.2">
      <c r="A50" s="49"/>
      <c r="B50" s="185" t="s">
        <v>102</v>
      </c>
      <c r="C50" s="188" t="s">
        <v>113</v>
      </c>
      <c r="D50" s="192" t="s">
        <v>37</v>
      </c>
      <c r="E50" s="23">
        <v>1</v>
      </c>
      <c r="F50" s="311"/>
      <c r="G50" s="151">
        <f>E50*F50</f>
        <v>0</v>
      </c>
    </row>
    <row r="51" spans="1:7" ht="25.5" x14ac:dyDescent="0.2">
      <c r="A51" s="49"/>
      <c r="B51" s="185"/>
      <c r="C51" s="224" t="s">
        <v>57</v>
      </c>
      <c r="D51" s="193"/>
      <c r="E51" s="152"/>
      <c r="F51" s="153"/>
      <c r="G51" s="148"/>
    </row>
    <row r="52" spans="1:7" ht="25.5" x14ac:dyDescent="0.2">
      <c r="A52" s="49"/>
      <c r="B52" s="185" t="s">
        <v>103</v>
      </c>
      <c r="C52" s="198" t="s">
        <v>53</v>
      </c>
      <c r="D52" s="192" t="s">
        <v>34</v>
      </c>
      <c r="E52" s="50">
        <v>48</v>
      </c>
      <c r="F52" s="312"/>
      <c r="G52" s="151">
        <f>E52*F52</f>
        <v>0</v>
      </c>
    </row>
    <row r="53" spans="1:7" x14ac:dyDescent="0.2">
      <c r="A53" s="49"/>
      <c r="B53" s="185" t="s">
        <v>104</v>
      </c>
      <c r="C53" s="198" t="s">
        <v>54</v>
      </c>
      <c r="D53" s="192" t="s">
        <v>34</v>
      </c>
      <c r="E53" s="50">
        <v>16</v>
      </c>
      <c r="F53" s="312"/>
      <c r="G53" s="151">
        <f>E53*F53</f>
        <v>0</v>
      </c>
    </row>
    <row r="54" spans="1:7" ht="13.5" thickBot="1" x14ac:dyDescent="0.25">
      <c r="A54" s="49"/>
      <c r="B54" s="186" t="s">
        <v>105</v>
      </c>
      <c r="C54" s="188" t="s">
        <v>114</v>
      </c>
      <c r="D54" s="194" t="s">
        <v>37</v>
      </c>
      <c r="E54" s="221">
        <v>1</v>
      </c>
      <c r="F54" s="313"/>
      <c r="G54" s="229">
        <f>E54*F54</f>
        <v>0</v>
      </c>
    </row>
    <row r="55" spans="1:7" ht="13.5" thickBot="1" x14ac:dyDescent="0.25">
      <c r="A55" s="322"/>
      <c r="B55" s="182"/>
      <c r="C55" s="122" t="s">
        <v>2</v>
      </c>
      <c r="D55" s="231"/>
      <c r="E55" s="155"/>
      <c r="F55" s="139"/>
      <c r="G55" s="140">
        <f>SUM(G48:G54)</f>
        <v>0</v>
      </c>
    </row>
    <row r="56" spans="1:7" x14ac:dyDescent="0.2">
      <c r="A56" s="321" t="s">
        <v>75</v>
      </c>
      <c r="B56" s="183"/>
      <c r="C56" s="236" t="s">
        <v>28</v>
      </c>
      <c r="D56" s="237"/>
      <c r="E56" s="238"/>
      <c r="F56" s="239"/>
      <c r="G56" s="240"/>
    </row>
    <row r="57" spans="1:7" x14ac:dyDescent="0.2">
      <c r="A57" s="49"/>
      <c r="B57" s="179"/>
      <c r="C57" s="233" t="s">
        <v>56</v>
      </c>
      <c r="D57" s="191"/>
      <c r="E57" s="234"/>
      <c r="F57" s="235"/>
      <c r="G57" s="148"/>
    </row>
    <row r="58" spans="1:7" ht="25.5" x14ac:dyDescent="0.2">
      <c r="A58" s="49"/>
      <c r="B58" s="185" t="s">
        <v>106</v>
      </c>
      <c r="C58" s="188" t="s">
        <v>115</v>
      </c>
      <c r="D58" s="192" t="s">
        <v>37</v>
      </c>
      <c r="E58" s="23">
        <v>1</v>
      </c>
      <c r="F58" s="170" t="s">
        <v>110</v>
      </c>
      <c r="G58" s="151"/>
    </row>
    <row r="59" spans="1:7" ht="25.5" x14ac:dyDescent="0.2">
      <c r="A59" s="49"/>
      <c r="B59" s="134" t="s">
        <v>107</v>
      </c>
      <c r="C59" s="188" t="s">
        <v>46</v>
      </c>
      <c r="D59" s="232" t="s">
        <v>34</v>
      </c>
      <c r="E59" s="156">
        <v>200</v>
      </c>
      <c r="F59" s="311"/>
      <c r="G59" s="142">
        <f t="shared" ref="G59:G61" si="4">E59*F59</f>
        <v>0</v>
      </c>
    </row>
    <row r="60" spans="1:7" x14ac:dyDescent="0.2">
      <c r="A60" s="49"/>
      <c r="B60" s="134" t="s">
        <v>108</v>
      </c>
      <c r="C60" s="188" t="s">
        <v>29</v>
      </c>
      <c r="D60" s="206" t="s">
        <v>37</v>
      </c>
      <c r="E60" s="44">
        <v>1</v>
      </c>
      <c r="F60" s="310"/>
      <c r="G60" s="142">
        <f t="shared" si="4"/>
        <v>0</v>
      </c>
    </row>
    <row r="61" spans="1:7" ht="26.25" thickBot="1" x14ac:dyDescent="0.25">
      <c r="A61" s="49"/>
      <c r="B61" s="181" t="s">
        <v>109</v>
      </c>
      <c r="C61" s="230" t="s">
        <v>47</v>
      </c>
      <c r="D61" s="306" t="s">
        <v>37</v>
      </c>
      <c r="E61" s="307">
        <v>1</v>
      </c>
      <c r="F61" s="309"/>
      <c r="G61" s="308">
        <f t="shared" si="4"/>
        <v>0</v>
      </c>
    </row>
    <row r="62" spans="1:7" ht="13.5" thickBot="1" x14ac:dyDescent="0.25">
      <c r="A62" s="49"/>
      <c r="B62" s="121"/>
      <c r="C62" s="51" t="s">
        <v>2</v>
      </c>
      <c r="D62" s="16"/>
      <c r="E62" s="155"/>
      <c r="F62" s="139"/>
      <c r="G62" s="140">
        <f>SUM(G59:G61)</f>
        <v>0</v>
      </c>
    </row>
    <row r="63" spans="1:7" x14ac:dyDescent="0.2">
      <c r="A63" s="52"/>
      <c r="B63" s="52"/>
      <c r="C63" s="53"/>
      <c r="D63" s="54"/>
      <c r="E63" s="12"/>
      <c r="F63" s="13"/>
      <c r="G63" s="303"/>
    </row>
    <row r="64" spans="1:7" ht="21" thickBot="1" x14ac:dyDescent="0.35">
      <c r="A64" s="295" t="s">
        <v>3</v>
      </c>
      <c r="B64" s="295"/>
      <c r="C64" s="301"/>
      <c r="D64" s="297"/>
      <c r="E64" s="297"/>
      <c r="F64" s="299"/>
      <c r="G64" s="304">
        <f>G42+G62+G55+G16+G24</f>
        <v>0</v>
      </c>
    </row>
    <row r="65" spans="1:9" x14ac:dyDescent="0.2">
      <c r="A65" s="52"/>
      <c r="B65" s="52"/>
      <c r="C65" s="53"/>
      <c r="D65" s="54"/>
      <c r="E65" s="12"/>
      <c r="F65" s="13"/>
      <c r="G65" s="14"/>
    </row>
    <row r="66" spans="1:9" x14ac:dyDescent="0.2">
      <c r="A66" s="55" t="s">
        <v>0</v>
      </c>
      <c r="B66" s="55"/>
      <c r="C66" s="53"/>
      <c r="D66" s="54"/>
      <c r="E66" s="12"/>
      <c r="F66" s="13"/>
      <c r="G66" s="14"/>
    </row>
    <row r="67" spans="1:9" x14ac:dyDescent="0.2">
      <c r="A67" s="48" t="s">
        <v>1</v>
      </c>
      <c r="C67" s="53"/>
      <c r="D67" s="54"/>
      <c r="E67" s="12"/>
      <c r="F67" s="13"/>
      <c r="G67" s="14"/>
    </row>
    <row r="68" spans="1:9" x14ac:dyDescent="0.2">
      <c r="A68" s="66" t="s">
        <v>48</v>
      </c>
      <c r="B68" s="66"/>
      <c r="C68" s="53"/>
      <c r="D68" s="54"/>
      <c r="E68" s="12"/>
      <c r="F68" s="13"/>
      <c r="G68" s="14"/>
    </row>
    <row r="69" spans="1:9" x14ac:dyDescent="0.2">
      <c r="A69" s="66" t="s">
        <v>49</v>
      </c>
      <c r="B69" s="67"/>
      <c r="C69" s="53"/>
      <c r="D69" s="54"/>
      <c r="E69" s="12"/>
      <c r="F69" s="13"/>
      <c r="G69" s="14"/>
    </row>
    <row r="70" spans="1:9" x14ac:dyDescent="0.2">
      <c r="A70" s="48" t="s">
        <v>30</v>
      </c>
    </row>
    <row r="71" spans="1:9" x14ac:dyDescent="0.2">
      <c r="I71"/>
    </row>
    <row r="72" spans="1:9" x14ac:dyDescent="0.2">
      <c r="I72"/>
    </row>
    <row r="73" spans="1:9" x14ac:dyDescent="0.2">
      <c r="A73" s="305"/>
      <c r="B73" s="48" t="s">
        <v>119</v>
      </c>
      <c r="D73"/>
      <c r="E73"/>
      <c r="I73"/>
    </row>
    <row r="74" spans="1:9" x14ac:dyDescent="0.2">
      <c r="A74"/>
      <c r="B74"/>
      <c r="C74"/>
      <c r="D74"/>
      <c r="E74"/>
      <c r="I74"/>
    </row>
  </sheetData>
  <sheetProtection algorithmName="SHA-512" hashValue="B3VOzTw1mIlBkgyleVgAQXW0+Q9eaeKi3zk/KW6QueSQjTass33BUyFxSl5jN6gq7z9uYC5IqNHjB/cMPyAs2g==" saltValue="/sdW6ni0Vwv6r2lVguhp5w==" spinCount="100000" sheet="1" objects="1" scenarios="1"/>
  <pageMargins left="0.59055118110236227" right="0.39370078740157483" top="0.59055118110236227" bottom="0.78740157480314965" header="0.51181102362204722" footer="0.51181102362204722"/>
  <pageSetup paperSize="9" scale="64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showZeros="0" zoomScale="70" zoomScaleNormal="70" zoomScaleSheetLayoutView="100" workbookViewId="0">
      <pane ySplit="8" topLeftCell="A9" activePane="bottomLeft" state="frozen"/>
      <selection activeCell="D46" sqref="D46"/>
      <selection pane="bottomLeft" activeCell="A2" sqref="A2"/>
    </sheetView>
  </sheetViews>
  <sheetFormatPr defaultRowHeight="12.75" x14ac:dyDescent="0.2"/>
  <cols>
    <col min="1" max="1" width="21.7109375" style="48" customWidth="1"/>
    <col min="2" max="2" width="7.7109375" style="48" customWidth="1"/>
    <col min="3" max="3" width="60.7109375" style="45" customWidth="1"/>
    <col min="4" max="4" width="12.85546875" style="3" customWidth="1"/>
    <col min="5" max="5" width="12.85546875" style="5" customWidth="1"/>
    <col min="6" max="6" width="12.85546875" customWidth="1"/>
    <col min="7" max="7" width="14.140625" customWidth="1"/>
    <col min="9" max="9" width="9.140625" style="15"/>
  </cols>
  <sheetData>
    <row r="2" spans="1:7" ht="26.25" x14ac:dyDescent="0.4">
      <c r="A2" s="7" t="s">
        <v>97</v>
      </c>
      <c r="B2" s="25"/>
      <c r="F2" s="46"/>
    </row>
    <row r="3" spans="1:7" ht="20.25" customHeight="1" x14ac:dyDescent="0.25">
      <c r="A3" s="169" t="s">
        <v>70</v>
      </c>
      <c r="B3" s="47"/>
    </row>
    <row r="4" spans="1:7" ht="15.75" x14ac:dyDescent="0.25">
      <c r="A4" s="18" t="s">
        <v>118</v>
      </c>
      <c r="B4" s="47"/>
    </row>
    <row r="5" spans="1:7" ht="13.5" thickBot="1" x14ac:dyDescent="0.25"/>
    <row r="6" spans="1:7" x14ac:dyDescent="0.2">
      <c r="A6" s="267" t="s">
        <v>8</v>
      </c>
      <c r="B6" s="268" t="s">
        <v>14</v>
      </c>
      <c r="C6" s="269" t="s">
        <v>9</v>
      </c>
      <c r="D6" s="268" t="s">
        <v>31</v>
      </c>
      <c r="E6" s="318" t="s">
        <v>4</v>
      </c>
      <c r="F6" s="273" t="s">
        <v>120</v>
      </c>
      <c r="G6" s="273" t="s">
        <v>10</v>
      </c>
    </row>
    <row r="7" spans="1:7" ht="12.75" customHeight="1" x14ac:dyDescent="0.2">
      <c r="A7" s="270"/>
      <c r="B7" s="271" t="s">
        <v>15</v>
      </c>
      <c r="C7" s="272"/>
      <c r="D7" s="271" t="s">
        <v>32</v>
      </c>
      <c r="E7" s="319"/>
      <c r="F7" s="271" t="s">
        <v>121</v>
      </c>
      <c r="G7" s="277"/>
    </row>
    <row r="8" spans="1:7" ht="13.5" thickBot="1" x14ac:dyDescent="0.25">
      <c r="A8" s="274"/>
      <c r="B8" s="275"/>
      <c r="C8" s="276"/>
      <c r="D8" s="275"/>
      <c r="E8" s="320"/>
      <c r="F8" s="277" t="s">
        <v>122</v>
      </c>
      <c r="G8" s="277" t="s">
        <v>122</v>
      </c>
    </row>
    <row r="9" spans="1:7" x14ac:dyDescent="0.2">
      <c r="A9" s="49" t="s">
        <v>74</v>
      </c>
      <c r="B9" s="183"/>
      <c r="C9" s="174" t="s">
        <v>5</v>
      </c>
      <c r="D9" s="175"/>
      <c r="E9" s="176"/>
      <c r="F9" s="177"/>
      <c r="G9" s="178"/>
    </row>
    <row r="10" spans="1:7" x14ac:dyDescent="0.2">
      <c r="A10" s="49"/>
      <c r="B10" s="179"/>
      <c r="C10" s="171" t="s">
        <v>6</v>
      </c>
      <c r="D10" s="38"/>
      <c r="E10" s="172"/>
      <c r="F10" s="173"/>
      <c r="G10" s="58"/>
    </row>
    <row r="11" spans="1:7" x14ac:dyDescent="0.2">
      <c r="A11" s="49"/>
      <c r="B11" s="134" t="s">
        <v>81</v>
      </c>
      <c r="C11" s="87" t="s">
        <v>43</v>
      </c>
      <c r="D11" s="50" t="s">
        <v>34</v>
      </c>
      <c r="E11" s="50">
        <v>72</v>
      </c>
      <c r="F11" s="316"/>
      <c r="G11" s="59">
        <f>E11*F11</f>
        <v>0</v>
      </c>
    </row>
    <row r="12" spans="1:7" x14ac:dyDescent="0.2">
      <c r="A12" s="49"/>
      <c r="B12" s="180"/>
      <c r="C12" s="88" t="s">
        <v>12</v>
      </c>
      <c r="D12" s="9"/>
      <c r="E12" s="9"/>
      <c r="F12" s="41"/>
      <c r="G12" s="60"/>
    </row>
    <row r="13" spans="1:7" ht="25.5" x14ac:dyDescent="0.2">
      <c r="A13" s="49"/>
      <c r="B13" s="134" t="s">
        <v>82</v>
      </c>
      <c r="C13" s="87" t="s">
        <v>61</v>
      </c>
      <c r="D13" s="50" t="s">
        <v>34</v>
      </c>
      <c r="E13" s="50">
        <v>10</v>
      </c>
      <c r="F13" s="316"/>
      <c r="G13" s="59">
        <f t="shared" ref="G13:G14" si="0">E13*F13</f>
        <v>0</v>
      </c>
    </row>
    <row r="14" spans="1:7" ht="25.5" x14ac:dyDescent="0.2">
      <c r="A14" s="49"/>
      <c r="B14" s="134" t="s">
        <v>83</v>
      </c>
      <c r="C14" s="87" t="s">
        <v>67</v>
      </c>
      <c r="D14" s="50" t="s">
        <v>34</v>
      </c>
      <c r="E14" s="50">
        <v>30</v>
      </c>
      <c r="F14" s="316"/>
      <c r="G14" s="59">
        <f t="shared" si="0"/>
        <v>0</v>
      </c>
    </row>
    <row r="15" spans="1:7" ht="13.5" thickBot="1" x14ac:dyDescent="0.25">
      <c r="A15" s="49"/>
      <c r="B15" s="181" t="s">
        <v>84</v>
      </c>
      <c r="C15" s="87" t="s">
        <v>43</v>
      </c>
      <c r="D15" s="118" t="s">
        <v>34</v>
      </c>
      <c r="E15" s="118">
        <v>144</v>
      </c>
      <c r="F15" s="327"/>
      <c r="G15" s="108">
        <f>E15*F15</f>
        <v>0</v>
      </c>
    </row>
    <row r="16" spans="1:7" ht="13.5" thickBot="1" x14ac:dyDescent="0.25">
      <c r="A16" s="49"/>
      <c r="B16" s="182"/>
      <c r="C16" s="122" t="s">
        <v>2</v>
      </c>
      <c r="D16" s="16"/>
      <c r="E16" s="64"/>
      <c r="F16" s="6"/>
      <c r="G16" s="61">
        <f>SUM(G11:G15)</f>
        <v>0</v>
      </c>
    </row>
    <row r="17" spans="1:7" x14ac:dyDescent="0.2">
      <c r="A17" s="49"/>
      <c r="B17" s="179"/>
      <c r="C17" s="119" t="s">
        <v>7</v>
      </c>
      <c r="D17" s="38"/>
      <c r="E17" s="110"/>
      <c r="F17" s="120"/>
      <c r="G17" s="60"/>
    </row>
    <row r="18" spans="1:7" x14ac:dyDescent="0.2">
      <c r="A18" s="49"/>
      <c r="B18" s="134" t="s">
        <v>85</v>
      </c>
      <c r="C18" s="89" t="s">
        <v>69</v>
      </c>
      <c r="D18" s="43" t="s">
        <v>33</v>
      </c>
      <c r="E18" s="65">
        <v>100</v>
      </c>
      <c r="F18" s="311"/>
      <c r="G18" s="59">
        <f t="shared" ref="G18:G23" si="1">E18*F18</f>
        <v>0</v>
      </c>
    </row>
    <row r="19" spans="1:7" x14ac:dyDescent="0.2">
      <c r="A19" s="49"/>
      <c r="B19" s="134" t="s">
        <v>86</v>
      </c>
      <c r="C19" s="89" t="s">
        <v>62</v>
      </c>
      <c r="D19" s="42" t="s">
        <v>39</v>
      </c>
      <c r="E19" s="44">
        <v>55</v>
      </c>
      <c r="F19" s="310"/>
      <c r="G19" s="59">
        <f t="shared" si="1"/>
        <v>0</v>
      </c>
    </row>
    <row r="20" spans="1:7" x14ac:dyDescent="0.2">
      <c r="A20" s="49"/>
      <c r="B20" s="134" t="s">
        <v>87</v>
      </c>
      <c r="C20" s="89" t="s">
        <v>63</v>
      </c>
      <c r="D20" s="42" t="s">
        <v>39</v>
      </c>
      <c r="E20" s="44">
        <v>55</v>
      </c>
      <c r="F20" s="310"/>
      <c r="G20" s="59">
        <f t="shared" si="1"/>
        <v>0</v>
      </c>
    </row>
    <row r="21" spans="1:7" x14ac:dyDescent="0.2">
      <c r="A21" s="49"/>
      <c r="B21" s="134" t="s">
        <v>88</v>
      </c>
      <c r="C21" s="90" t="s">
        <v>11</v>
      </c>
      <c r="D21" s="42" t="s">
        <v>37</v>
      </c>
      <c r="E21" s="44">
        <v>1</v>
      </c>
      <c r="F21" s="310"/>
      <c r="G21" s="142">
        <f t="shared" si="1"/>
        <v>0</v>
      </c>
    </row>
    <row r="22" spans="1:7" ht="25.5" x14ac:dyDescent="0.2">
      <c r="A22" s="49"/>
      <c r="B22" s="134" t="s">
        <v>89</v>
      </c>
      <c r="C22" s="91" t="s">
        <v>44</v>
      </c>
      <c r="D22" s="43" t="s">
        <v>33</v>
      </c>
      <c r="E22" s="65">
        <v>10</v>
      </c>
      <c r="F22" s="311"/>
      <c r="G22" s="142">
        <f t="shared" si="1"/>
        <v>0</v>
      </c>
    </row>
    <row r="23" spans="1:7" ht="26.25" thickBot="1" x14ac:dyDescent="0.25">
      <c r="A23" s="49"/>
      <c r="B23" s="181" t="s">
        <v>90</v>
      </c>
      <c r="C23" s="106" t="s">
        <v>66</v>
      </c>
      <c r="D23" s="63" t="s">
        <v>33</v>
      </c>
      <c r="E23" s="107">
        <v>450</v>
      </c>
      <c r="F23" s="325"/>
      <c r="G23" s="137">
        <f t="shared" si="1"/>
        <v>0</v>
      </c>
    </row>
    <row r="24" spans="1:7" ht="13.5" thickBot="1" x14ac:dyDescent="0.25">
      <c r="A24" s="322"/>
      <c r="B24" s="182"/>
      <c r="C24" s="122" t="s">
        <v>2</v>
      </c>
      <c r="D24" s="123"/>
      <c r="E24" s="124"/>
      <c r="F24" s="125"/>
      <c r="G24" s="140">
        <f>SUM(G18:G23)</f>
        <v>0</v>
      </c>
    </row>
    <row r="25" spans="1:7" x14ac:dyDescent="0.2">
      <c r="A25" s="321" t="s">
        <v>124</v>
      </c>
      <c r="B25" s="184"/>
      <c r="C25" s="109" t="s">
        <v>68</v>
      </c>
      <c r="D25" s="128"/>
      <c r="E25" s="129"/>
      <c r="F25" s="130"/>
      <c r="G25" s="144"/>
    </row>
    <row r="26" spans="1:7" x14ac:dyDescent="0.2">
      <c r="A26" s="49"/>
      <c r="B26" s="184"/>
      <c r="C26" s="92" t="s">
        <v>22</v>
      </c>
      <c r="D26" s="128"/>
      <c r="E26" s="129"/>
      <c r="F26" s="130"/>
      <c r="G26" s="144"/>
    </row>
    <row r="27" spans="1:7" x14ac:dyDescent="0.2">
      <c r="A27" s="49"/>
      <c r="B27" s="184"/>
      <c r="C27" s="93" t="s">
        <v>23</v>
      </c>
      <c r="D27" s="128"/>
      <c r="E27" s="131"/>
      <c r="F27" s="130"/>
      <c r="G27" s="144"/>
    </row>
    <row r="28" spans="1:7" x14ac:dyDescent="0.2">
      <c r="A28" s="49"/>
      <c r="B28" s="184"/>
      <c r="C28" s="93" t="s">
        <v>24</v>
      </c>
      <c r="D28" s="128"/>
      <c r="E28" s="131"/>
      <c r="F28" s="130"/>
      <c r="G28" s="144"/>
    </row>
    <row r="29" spans="1:7" x14ac:dyDescent="0.2">
      <c r="A29" s="49"/>
      <c r="B29" s="184"/>
      <c r="C29" s="92" t="s">
        <v>26</v>
      </c>
      <c r="D29" s="128"/>
      <c r="E29" s="131"/>
      <c r="F29" s="130"/>
      <c r="G29" s="144"/>
    </row>
    <row r="30" spans="1:7" x14ac:dyDescent="0.2">
      <c r="A30" s="49"/>
      <c r="B30" s="184"/>
      <c r="C30" s="94" t="s">
        <v>40</v>
      </c>
      <c r="D30" s="128"/>
      <c r="E30" s="131"/>
      <c r="F30" s="130"/>
      <c r="G30" s="144"/>
    </row>
    <row r="31" spans="1:7" x14ac:dyDescent="0.2">
      <c r="A31" s="49"/>
      <c r="B31" s="184"/>
      <c r="C31" s="92" t="s">
        <v>111</v>
      </c>
      <c r="D31" s="128"/>
      <c r="E31" s="131"/>
      <c r="F31" s="130"/>
      <c r="G31" s="144"/>
    </row>
    <row r="32" spans="1:7" x14ac:dyDescent="0.2">
      <c r="A32" s="49"/>
      <c r="B32" s="184"/>
      <c r="C32" s="92" t="s">
        <v>42</v>
      </c>
      <c r="D32" s="128"/>
      <c r="E32" s="131"/>
      <c r="F32" s="130"/>
      <c r="G32" s="144"/>
    </row>
    <row r="33" spans="1:8" x14ac:dyDescent="0.2">
      <c r="A33" s="49"/>
      <c r="B33" s="184"/>
      <c r="C33" s="92" t="s">
        <v>27</v>
      </c>
      <c r="D33" s="128"/>
      <c r="E33" s="131"/>
      <c r="F33" s="130"/>
      <c r="G33" s="144"/>
    </row>
    <row r="34" spans="1:8" x14ac:dyDescent="0.2">
      <c r="A34" s="49"/>
      <c r="B34" s="184"/>
      <c r="C34" s="92" t="s">
        <v>25</v>
      </c>
      <c r="D34" s="128"/>
      <c r="E34" s="131"/>
      <c r="F34" s="130"/>
      <c r="G34" s="144"/>
    </row>
    <row r="35" spans="1:8" ht="25.5" x14ac:dyDescent="0.2">
      <c r="A35" s="49"/>
      <c r="B35" s="179"/>
      <c r="C35" s="132" t="s">
        <v>45</v>
      </c>
      <c r="D35" s="38"/>
      <c r="E35" s="133"/>
      <c r="F35" s="40"/>
      <c r="G35" s="146"/>
    </row>
    <row r="36" spans="1:8" ht="14.25" x14ac:dyDescent="0.2">
      <c r="A36" s="49"/>
      <c r="B36" s="134" t="s">
        <v>91</v>
      </c>
      <c r="C36" s="95" t="s">
        <v>22</v>
      </c>
      <c r="D36" s="9" t="s">
        <v>35</v>
      </c>
      <c r="E36" s="23">
        <v>10</v>
      </c>
      <c r="F36" s="311"/>
      <c r="G36" s="142">
        <f t="shared" ref="G36:G37" si="2">E36*F36</f>
        <v>0</v>
      </c>
    </row>
    <row r="37" spans="1:8" ht="14.25" x14ac:dyDescent="0.2">
      <c r="A37" s="49"/>
      <c r="B37" s="134" t="s">
        <v>92</v>
      </c>
      <c r="C37" s="96" t="s">
        <v>23</v>
      </c>
      <c r="D37" s="9" t="s">
        <v>35</v>
      </c>
      <c r="E37" s="23">
        <v>10</v>
      </c>
      <c r="F37" s="311"/>
      <c r="G37" s="142">
        <f t="shared" si="2"/>
        <v>0</v>
      </c>
    </row>
    <row r="38" spans="1:8" ht="15" x14ac:dyDescent="0.25">
      <c r="A38" s="49"/>
      <c r="B38" s="134"/>
      <c r="C38" s="248" t="s">
        <v>112</v>
      </c>
      <c r="D38" s="38"/>
      <c r="E38" s="39"/>
      <c r="F38" s="40"/>
      <c r="G38" s="148"/>
    </row>
    <row r="39" spans="1:8" ht="14.25" x14ac:dyDescent="0.2">
      <c r="A39" s="49"/>
      <c r="B39" s="134" t="s">
        <v>93</v>
      </c>
      <c r="C39" s="97" t="s">
        <v>111</v>
      </c>
      <c r="D39" s="9" t="s">
        <v>35</v>
      </c>
      <c r="E39" s="23">
        <v>10</v>
      </c>
      <c r="F39" s="314"/>
      <c r="G39" s="142">
        <f t="shared" ref="G39:G41" si="3">E39*F39</f>
        <v>0</v>
      </c>
    </row>
    <row r="40" spans="1:8" ht="14.25" x14ac:dyDescent="0.2">
      <c r="A40" s="49"/>
      <c r="B40" s="134" t="s">
        <v>94</v>
      </c>
      <c r="C40" s="95" t="s">
        <v>42</v>
      </c>
      <c r="D40" s="9" t="s">
        <v>35</v>
      </c>
      <c r="E40" s="23">
        <v>10</v>
      </c>
      <c r="F40" s="314"/>
      <c r="G40" s="142">
        <f t="shared" si="3"/>
        <v>0</v>
      </c>
    </row>
    <row r="41" spans="1:8" ht="15" thickBot="1" x14ac:dyDescent="0.25">
      <c r="A41" s="49"/>
      <c r="B41" s="181" t="s">
        <v>95</v>
      </c>
      <c r="C41" s="111" t="s">
        <v>27</v>
      </c>
      <c r="D41" s="112" t="s">
        <v>35</v>
      </c>
      <c r="E41" s="113">
        <v>10</v>
      </c>
      <c r="F41" s="326"/>
      <c r="G41" s="137">
        <f t="shared" si="3"/>
        <v>0</v>
      </c>
    </row>
    <row r="42" spans="1:8" ht="13.5" thickBot="1" x14ac:dyDescent="0.25">
      <c r="A42" s="322"/>
      <c r="B42" s="182"/>
      <c r="C42" s="122" t="s">
        <v>2</v>
      </c>
      <c r="D42" s="16"/>
      <c r="E42" s="57"/>
      <c r="F42" s="6"/>
      <c r="G42" s="140">
        <f>SUM(G36:G41)</f>
        <v>0</v>
      </c>
    </row>
    <row r="43" spans="1:8" x14ac:dyDescent="0.2">
      <c r="A43" s="321" t="s">
        <v>123</v>
      </c>
      <c r="B43" s="179"/>
      <c r="C43" s="114" t="s">
        <v>58</v>
      </c>
      <c r="D43" s="115"/>
      <c r="E43" s="116"/>
      <c r="F43" s="117"/>
      <c r="G43" s="150"/>
    </row>
    <row r="44" spans="1:8" ht="38.25" x14ac:dyDescent="0.2">
      <c r="A44" s="49"/>
      <c r="B44" s="134" t="s">
        <v>96</v>
      </c>
      <c r="C44" s="87" t="s">
        <v>59</v>
      </c>
      <c r="D44" s="50" t="s">
        <v>37</v>
      </c>
      <c r="E44" s="23">
        <v>1</v>
      </c>
      <c r="F44" s="170" t="s">
        <v>110</v>
      </c>
      <c r="G44" s="151"/>
      <c r="H44" s="84"/>
    </row>
    <row r="45" spans="1:8" ht="38.25" x14ac:dyDescent="0.2">
      <c r="A45" s="49"/>
      <c r="B45" s="134" t="s">
        <v>99</v>
      </c>
      <c r="C45" s="87" t="s">
        <v>60</v>
      </c>
      <c r="D45" s="50" t="s">
        <v>37</v>
      </c>
      <c r="E45" s="23">
        <v>1</v>
      </c>
      <c r="F45" s="170" t="s">
        <v>110</v>
      </c>
      <c r="G45" s="151"/>
      <c r="H45" s="84"/>
    </row>
    <row r="46" spans="1:8" x14ac:dyDescent="0.2">
      <c r="A46" s="49"/>
      <c r="B46" s="242"/>
      <c r="C46" s="98" t="s">
        <v>52</v>
      </c>
      <c r="D46" s="112"/>
      <c r="E46" s="254"/>
      <c r="F46" s="255"/>
      <c r="G46" s="246"/>
    </row>
    <row r="47" spans="1:8" ht="63.75" x14ac:dyDescent="0.2">
      <c r="A47" s="49"/>
      <c r="B47" s="179"/>
      <c r="C47" s="253" t="s">
        <v>55</v>
      </c>
      <c r="D47" s="38"/>
      <c r="E47" s="172"/>
      <c r="F47" s="173"/>
      <c r="G47" s="148"/>
    </row>
    <row r="48" spans="1:8" ht="25.5" x14ac:dyDescent="0.2">
      <c r="A48" s="49"/>
      <c r="B48" s="185" t="s">
        <v>100</v>
      </c>
      <c r="C48" s="89" t="s">
        <v>53</v>
      </c>
      <c r="D48" s="50" t="s">
        <v>34</v>
      </c>
      <c r="E48" s="50">
        <v>96</v>
      </c>
      <c r="F48" s="316"/>
      <c r="G48" s="151">
        <f>E48*F48</f>
        <v>0</v>
      </c>
    </row>
    <row r="49" spans="1:7" x14ac:dyDescent="0.2">
      <c r="A49" s="49"/>
      <c r="B49" s="185" t="s">
        <v>101</v>
      </c>
      <c r="C49" s="89" t="s">
        <v>54</v>
      </c>
      <c r="D49" s="50" t="s">
        <v>34</v>
      </c>
      <c r="E49" s="50">
        <v>16</v>
      </c>
      <c r="F49" s="316"/>
      <c r="G49" s="151">
        <f>E49*F49</f>
        <v>0</v>
      </c>
    </row>
    <row r="50" spans="1:7" x14ac:dyDescent="0.2">
      <c r="A50" s="49"/>
      <c r="B50" s="185" t="s">
        <v>102</v>
      </c>
      <c r="C50" s="87" t="s">
        <v>113</v>
      </c>
      <c r="D50" s="50" t="s">
        <v>37</v>
      </c>
      <c r="E50" s="23">
        <v>1</v>
      </c>
      <c r="F50" s="311"/>
      <c r="G50" s="151">
        <f>E50*F50</f>
        <v>0</v>
      </c>
    </row>
    <row r="51" spans="1:7" ht="25.5" x14ac:dyDescent="0.2">
      <c r="A51" s="49"/>
      <c r="B51" s="179"/>
      <c r="C51" s="99" t="s">
        <v>57</v>
      </c>
      <c r="D51" s="9"/>
      <c r="E51" s="11"/>
      <c r="F51" s="8"/>
      <c r="G51" s="148"/>
    </row>
    <row r="52" spans="1:7" ht="25.5" x14ac:dyDescent="0.2">
      <c r="A52" s="49"/>
      <c r="B52" s="185" t="s">
        <v>103</v>
      </c>
      <c r="C52" s="89" t="s">
        <v>53</v>
      </c>
      <c r="D52" s="50" t="s">
        <v>34</v>
      </c>
      <c r="E52" s="50">
        <v>48</v>
      </c>
      <c r="F52" s="316"/>
      <c r="G52" s="151">
        <f>E52*F52</f>
        <v>0</v>
      </c>
    </row>
    <row r="53" spans="1:7" x14ac:dyDescent="0.2">
      <c r="A53" s="49"/>
      <c r="B53" s="185" t="s">
        <v>104</v>
      </c>
      <c r="C53" s="89" t="s">
        <v>54</v>
      </c>
      <c r="D53" s="50" t="s">
        <v>34</v>
      </c>
      <c r="E53" s="50">
        <v>16</v>
      </c>
      <c r="F53" s="316"/>
      <c r="G53" s="151">
        <f>E53*F53</f>
        <v>0</v>
      </c>
    </row>
    <row r="54" spans="1:7" ht="13.5" thickBot="1" x14ac:dyDescent="0.25">
      <c r="A54" s="49"/>
      <c r="B54" s="186" t="s">
        <v>105</v>
      </c>
      <c r="C54" s="87" t="s">
        <v>114</v>
      </c>
      <c r="D54" s="118" t="s">
        <v>37</v>
      </c>
      <c r="E54" s="113">
        <v>1</v>
      </c>
      <c r="F54" s="325"/>
      <c r="G54" s="154">
        <f>E54*F54</f>
        <v>0</v>
      </c>
    </row>
    <row r="55" spans="1:7" ht="13.5" thickBot="1" x14ac:dyDescent="0.25">
      <c r="A55" s="322"/>
      <c r="B55" s="182"/>
      <c r="C55" s="122" t="s">
        <v>2</v>
      </c>
      <c r="D55" s="16"/>
      <c r="E55" s="10"/>
      <c r="F55" s="6"/>
      <c r="G55" s="140">
        <f>SUM(G48:G54)</f>
        <v>0</v>
      </c>
    </row>
    <row r="56" spans="1:7" x14ac:dyDescent="0.2">
      <c r="A56" s="321" t="s">
        <v>75</v>
      </c>
      <c r="B56" s="183"/>
      <c r="C56" s="249" t="s">
        <v>28</v>
      </c>
      <c r="D56" s="250"/>
      <c r="E56" s="251"/>
      <c r="F56" s="239"/>
      <c r="G56" s="240"/>
    </row>
    <row r="57" spans="1:7" x14ac:dyDescent="0.2">
      <c r="A57" s="49"/>
      <c r="B57" s="179"/>
      <c r="C57" s="252" t="s">
        <v>56</v>
      </c>
      <c r="D57" s="38"/>
      <c r="E57" s="172"/>
      <c r="F57" s="173"/>
      <c r="G57" s="148"/>
    </row>
    <row r="58" spans="1:7" ht="25.5" x14ac:dyDescent="0.2">
      <c r="A58" s="49"/>
      <c r="B58" s="185" t="s">
        <v>106</v>
      </c>
      <c r="C58" s="87" t="s">
        <v>116</v>
      </c>
      <c r="D58" s="50" t="s">
        <v>37</v>
      </c>
      <c r="E58" s="23">
        <v>1</v>
      </c>
      <c r="F58" s="170" t="s">
        <v>110</v>
      </c>
      <c r="G58" s="151"/>
    </row>
    <row r="59" spans="1:7" ht="25.5" x14ac:dyDescent="0.2">
      <c r="A59" s="49"/>
      <c r="B59" s="134" t="s">
        <v>107</v>
      </c>
      <c r="C59" s="100" t="s">
        <v>46</v>
      </c>
      <c r="D59" s="63" t="s">
        <v>34</v>
      </c>
      <c r="E59" s="156">
        <v>200</v>
      </c>
      <c r="F59" s="323"/>
      <c r="G59" s="142">
        <f t="shared" ref="G59:G61" si="4">E59*F59</f>
        <v>0</v>
      </c>
    </row>
    <row r="60" spans="1:7" x14ac:dyDescent="0.2">
      <c r="A60" s="49"/>
      <c r="B60" s="134" t="s">
        <v>108</v>
      </c>
      <c r="C60" s="87" t="s">
        <v>29</v>
      </c>
      <c r="D60" s="42" t="s">
        <v>37</v>
      </c>
      <c r="E60" s="44">
        <v>1</v>
      </c>
      <c r="F60" s="310"/>
      <c r="G60" s="142">
        <f t="shared" si="4"/>
        <v>0</v>
      </c>
    </row>
    <row r="61" spans="1:7" ht="26.25" thickBot="1" x14ac:dyDescent="0.25">
      <c r="A61" s="49"/>
      <c r="B61" s="181" t="s">
        <v>109</v>
      </c>
      <c r="C61" s="100" t="s">
        <v>47</v>
      </c>
      <c r="D61" s="135" t="s">
        <v>37</v>
      </c>
      <c r="E61" s="136">
        <v>1</v>
      </c>
      <c r="F61" s="324"/>
      <c r="G61" s="137">
        <f t="shared" si="4"/>
        <v>0</v>
      </c>
    </row>
    <row r="62" spans="1:7" ht="13.5" thickBot="1" x14ac:dyDescent="0.25">
      <c r="A62" s="49"/>
      <c r="B62" s="182"/>
      <c r="C62" s="247" t="s">
        <v>2</v>
      </c>
      <c r="D62" s="16"/>
      <c r="E62" s="10"/>
      <c r="F62" s="6"/>
      <c r="G62" s="140">
        <f>SUM(G58:G61)</f>
        <v>0</v>
      </c>
    </row>
    <row r="63" spans="1:7" x14ac:dyDescent="0.2">
      <c r="A63" s="52"/>
      <c r="B63" s="52"/>
      <c r="C63" s="53"/>
      <c r="D63" s="54"/>
      <c r="E63" s="12"/>
      <c r="F63" s="13"/>
      <c r="G63" s="14"/>
    </row>
    <row r="64" spans="1:7" ht="21" thickBot="1" x14ac:dyDescent="0.35">
      <c r="A64" s="295" t="s">
        <v>3</v>
      </c>
      <c r="B64" s="295"/>
      <c r="C64" s="301"/>
      <c r="D64" s="297"/>
      <c r="E64" s="297"/>
      <c r="F64" s="299"/>
      <c r="G64" s="300">
        <f>G42+G62+G55+G16+G24</f>
        <v>0</v>
      </c>
    </row>
    <row r="65" spans="1:9" x14ac:dyDescent="0.2">
      <c r="A65" s="52"/>
      <c r="B65" s="52"/>
      <c r="C65" s="53"/>
      <c r="D65" s="54"/>
      <c r="E65" s="12"/>
      <c r="F65" s="13"/>
      <c r="G65" s="14"/>
    </row>
    <row r="66" spans="1:9" x14ac:dyDescent="0.2">
      <c r="A66" s="55" t="s">
        <v>0</v>
      </c>
      <c r="B66" s="55"/>
      <c r="C66" s="53"/>
      <c r="D66" s="54"/>
      <c r="E66" s="12"/>
      <c r="F66" s="13"/>
      <c r="G66" s="14"/>
    </row>
    <row r="67" spans="1:9" x14ac:dyDescent="0.2">
      <c r="A67" s="48" t="s">
        <v>1</v>
      </c>
      <c r="C67" s="53"/>
      <c r="D67" s="54"/>
      <c r="E67" s="12"/>
      <c r="F67" s="13"/>
      <c r="G67" s="14"/>
    </row>
    <row r="68" spans="1:9" x14ac:dyDescent="0.2">
      <c r="A68" s="66" t="s">
        <v>48</v>
      </c>
      <c r="B68" s="66"/>
      <c r="C68" s="53"/>
      <c r="D68" s="54"/>
      <c r="E68" s="12"/>
      <c r="F68" s="13"/>
      <c r="G68" s="14"/>
    </row>
    <row r="69" spans="1:9" x14ac:dyDescent="0.2">
      <c r="A69" s="66" t="s">
        <v>49</v>
      </c>
      <c r="B69" s="67"/>
      <c r="C69" s="53"/>
      <c r="D69" s="54"/>
      <c r="E69" s="12"/>
      <c r="F69" s="13"/>
      <c r="G69" s="14"/>
    </row>
    <row r="70" spans="1:9" x14ac:dyDescent="0.2">
      <c r="A70" s="48" t="s">
        <v>30</v>
      </c>
    </row>
    <row r="71" spans="1:9" x14ac:dyDescent="0.2">
      <c r="I71"/>
    </row>
    <row r="72" spans="1:9" x14ac:dyDescent="0.2">
      <c r="A72" s="305"/>
      <c r="B72" s="48" t="s">
        <v>119</v>
      </c>
      <c r="I72"/>
    </row>
    <row r="73" spans="1:9" x14ac:dyDescent="0.2">
      <c r="A73"/>
      <c r="B73"/>
      <c r="C73"/>
      <c r="D73"/>
      <c r="E73"/>
      <c r="I73"/>
    </row>
    <row r="74" spans="1:9" x14ac:dyDescent="0.2">
      <c r="A74"/>
      <c r="B74"/>
      <c r="C74"/>
      <c r="D74"/>
      <c r="E74"/>
      <c r="I74"/>
    </row>
  </sheetData>
  <sheetProtection algorithmName="SHA-512" hashValue="YH02O+VFBe83JfrSk1L9I5CNAu1JMWAq56ZX0WUGdQyj45f1l4J7YEDAvkLZCG9JjakjcZxhBtPJS+j4raQSAg==" saltValue="5Pf7RwI3hxGS9/cOS3fC3w==" spinCount="100000" sheet="1" objects="1" scenarios="1"/>
  <pageMargins left="0.59055118110236227" right="0.39370078740157483" top="0.59055118110236227" bottom="0.78740157480314965" header="0.51181102362204722" footer="0.51181102362204722"/>
  <pageSetup paperSize="9" scale="64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showZeros="0" zoomScale="70" zoomScaleNormal="70" zoomScaleSheetLayoutView="100" workbookViewId="0">
      <pane xSplit="7" ySplit="7" topLeftCell="H8" activePane="bottomRight" state="frozen"/>
      <selection activeCell="D18" sqref="D18"/>
      <selection pane="topRight" activeCell="D18" sqref="D18"/>
      <selection pane="bottomLeft" activeCell="D18" sqref="D18"/>
      <selection pane="bottomRight" activeCell="O19" sqref="O19"/>
    </sheetView>
  </sheetViews>
  <sheetFormatPr defaultRowHeight="12.75" x14ac:dyDescent="0.2"/>
  <cols>
    <col min="1" max="1" width="21.7109375" customWidth="1"/>
    <col min="2" max="2" width="7.7109375" customWidth="1"/>
    <col min="3" max="3" width="60.7109375" customWidth="1"/>
    <col min="4" max="6" width="12.85546875" customWidth="1"/>
    <col min="7" max="7" width="14.140625" customWidth="1"/>
  </cols>
  <sheetData>
    <row r="2" spans="1:7" ht="26.25" x14ac:dyDescent="0.4">
      <c r="A2" s="7" t="s">
        <v>97</v>
      </c>
      <c r="B2" s="25"/>
      <c r="C2" s="1"/>
      <c r="D2" s="3"/>
      <c r="E2" s="29"/>
      <c r="F2" s="30"/>
      <c r="G2" s="30"/>
    </row>
    <row r="3" spans="1:7" ht="15.75" x14ac:dyDescent="0.25">
      <c r="A3" s="26" t="s">
        <v>21</v>
      </c>
      <c r="B3" s="26"/>
      <c r="C3" s="1"/>
      <c r="D3" s="3"/>
      <c r="E3" s="29"/>
      <c r="F3" s="30"/>
      <c r="G3" s="30"/>
    </row>
    <row r="4" spans="1:7" ht="13.5" thickBot="1" x14ac:dyDescent="0.25">
      <c r="A4" s="27"/>
      <c r="B4" s="27"/>
      <c r="C4" s="1"/>
      <c r="D4" s="3"/>
      <c r="E4" s="29"/>
      <c r="F4" s="30"/>
      <c r="G4" s="30"/>
    </row>
    <row r="5" spans="1:7" x14ac:dyDescent="0.2">
      <c r="A5" s="267" t="s">
        <v>8</v>
      </c>
      <c r="B5" s="268" t="s">
        <v>14</v>
      </c>
      <c r="C5" s="269" t="s">
        <v>9</v>
      </c>
      <c r="D5" s="268" t="s">
        <v>31</v>
      </c>
      <c r="E5" s="318" t="s">
        <v>4</v>
      </c>
      <c r="F5" s="273" t="s">
        <v>120</v>
      </c>
      <c r="G5" s="273" t="s">
        <v>10</v>
      </c>
    </row>
    <row r="6" spans="1:7" ht="12.75" customHeight="1" x14ac:dyDescent="0.2">
      <c r="A6" s="270"/>
      <c r="B6" s="271" t="s">
        <v>15</v>
      </c>
      <c r="C6" s="272"/>
      <c r="D6" s="271" t="s">
        <v>32</v>
      </c>
      <c r="E6" s="319"/>
      <c r="F6" s="271" t="s">
        <v>121</v>
      </c>
      <c r="G6" s="277"/>
    </row>
    <row r="7" spans="1:7" ht="13.5" thickBot="1" x14ac:dyDescent="0.25">
      <c r="A7" s="274"/>
      <c r="B7" s="275"/>
      <c r="C7" s="276"/>
      <c r="D7" s="275"/>
      <c r="E7" s="320"/>
      <c r="F7" s="277" t="s">
        <v>122</v>
      </c>
      <c r="G7" s="277" t="s">
        <v>122</v>
      </c>
    </row>
    <row r="8" spans="1:7" ht="26.25" thickBot="1" x14ac:dyDescent="0.25">
      <c r="A8" s="36" t="s">
        <v>78</v>
      </c>
      <c r="B8" s="4">
        <v>1</v>
      </c>
      <c r="C8" s="285" t="s">
        <v>36</v>
      </c>
      <c r="D8" s="286" t="s">
        <v>17</v>
      </c>
      <c r="E8" s="287">
        <v>1</v>
      </c>
      <c r="F8" s="332"/>
      <c r="G8" s="288">
        <f>F8*E8</f>
        <v>0</v>
      </c>
    </row>
    <row r="9" spans="1:7" ht="13.5" thickBot="1" x14ac:dyDescent="0.25">
      <c r="A9" s="2"/>
      <c r="B9" s="121"/>
      <c r="C9" s="294" t="s">
        <v>2</v>
      </c>
      <c r="D9" s="64"/>
      <c r="E9" s="282"/>
      <c r="F9" s="283"/>
      <c r="G9" s="284">
        <f>SUM(G8)</f>
        <v>0</v>
      </c>
    </row>
    <row r="10" spans="1:7" ht="25.5" x14ac:dyDescent="0.2">
      <c r="A10" s="328" t="s">
        <v>79</v>
      </c>
      <c r="B10" s="32">
        <v>2</v>
      </c>
      <c r="C10" s="278" t="s">
        <v>64</v>
      </c>
      <c r="D10" s="50" t="s">
        <v>37</v>
      </c>
      <c r="E10" s="68">
        <v>1</v>
      </c>
      <c r="F10" s="329"/>
      <c r="G10" s="69">
        <f>F10*E10</f>
        <v>0</v>
      </c>
    </row>
    <row r="11" spans="1:7" ht="38.25" x14ac:dyDescent="0.2">
      <c r="A11" s="101"/>
      <c r="B11" s="32">
        <v>3</v>
      </c>
      <c r="C11" s="279" t="s">
        <v>18</v>
      </c>
      <c r="D11" s="71" t="s">
        <v>37</v>
      </c>
      <c r="E11" s="68">
        <v>1</v>
      </c>
      <c r="F11" s="329"/>
      <c r="G11" s="69">
        <f>E11*F11</f>
        <v>0</v>
      </c>
    </row>
    <row r="12" spans="1:7" x14ac:dyDescent="0.2">
      <c r="A12" s="83"/>
      <c r="B12" s="32">
        <v>4</v>
      </c>
      <c r="C12" s="278" t="s">
        <v>65</v>
      </c>
      <c r="D12" s="71" t="s">
        <v>37</v>
      </c>
      <c r="E12" s="68">
        <v>1</v>
      </c>
      <c r="F12" s="329"/>
      <c r="G12" s="69">
        <f>E12*F12</f>
        <v>0</v>
      </c>
    </row>
    <row r="13" spans="1:7" x14ac:dyDescent="0.2">
      <c r="A13" s="35"/>
      <c r="B13" s="32">
        <v>5</v>
      </c>
      <c r="C13" s="280" t="s">
        <v>19</v>
      </c>
      <c r="D13" s="71" t="s">
        <v>37</v>
      </c>
      <c r="E13" s="70">
        <v>1</v>
      </c>
      <c r="F13" s="329"/>
      <c r="G13" s="69">
        <f>E13*F13</f>
        <v>0</v>
      </c>
    </row>
    <row r="14" spans="1:7" x14ac:dyDescent="0.2">
      <c r="A14" s="31"/>
      <c r="B14" s="103">
        <v>6</v>
      </c>
      <c r="C14" s="281" t="s">
        <v>20</v>
      </c>
      <c r="D14" s="104" t="s">
        <v>37</v>
      </c>
      <c r="E14" s="105">
        <v>1</v>
      </c>
      <c r="F14" s="330"/>
      <c r="G14" s="102">
        <f>E14*F14</f>
        <v>0</v>
      </c>
    </row>
    <row r="15" spans="1:7" ht="13.5" thickBot="1" x14ac:dyDescent="0.25">
      <c r="A15" s="31"/>
      <c r="B15" s="289"/>
      <c r="C15" s="290"/>
      <c r="D15" s="291"/>
      <c r="E15" s="292"/>
      <c r="F15" s="331"/>
      <c r="G15" s="293"/>
    </row>
    <row r="16" spans="1:7" ht="13.5" thickBot="1" x14ac:dyDescent="0.25">
      <c r="A16" s="2"/>
      <c r="B16" s="121"/>
      <c r="C16" s="294" t="s">
        <v>2</v>
      </c>
      <c r="D16" s="64"/>
      <c r="E16" s="282"/>
      <c r="F16" s="283"/>
      <c r="G16" s="284">
        <f>SUM(G10:G15)</f>
        <v>0</v>
      </c>
    </row>
    <row r="17" spans="1:7" x14ac:dyDescent="0.2">
      <c r="A17" s="34"/>
      <c r="B17" s="3"/>
      <c r="C17" s="37"/>
      <c r="D17" s="3"/>
      <c r="E17" s="29"/>
      <c r="F17" s="30"/>
      <c r="G17" s="30"/>
    </row>
    <row r="18" spans="1:7" ht="21" thickBot="1" x14ac:dyDescent="0.35">
      <c r="A18" s="295" t="s">
        <v>3</v>
      </c>
      <c r="B18" s="295"/>
      <c r="C18" s="296"/>
      <c r="D18" s="297"/>
      <c r="E18" s="298"/>
      <c r="F18" s="299"/>
      <c r="G18" s="300">
        <f>G9+G16</f>
        <v>0</v>
      </c>
    </row>
    <row r="19" spans="1:7" x14ac:dyDescent="0.2">
      <c r="B19" s="33"/>
      <c r="D19" s="3"/>
      <c r="E19" s="29"/>
      <c r="F19" s="30"/>
      <c r="G19" s="30"/>
    </row>
    <row r="20" spans="1:7" x14ac:dyDescent="0.2">
      <c r="F20" s="30"/>
      <c r="G20" s="30"/>
    </row>
    <row r="21" spans="1:7" x14ac:dyDescent="0.2">
      <c r="A21" s="305"/>
      <c r="B21" s="48" t="s">
        <v>119</v>
      </c>
      <c r="F21" s="30"/>
      <c r="G21" s="30"/>
    </row>
  </sheetData>
  <sheetProtection algorithmName="SHA-512" hashValue="I4m7es0XtnCt7sxKs1JontDwcyEBW/kcMfEKRSjBVs3RScUmV7u/I01JS/GHBeIhET/s5C1oJXC3qoaPDbShTA==" saltValue="ZwAOg+Jk0M7Af1d1BNeM4g==" spinCount="100000" sheet="1" objects="1" scenarios="1"/>
  <mergeCells count="7">
    <mergeCell ref="A10:A11"/>
    <mergeCell ref="F14:F15"/>
    <mergeCell ref="G14:G15"/>
    <mergeCell ref="B14:B15"/>
    <mergeCell ref="C14:C15"/>
    <mergeCell ref="D14:D15"/>
    <mergeCell ref="E14:E15"/>
  </mergeCells>
  <phoneticPr fontId="40" type="noConversion"/>
  <pageMargins left="0.59055118110236227" right="0.59055118110236227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D.Beřkovice - celkem</vt:lpstr>
      <vt:lpstr>výkaz výměr L pole</vt:lpstr>
      <vt:lpstr>výkaz výměr S pole</vt:lpstr>
      <vt:lpstr>vedlejší a ostatní náklady</vt:lpstr>
      <vt:lpstr>'D.Beřkovice - celkem'!Oblast_tisku</vt:lpstr>
      <vt:lpstr>'vedlejší a ostatní náklady'!Oblast_tisku</vt:lpstr>
      <vt:lpstr>'výkaz výměr L pole'!Oblast_tisku</vt:lpstr>
      <vt:lpstr>'výkaz výměr S pole'!Oblast_tisku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Lukáš Drahozal</cp:lastModifiedBy>
  <cp:lastPrinted>2023-05-29T08:24:13Z</cp:lastPrinted>
  <dcterms:created xsi:type="dcterms:W3CDTF">2003-06-02T11:27:28Z</dcterms:created>
  <dcterms:modified xsi:type="dcterms:W3CDTF">2023-05-29T09:42:08Z</dcterms:modified>
</cp:coreProperties>
</file>