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Oprava spádového 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Oprava spádového ...'!$C$89:$K$477</definedName>
    <definedName name="_xlnm.Print_Area" localSheetId="1">'SO-01 - Oprava spádového ...'!$C$4:$J$39,'SO-01 - Oprava spádového ...'!$C$45:$J$71,'SO-01 - Oprava spádového ...'!$C$77:$K$477</definedName>
    <definedName name="_xlnm.Print_Titles" localSheetId="1">'SO-01 - Oprava spádového ...'!$89:$89</definedName>
    <definedName name="_xlnm._FilterDatabase" localSheetId="2" hidden="1">'VON - Vedlejší a ostatní ...'!$C$80:$K$127</definedName>
    <definedName name="_xlnm.Print_Area" localSheetId="2">'VON - Vedlejší a ostatní ...'!$C$4:$J$39,'VON - Vedlejší a ostatní ...'!$C$45:$J$62,'VON - Vedlejší a ostatní ...'!$C$68:$K$127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2" r="J37"/>
  <c r="J36"/>
  <c i="1" r="AY55"/>
  <c i="2" r="J35"/>
  <c i="1" r="AX55"/>
  <c i="2" r="BI476"/>
  <c r="BH476"/>
  <c r="BG476"/>
  <c r="BF476"/>
  <c r="T476"/>
  <c r="T475"/>
  <c r="R476"/>
  <c r="R475"/>
  <c r="P476"/>
  <c r="P475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T375"/>
  <c r="R376"/>
  <c r="R375"/>
  <c r="P376"/>
  <c r="P375"/>
  <c r="BI371"/>
  <c r="BH371"/>
  <c r="BG371"/>
  <c r="BF371"/>
  <c r="T371"/>
  <c r="T370"/>
  <c r="R371"/>
  <c r="R370"/>
  <c r="P371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1" r="L50"/>
  <c r="AM50"/>
  <c r="AM49"/>
  <c r="L49"/>
  <c r="AM47"/>
  <c r="L47"/>
  <c r="L45"/>
  <c r="L44"/>
  <c i="2" r="J310"/>
  <c r="BK199"/>
  <c r="J437"/>
  <c r="BK352"/>
  <c r="BK133"/>
  <c i="3" r="BK122"/>
  <c r="J119"/>
  <c i="2" r="J472"/>
  <c r="J268"/>
  <c r="J93"/>
  <c r="BK277"/>
  <c r="BK476"/>
  <c r="BK273"/>
  <c r="J97"/>
  <c r="J145"/>
  <c r="BK440"/>
  <c r="J363"/>
  <c r="BK175"/>
  <c i="3" r="BK86"/>
  <c r="J102"/>
  <c i="2" r="BK281"/>
  <c r="BK105"/>
  <c r="BK141"/>
  <c r="J392"/>
  <c r="BK137"/>
  <c r="J429"/>
  <c r="BK167"/>
  <c r="BK251"/>
  <c i="3" r="BK99"/>
  <c r="J92"/>
  <c r="J107"/>
  <c i="2" r="J157"/>
  <c r="J294"/>
  <c r="J101"/>
  <c r="J149"/>
  <c i="3" r="BK97"/>
  <c i="2" r="J352"/>
  <c r="J402"/>
  <c r="J232"/>
  <c r="BK179"/>
  <c r="BK261"/>
  <c r="BK389"/>
  <c r="BK220"/>
  <c i="3" r="BK121"/>
  <c r="BK95"/>
  <c r="J109"/>
  <c i="2" r="J318"/>
  <c r="J164"/>
  <c r="BK381"/>
  <c r="BK195"/>
  <c r="BK405"/>
  <c r="BK215"/>
  <c r="J277"/>
  <c r="BK117"/>
  <c r="BK413"/>
  <c r="BK294"/>
  <c r="J113"/>
  <c r="BK306"/>
  <c r="J125"/>
  <c i="3" r="BK111"/>
  <c r="J117"/>
  <c i="2" r="J322"/>
  <c r="J141"/>
  <c r="J302"/>
  <c r="J425"/>
  <c r="BK268"/>
  <c r="BK302"/>
  <c r="J417"/>
  <c r="BK203"/>
  <c i="3" r="J104"/>
  <c r="BK109"/>
  <c i="2" r="J464"/>
  <c r="J273"/>
  <c r="J433"/>
  <c r="J251"/>
  <c r="J413"/>
  <c r="BK246"/>
  <c i="3" r="BK88"/>
  <c r="BK113"/>
  <c i="2" r="J440"/>
  <c r="BK153"/>
  <c r="BK392"/>
  <c r="BK255"/>
  <c r="J203"/>
  <c r="J456"/>
  <c r="J396"/>
  <c r="BK330"/>
  <c r="BK145"/>
  <c r="BK334"/>
  <c r="J167"/>
  <c i="3" r="BK90"/>
  <c r="J90"/>
  <c i="2" r="J444"/>
  <c r="BK205"/>
  <c r="J448"/>
  <c r="BK310"/>
  <c r="J153"/>
  <c r="J381"/>
  <c r="BK171"/>
  <c r="J181"/>
  <c r="BK464"/>
  <c r="BK385"/>
  <c r="J326"/>
  <c r="BK189"/>
  <c r="BK337"/>
  <c i="3" r="J126"/>
  <c r="BK119"/>
  <c i="2" r="BK456"/>
  <c r="J195"/>
  <c r="J409"/>
  <c r="BK228"/>
  <c r="BK286"/>
  <c r="J452"/>
  <c r="J255"/>
  <c r="J345"/>
  <c r="BK157"/>
  <c i="3" r="J94"/>
  <c i="2" r="J330"/>
  <c r="BK402"/>
  <c r="BK224"/>
  <c r="J286"/>
  <c i="3" r="BK106"/>
  <c i="2" r="J460"/>
  <c r="BK125"/>
  <c r="BK467"/>
  <c r="BK429"/>
  <c r="J376"/>
  <c r="BK318"/>
  <c r="BK298"/>
  <c r="J246"/>
  <c r="BK211"/>
  <c r="BK164"/>
  <c r="J133"/>
  <c r="J109"/>
  <c r="BK448"/>
  <c r="J399"/>
  <c r="J360"/>
  <c r="BK326"/>
  <c r="J281"/>
  <c r="J224"/>
  <c r="BK185"/>
  <c r="BK109"/>
  <c r="BK452"/>
  <c r="BK425"/>
  <c r="BK421"/>
  <c r="BK367"/>
  <c r="J348"/>
  <c r="BK290"/>
  <c r="J121"/>
  <c r="BK417"/>
  <c r="J341"/>
  <c r="BK232"/>
  <c r="BK101"/>
  <c r="J261"/>
  <c r="BK93"/>
  <c i="3" r="J97"/>
  <c r="BK102"/>
  <c r="J86"/>
  <c i="2" r="J290"/>
  <c r="BK149"/>
  <c r="BK363"/>
  <c r="J215"/>
  <c r="BK437"/>
  <c r="J314"/>
  <c i="1" r="AS54"/>
  <c i="2" r="J405"/>
  <c r="J228"/>
  <c i="3" r="BK101"/>
  <c r="BK94"/>
  <c r="J115"/>
  <c i="2" r="J371"/>
  <c r="J161"/>
  <c r="BK264"/>
  <c r="J117"/>
  <c r="BK409"/>
  <c r="J205"/>
  <c r="BK376"/>
  <c r="J129"/>
  <c r="J185"/>
  <c i="3" r="BK124"/>
  <c r="BK115"/>
  <c i="2" r="BK433"/>
  <c r="J218"/>
  <c r="J476"/>
  <c r="J171"/>
  <c r="BK345"/>
  <c i="3" r="BK117"/>
  <c r="BK92"/>
  <c i="2" r="J264"/>
  <c r="BK181"/>
  <c r="J306"/>
  <c r="BK472"/>
  <c r="J367"/>
  <c r="BK322"/>
  <c r="J175"/>
  <c r="J189"/>
  <c i="3" r="J111"/>
  <c r="J121"/>
  <c r="BK104"/>
  <c i="2" r="BK396"/>
  <c r="BK240"/>
  <c r="BK121"/>
  <c r="BK341"/>
  <c r="J211"/>
  <c r="J105"/>
  <c r="J421"/>
  <c r="J334"/>
  <c r="J240"/>
  <c r="BK356"/>
  <c r="J191"/>
  <c i="3" r="BK107"/>
  <c r="J99"/>
  <c r="J95"/>
  <c i="2" r="J220"/>
  <c r="BK460"/>
  <c r="J179"/>
  <c r="J337"/>
  <c r="BK113"/>
  <c r="BK399"/>
  <c r="BK218"/>
  <c r="BK314"/>
  <c i="3" r="J124"/>
  <c r="BK126"/>
  <c r="J88"/>
  <c i="2" r="J298"/>
  <c r="J137"/>
  <c r="BK444"/>
  <c r="J356"/>
  <c i="3" r="J122"/>
  <c r="BK84"/>
  <c i="2" r="BK161"/>
  <c i="3" r="J84"/>
  <c i="2" r="J467"/>
  <c r="BK371"/>
  <c r="BK470"/>
  <c r="J389"/>
  <c r="J470"/>
  <c r="BK360"/>
  <c r="J385"/>
  <c r="BK97"/>
  <c i="3" r="J101"/>
  <c r="J106"/>
  <c i="2" r="BK191"/>
  <c r="BK348"/>
  <c r="BK129"/>
  <c r="J199"/>
  <c i="3" r="J113"/>
  <c i="2" l="1" r="T380"/>
  <c r="P92"/>
  <c r="BK250"/>
  <c r="J250"/>
  <c r="J62"/>
  <c r="BK267"/>
  <c r="J267"/>
  <c r="J63"/>
  <c r="P285"/>
  <c r="R380"/>
  <c r="T395"/>
  <c r="R463"/>
  <c i="3" r="BK83"/>
  <c r="J83"/>
  <c r="J61"/>
  <c i="2" r="BK92"/>
  <c r="J92"/>
  <c r="J61"/>
  <c r="R250"/>
  <c r="R267"/>
  <c r="T285"/>
  <c r="R395"/>
  <c r="BK463"/>
  <c r="J463"/>
  <c r="J69"/>
  <c r="T92"/>
  <c r="T250"/>
  <c r="T267"/>
  <c r="BK285"/>
  <c r="J285"/>
  <c r="J64"/>
  <c r="P380"/>
  <c r="BK395"/>
  <c r="J395"/>
  <c r="J68"/>
  <c r="P463"/>
  <c i="3" r="P83"/>
  <c r="P82"/>
  <c r="P81"/>
  <c i="1" r="AU56"/>
  <c i="3" r="R83"/>
  <c r="R82"/>
  <c r="R81"/>
  <c i="2" r="R92"/>
  <c r="R91"/>
  <c r="R90"/>
  <c r="P250"/>
  <c r="P267"/>
  <c r="R285"/>
  <c r="BK380"/>
  <c r="J380"/>
  <c r="J67"/>
  <c r="P395"/>
  <c r="T463"/>
  <c i="3" r="T83"/>
  <c r="T82"/>
  <c r="T81"/>
  <c i="2" r="BK375"/>
  <c r="J375"/>
  <c r="J66"/>
  <c r="BK475"/>
  <c r="J475"/>
  <c r="J70"/>
  <c r="BK370"/>
  <c r="J370"/>
  <c r="J65"/>
  <c i="3" r="BE94"/>
  <c r="BE102"/>
  <c r="BE106"/>
  <c i="2" r="BK91"/>
  <c r="J91"/>
  <c r="J60"/>
  <c i="3" r="F55"/>
  <c r="J75"/>
  <c r="BE84"/>
  <c r="BE101"/>
  <c r="BE104"/>
  <c r="BE111"/>
  <c r="BE124"/>
  <c r="BE86"/>
  <c r="BE88"/>
  <c r="BE95"/>
  <c r="BE107"/>
  <c r="BE109"/>
  <c r="BE117"/>
  <c r="E48"/>
  <c r="BE90"/>
  <c r="BE99"/>
  <c r="BE119"/>
  <c r="BE97"/>
  <c r="BE113"/>
  <c r="BE126"/>
  <c r="BE92"/>
  <c r="BE115"/>
  <c r="BE121"/>
  <c r="BE122"/>
  <c i="2" r="F55"/>
  <c r="BE121"/>
  <c r="BE129"/>
  <c r="BE141"/>
  <c r="BE149"/>
  <c r="BE153"/>
  <c r="BE171"/>
  <c r="BE218"/>
  <c r="BE224"/>
  <c r="BE286"/>
  <c r="BE302"/>
  <c r="BE310"/>
  <c r="BE330"/>
  <c r="BE348"/>
  <c r="BE381"/>
  <c r="E48"/>
  <c r="BE109"/>
  <c r="BE117"/>
  <c r="BE157"/>
  <c r="BE181"/>
  <c r="BE185"/>
  <c r="BE195"/>
  <c r="BE211"/>
  <c r="BE215"/>
  <c r="BE228"/>
  <c r="BE290"/>
  <c r="BE298"/>
  <c r="BE318"/>
  <c r="BE392"/>
  <c r="BE409"/>
  <c r="BE425"/>
  <c r="BE433"/>
  <c r="BE444"/>
  <c r="BE460"/>
  <c r="J84"/>
  <c r="BE101"/>
  <c r="BE199"/>
  <c r="BE240"/>
  <c r="BE264"/>
  <c r="BE273"/>
  <c r="BE281"/>
  <c r="BE334"/>
  <c r="BE341"/>
  <c r="BE345"/>
  <c r="BE360"/>
  <c r="BE363"/>
  <c r="BE93"/>
  <c r="BE105"/>
  <c r="BE125"/>
  <c r="BE133"/>
  <c r="BE145"/>
  <c r="BE164"/>
  <c r="BE167"/>
  <c r="BE268"/>
  <c r="BE277"/>
  <c r="BE337"/>
  <c r="BE352"/>
  <c r="BE356"/>
  <c r="BE371"/>
  <c r="BE376"/>
  <c r="BE385"/>
  <c r="BE389"/>
  <c r="BE396"/>
  <c r="BE402"/>
  <c r="BE421"/>
  <c r="BE448"/>
  <c r="BE452"/>
  <c r="BE456"/>
  <c r="BE467"/>
  <c r="BE97"/>
  <c r="BE113"/>
  <c r="BE137"/>
  <c r="BE161"/>
  <c r="BE175"/>
  <c r="BE191"/>
  <c r="BE203"/>
  <c r="BE205"/>
  <c r="BE220"/>
  <c r="BE232"/>
  <c r="BE314"/>
  <c r="BE367"/>
  <c r="BE399"/>
  <c r="BE405"/>
  <c r="BE417"/>
  <c r="BE440"/>
  <c r="BE464"/>
  <c r="BE476"/>
  <c r="BE179"/>
  <c r="BE189"/>
  <c r="BE246"/>
  <c r="BE251"/>
  <c r="BE255"/>
  <c r="BE261"/>
  <c r="BE294"/>
  <c r="BE306"/>
  <c r="BE322"/>
  <c r="BE326"/>
  <c r="BE413"/>
  <c r="BE429"/>
  <c r="BE437"/>
  <c r="BE470"/>
  <c r="BE472"/>
  <c i="3" r="J34"/>
  <c i="1" r="AW56"/>
  <c i="2" r="J34"/>
  <c i="1" r="AW55"/>
  <c i="2" r="F34"/>
  <c i="1" r="BA55"/>
  <c i="2" r="F37"/>
  <c i="1" r="BD55"/>
  <c i="3" r="F35"/>
  <c i="1" r="BB56"/>
  <c i="3" r="F34"/>
  <c i="1" r="BA56"/>
  <c i="3" r="F37"/>
  <c i="1" r="BD56"/>
  <c i="3" r="F36"/>
  <c i="1" r="BC56"/>
  <c i="2" r="F36"/>
  <c i="1" r="BC55"/>
  <c i="2" r="F35"/>
  <c i="1" r="BB55"/>
  <c i="2" l="1" r="T91"/>
  <c r="T90"/>
  <c r="P91"/>
  <c r="P90"/>
  <c i="1" r="AU55"/>
  <c i="3" r="BK82"/>
  <c r="J82"/>
  <c r="J60"/>
  <c i="2" r="BK90"/>
  <c r="J90"/>
  <c i="1" r="AU54"/>
  <c r="BA54"/>
  <c r="AW54"/>
  <c r="AK30"/>
  <c r="BC54"/>
  <c r="AY54"/>
  <c i="2" r="J30"/>
  <c i="1" r="AG55"/>
  <c i="3" r="F33"/>
  <c i="1" r="AZ56"/>
  <c i="2" r="F33"/>
  <c i="1" r="AZ55"/>
  <c i="2" r="J33"/>
  <c i="1" r="AV55"/>
  <c r="AT55"/>
  <c r="BD54"/>
  <c r="W33"/>
  <c r="BB54"/>
  <c r="W31"/>
  <c i="3" r="J33"/>
  <c i="1" r="AV56"/>
  <c r="AT56"/>
  <c i="3" l="1" r="BK81"/>
  <c r="J81"/>
  <c i="1" r="AN55"/>
  <c i="2" r="J59"/>
  <c r="J39"/>
  <c i="3" r="J30"/>
  <c i="1" r="AG56"/>
  <c r="AX54"/>
  <c r="W30"/>
  <c r="AZ54"/>
  <c r="AV54"/>
  <c r="AK29"/>
  <c r="W32"/>
  <c i="3" l="1" r="J39"/>
  <c r="J59"/>
  <c i="1" r="AN56"/>
  <c r="W29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<sst xmlns="http://schemas.openxmlformats.org/spreadsheetml/2006/main">
  <si>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</si>
  <si>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</si>
  <si>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</si>
  <si>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</si>
  <si>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</si>
  <si>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{8257de7a-9b6e-4b52-b257-fb8acb4b3d66}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</si>
  <si>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</si>
  <si>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</si>
  <si>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</si>
  <si>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</si>
  <si>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</si>
  <si>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</si>
  <si>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</si>
  <si>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</si>
  <si>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10/22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</si>
  <si>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</si>
  <si>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</si>
  <si>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VT Ostravice ř. km 34,030, k. ú. Frýdlant n/o - oprava zděného spádového stupně</t>
  </si>
  <si>
    <t>KSO:</t>
  </si>
  <si>
    <t/>
  </si>
  <si>
    <t>CC-CZ:</t>
  </si>
  <si>
    <t>Místo:</t>
  </si>
  <si>
    <t>Frýdlant nad Ostravicí</t>
  </si>
  <si>
    <t>Datum:</t>
  </si>
  <si>
    <t>18. 10. 2022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</si>
  <si>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</si>
  <si>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</si>
  <si>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</si>
  <si>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</si>
  <si>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</si>
  <si>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</si>
  <si>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</si>
  <si>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</si>
  <si>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</si>
  <si>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Ing. Dalibor Rajnoch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</si>
  <si>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</si>
  <si>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</si>
  <si>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</si>
  <si>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</si>
  <si>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</si>
  <si>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</si>
  <si>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</si>
  <si>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</si>
  <si>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</si>
  <si>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</si>
  <si>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</si>
  <si>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</si>
  <si>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</si>
  <si>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</si>
  <si>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</si>
  <si>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</si>
  <si>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</si>
  <si>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</si>
  <si>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</si>
  <si>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</si>
  <si>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</si>
  <si>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</si>
  <si>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</si>
  <si>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</si>
  <si>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</si>
  <si>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</si>
  <si>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</si>
  <si>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</si>
  <si>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</si>
  <si>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</si>
  <si>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</si>
  <si>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</si>
  <si>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</si>
  <si>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</si>
  <si>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</si>
  <si>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</si>
  <si>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</si>
  <si>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</si>
  <si>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</si>
  <si>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</si>
  <si>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</si>
  <si>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</si>
  <si>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</si>
  <si>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</si>
  <si>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spádového stupně</t>
  </si>
  <si>
    <t>STA</t>
  </si>
  <si>
    <t>1</t>
  </si>
  <si>
    <t>{f57983f0-a56c-4740-937e-70a51c05ce5b}</t>
  </si>
  <si>
    <t>2</t>
  </si>
  <si>
    <t>VON</t>
  </si>
  <si>
    <t>Vedlejší a ostatní náklady</t>
  </si>
  <si>
    <t>{43871b01-399a-45fe-9e00-b1f6ebc8c492}</t>
  </si>
  <si>
    <t>KRYCÍ LIST SOUPISU PRACÍ</t>
  </si>
  <si>
    <t>Objekt:</t>
  </si>
  <si>
    <t>SO-01 - Oprava spádového stupně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</si>
  <si>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</si>
  <si>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</si>
  <si>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</si>
  <si>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</si>
  <si>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</si>
  <si>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</si>
  <si>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</si>
  <si>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</si>
  <si>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</si>
  <si>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</si>
  <si>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</si>
  <si>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</si>
  <si>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</si>
  <si>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</si>
  <si>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</si>
  <si>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</si>
  <si>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</si>
  <si>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</si>
  <si>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</si>
  <si>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</si>
  <si>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</si>
  <si>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</si>
  <si>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</si>
  <si>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</si>
  <si>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</si>
  <si>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</si>
  <si>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</si>
  <si>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</si>
  <si>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</si>
  <si>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</si>
  <si>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</si>
  <si>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</si>
  <si>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</si>
  <si>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121103111</t>
  </si>
  <si>
    <t>Skrývka zemin schopných zúrodnění v rovině a ve sklonu do 1:5</t>
  </si>
  <si>
    <t>m3</t>
  </si>
  <si>
    <t>CS ÚRS 2023 01</t>
  </si>
  <si>
    <t>4</t>
  </si>
  <si>
    <t>-1967391554</t>
  </si>
  <si>
    <t>Online PSC</t>
  </si>
  <si>
    <t>https://podminky.urs.cz/item/CS_URS_2023_01/121103111</t>
  </si>
  <si>
    <t>P</t>
  </si>
  <si>
    <t xml:space="preserve">Poznámka k položce:_x000d_
skrývka humózní vrstvy na levobřežní bermě v míště příjezdu na staveniště v délce 400m, šířky 3 m, tloušťky 0,3 m. _x000d_
</t>
  </si>
  <si>
    <t>VV</t>
  </si>
  <si>
    <t>400*3*0,3</t>
  </si>
  <si>
    <t>124253101</t>
  </si>
  <si>
    <t>Vykopávky pro koryta vodotečí strojně v hornině třídy těžitelnosti I skupiny 3 přes 100 do 1 000 m3</t>
  </si>
  <si>
    <t>-291260224</t>
  </si>
  <si>
    <t>https://podminky.urs.cz/item/CS_URS_2023_01/124253101</t>
  </si>
  <si>
    <t xml:space="preserve">Poznámka k položce:_x000d_
odtěžení štěrkoviska (290m3)+odstranění sjezdu na štěrkovisko a hrázek pod stupněm(84m3)+odstranění dočasné hrázky nad stupněm(206m3)+vykopávky pro brod přeš Hutný p.(17m3)+vykopávky pro sjezd nad stupněm(33,5m3)+ pro sjezd pod stupněm(63m3)_x000d_
</t>
  </si>
  <si>
    <t>290+84+206+17+33,5+63</t>
  </si>
  <si>
    <t>3</t>
  </si>
  <si>
    <t>132251101</t>
  </si>
  <si>
    <t>Hloubení nezapažených rýh šířky do 800 mm strojně s urovnáním dna do předepsaného profilu a spádu v hornině třídy těžitelnosti I skupiny 3 do 20 m3</t>
  </si>
  <si>
    <t>-556256913</t>
  </si>
  <si>
    <t>https://podminky.urs.cz/item/CS_URS_2023_01/132251101</t>
  </si>
  <si>
    <t>Poznámka k položce:_x000d_
pro schodiště přes hráz(1,35m3)+ pro schodiště do koryta(1,1m3)</t>
  </si>
  <si>
    <t>1,35+1,1</t>
  </si>
  <si>
    <t>132251401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</si>
  <si>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3</t>
  </si>
  <si>
    <t>-1078372890</t>
  </si>
  <si>
    <t>https://podminky.urs.cz/item/CS_URS_2023_01/132251401</t>
  </si>
  <si>
    <t xml:space="preserve">Poznámka k položce:_x000d_
výkop rýhy pro patku u sjezdu pod stupněm(6m3) + u sjezdu nad stupněm(6,8m3)_x000d_
</t>
  </si>
  <si>
    <t>6+6,8</t>
  </si>
  <si>
    <t>5</t>
  </si>
  <si>
    <t>122251101</t>
  </si>
  <si>
    <t>Odkopávky a prokopávky nezapažené strojně v hornině třídy těžitelnosti I skupiny 3 do 20 m3</t>
  </si>
  <si>
    <t>1648823791</t>
  </si>
  <si>
    <t>https://podminky.urs.cz/item/CS_URS_2023_01/122251101</t>
  </si>
  <si>
    <t xml:space="preserve">Poznámka k položce:_x000d_
pro schodiště přes hráz(8,1m3)_x000d_
</t>
  </si>
  <si>
    <t>8,1</t>
  </si>
  <si>
    <t>6</t>
  </si>
  <si>
    <t>121103112</t>
  </si>
  <si>
    <t>Skrývka zemin schopných zúrodnění ve sklonu přes 1:5 do 1:2</t>
  </si>
  <si>
    <t>-1235631862</t>
  </si>
  <si>
    <t>https://podminky.urs.cz/item/CS_URS_2023_01/121103112</t>
  </si>
  <si>
    <t xml:space="preserve">Poznámka k položce:_x000d_
pro schodiště přes hráz(1m3)_x000d_
</t>
  </si>
  <si>
    <t>7</t>
  </si>
  <si>
    <t>114203103</t>
  </si>
  <si>
    <t>Rozebrání dlažeb nebo záhozů s naložením na dopravní prostředek dlažeb z lomového kamene nebo betonových tvárnic do cementové malty se spárami zalitými cementovou maltou</t>
  </si>
  <si>
    <t>-1768525521</t>
  </si>
  <si>
    <t>https://podminky.urs.cz/item/CS_URS_2023_01/114203103</t>
  </si>
  <si>
    <t>Poznámka k položce:_x000d_
rozebrání dlažeb v místě brodu přes Hutný p.(5,16m3)+ lokální opravy dlažby pod stupněm(2,4m3)+ v místě schodiště přes hráz(2,4m3)+ dlažba pod stupněm v místě vývaru(62,35m3). (Předpokládá se zpětné využítí cca 70% lomového kamene) - nevznikne suť (nevyužitý lomový kámen se rozprostře do koryta pod stupněm)</t>
  </si>
  <si>
    <t>5,16+2,4+2,4+62,35</t>
  </si>
  <si>
    <t>8</t>
  </si>
  <si>
    <t>114203202</t>
  </si>
  <si>
    <t>Očištění lomového kamene nebo betonových tvárnic získaných při rozebrání dlažeb, záhozů, rovnanin a soustřeďovacích staveb od malty</t>
  </si>
  <si>
    <t>1175884600</t>
  </si>
  <si>
    <t>https://podminky.urs.cz/item/CS_URS_2023_01/114203202</t>
  </si>
  <si>
    <t>Poznámka k položce:_x000d_
rozebrání dlažeb v místě brodu přes Hutný p.(5,16m3)+ lokální opravy dlažby pod stupněm(2,4m3)+ v místě schodiště přes hráz(2,4m3)+ dlažba pod stupněm v místě vývaru(62,35m3). (Předpokládá se zpětné využítí cca 70% lomového kamene)</t>
  </si>
  <si>
    <t>(5,16+2,4+2,4+62,35)*0,7</t>
  </si>
  <si>
    <t>9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</si>
  <si>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</si>
  <si>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</si>
  <si>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m2</t>
  </si>
  <si>
    <t>1984688462</t>
  </si>
  <si>
    <t>https://podminky.urs.cz/item/CS_URS_2023_01/113107332</t>
  </si>
  <si>
    <t>Poznámka k položce:_x000d_
odstranění podkladu pod dlažbou v místě brodu přes Hutný p.(17,2m2)+ v místě schodiště přes hráz(7,95m2)</t>
  </si>
  <si>
    <t>17,2+7,95</t>
  </si>
  <si>
    <t>10</t>
  </si>
  <si>
    <t>113107333</t>
  </si>
  <si>
    <t>Odstranění podkladů nebo krytů strojně plochy jednotlivě do 50 m2 s přemístěním hmot na skládku na vzdálenost do 3 m nebo s naložením na dopravní prostředek z betonu prostého, o tl. vrstvy přes 300 do 400 mm</t>
  </si>
  <si>
    <t>1402798272</t>
  </si>
  <si>
    <t>https://podminky.urs.cz/item/CS_URS_2023_01/113107333</t>
  </si>
  <si>
    <t>Poznámka k položce:_x000d_
odstranění podkladu pod dlažbou v místě vývaru(154,4m2)</t>
  </si>
  <si>
    <t>154,4</t>
  </si>
  <si>
    <t>11</t>
  </si>
  <si>
    <t>114203104</t>
  </si>
  <si>
    <t>Rozebrání dlažeb nebo záhozů s naložením na dopravní prostředek záhozů, rovnanin a soustřeďovacích staveb provedených na sucho</t>
  </si>
  <si>
    <t>-2115869218</t>
  </si>
  <si>
    <t>https://podminky.urs.cz/item/CS_URS_2023_01/114203104</t>
  </si>
  <si>
    <t>Poznámka k položce:_x000d_
rozebrání záhozů v místě nátokového a výtokového objektu obtoku(30,1m3)+ sjezdu nad stupněm(16m3)+ sjezdu pod stupněm(27,5m3)+ dnového záhozu za prahem vývaru (18m3) + pohoz na vzdušné straně dočasné hrázky jímky nad stupněm (16,5m3) (Předpokládá se zpětné využítí 100% lomového kamene) - nevznikne suť</t>
  </si>
  <si>
    <t>30,1+16+27,5+18+16,5</t>
  </si>
  <si>
    <t>12</t>
  </si>
  <si>
    <t>114203301</t>
  </si>
  <si>
    <t>Třídění lomového kamene nebo betonových tvárnic získaných při rozebrání dlažeb, záhozů, rovnanin a soustřeďovacích staveb podle druhu, velikosti nebo tvaru</t>
  </si>
  <si>
    <t>885045823</t>
  </si>
  <si>
    <t>https://podminky.urs.cz/item/CS_URS_2023_01/114203301</t>
  </si>
  <si>
    <t>Poznámka k položce:_x000d_
třídění lomového kamene(108,1m3)+ třídění dlažby(50,617m3)</t>
  </si>
  <si>
    <t>108,1+50,617</t>
  </si>
  <si>
    <t>13</t>
  </si>
  <si>
    <t>113152112</t>
  </si>
  <si>
    <t>Odstranění podkladů zpevněných ploch s přemístěním na skládku na vzdálenost do 20 m nebo s naložením na dopravní prostředek z kameniva drceného</t>
  </si>
  <si>
    <t>1793913738</t>
  </si>
  <si>
    <t>https://podminky.urs.cz/item/CS_URS_2023_01/113152112</t>
  </si>
  <si>
    <t xml:space="preserve">Poznámka k položce:_x000d_
pro schodiště přes hráz(1,56m3)_x000d_
</t>
  </si>
  <si>
    <t>1,56</t>
  </si>
  <si>
    <t>14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</si>
  <si>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</si>
  <si>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</si>
  <si>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1745696260</t>
  </si>
  <si>
    <t>https://podminky.urs.cz/item/CS_URS_2023_01/162251101</t>
  </si>
  <si>
    <t xml:space="preserve">Poznámka k položce:_x000d_
ze štěrkoviska na sjezd pod stupněm(84m3)_x000d_
</t>
  </si>
  <si>
    <t>84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</si>
  <si>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</si>
  <si>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</si>
  <si>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1983091362</t>
  </si>
  <si>
    <t>https://podminky.urs.cz/item/CS_URS_2023_01/162351103</t>
  </si>
  <si>
    <t xml:space="preserve">Poznámka k položce:_x000d_
ze štěrkoviska na hrázku nad stupněm.(206m3)_x000d_
_x000d_
</t>
  </si>
  <si>
    <t>206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</si>
  <si>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</si>
  <si>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</si>
  <si>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</si>
  <si>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-804160435</t>
  </si>
  <si>
    <t>https://podminky.urs.cz/item/CS_URS_2023_01/162751117</t>
  </si>
  <si>
    <t xml:space="preserve">Poznámka k položce:_x000d_
zemina z místa brodu přes Hutný p.(17m3)_x000d_
+ sjezdu nad stupněm(33,5m3)_x000d_
+ sjezdu pod stupněm(62,6m3)_x000d_
na skládku do 15 km._x000d_
předpoklad odvozu 50% zeminy na skládku, zbylých 50% se použije na proštěrkování rovnanin, případně srovnání terénu bermy._x000d_
</t>
  </si>
  <si>
    <t>(17+33,5+62,6)*0,5</t>
  </si>
  <si>
    <t>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</si>
  <si>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</si>
  <si>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</si>
  <si>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-672319889</t>
  </si>
  <si>
    <t>https://podminky.urs.cz/item/CS_URS_2023_01/162751119</t>
  </si>
  <si>
    <t>Poznámka k položce:_x000d_
na skládku do 15 km.</t>
  </si>
  <si>
    <t>5*56,55</t>
  </si>
  <si>
    <t>18</t>
  </si>
  <si>
    <t>171251201</t>
  </si>
  <si>
    <t>Uložení sypaniny na skládky nebo meziskládky bez hutnění s upravením uložené sypaniny do předepsaného tvaru</t>
  </si>
  <si>
    <t>283040781</t>
  </si>
  <si>
    <t>https://podminky.urs.cz/item/CS_URS_2023_01/171251201</t>
  </si>
  <si>
    <t>56,55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</si>
  <si>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</si>
  <si>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</si>
  <si>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</si>
  <si>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</si>
  <si>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1045695136</t>
  </si>
  <si>
    <t>https://podminky.urs.cz/item/CS_URS_2023_01/171201231</t>
  </si>
  <si>
    <t>56,55*2</t>
  </si>
  <si>
    <t>20</t>
  </si>
  <si>
    <t>171151112</t>
  </si>
  <si>
    <t>Uložení sypanin do násypů strojně s rozprostřením sypaniny ve vrstvách a s hrubým urovnáním zhutněných z hornin nesoudržných kamenitých</t>
  </si>
  <si>
    <t>-1404965439</t>
  </si>
  <si>
    <t>https://podminky.urs.cz/item/CS_URS_2023_01/171151112</t>
  </si>
  <si>
    <t xml:space="preserve">Poznámka k položce:_x000d_
zemina do hrázky jímky nad stupněm(206m3) + zemina na sjezd a hrázky pod stupněm (84m3)_x000d_
</t>
  </si>
  <si>
    <t>206+84</t>
  </si>
  <si>
    <t>174151101</t>
  </si>
  <si>
    <t>Zásyp sypaninou z jakékoliv horniny strojně s uložením výkopku ve vrstvách se zhutněním jam, šachet, rýh nebo kolem objektů v těchto vykopávkách</t>
  </si>
  <si>
    <t>-973338517</t>
  </si>
  <si>
    <t>https://podminky.urs.cz/item/CS_URS_2023_01/174151101</t>
  </si>
  <si>
    <t>Poznámka k položce:_x000d_
zpětný zásyp rýh okolo schodiště přes hráz(2,55m3)</t>
  </si>
  <si>
    <t>2,55</t>
  </si>
  <si>
    <t>22</t>
  </si>
  <si>
    <t>182351023</t>
  </si>
  <si>
    <t>Rozprostření a urovnání ornice ve svahu sklonu přes 1:5 strojně při souvislé ploše do 100 m2, tl. vrstvy do 200 mm</t>
  </si>
  <si>
    <t>1208230206</t>
  </si>
  <si>
    <t>https://podminky.urs.cz/item/CS_URS_2023_01/182351023</t>
  </si>
  <si>
    <t>Poznámka k položce:_x000d_
uložení ornice na svazích hráze v místě schodiště přes hráz(4,1m2)</t>
  </si>
  <si>
    <t>4,1</t>
  </si>
  <si>
    <t>23</t>
  </si>
  <si>
    <t>M</t>
  </si>
  <si>
    <t>10364101</t>
  </si>
  <si>
    <t>zemina pro terénní úpravy - ornice</t>
  </si>
  <si>
    <t>1531599994</t>
  </si>
  <si>
    <t>4,1*0,2</t>
  </si>
  <si>
    <t>24</t>
  </si>
  <si>
    <t>182251101</t>
  </si>
  <si>
    <t>Svahování trvalých svahů do projektovaných profilů strojně s potřebným přemístěním výkopku při svahování násypů v jakékoliv hornině</t>
  </si>
  <si>
    <t>-1343437887</t>
  </si>
  <si>
    <t>https://podminky.urs.cz/item/CS_URS_2023_01/182251101</t>
  </si>
  <si>
    <t xml:space="preserve">Poznámka k položce:_x000d_
svahy hráze v místě schodiště přes hráz(1m2)+svahování návodního a vzdušného líce hrázky jímky nad stupněm(182m2)_x000d_
</t>
  </si>
  <si>
    <t>1+182</t>
  </si>
  <si>
    <t>25</t>
  </si>
  <si>
    <t>181411122</t>
  </si>
  <si>
    <t>Založení trávníku na půdě předem připravené plochy do 1000 m2 výsevem včetně utažení lučního na svahu přes 1:5 do 1:2</t>
  </si>
  <si>
    <t>755023816</t>
  </si>
  <si>
    <t>https://podminky.urs.cz/item/CS_URS_2023_01/181411122</t>
  </si>
  <si>
    <t>Poznámka k položce:_x000d_
na svazích hráze v místě schodiště přes hráz(1m2)</t>
  </si>
  <si>
    <t>26</t>
  </si>
  <si>
    <t>00572474</t>
  </si>
  <si>
    <t>osivo směs travní krajinná-svahová</t>
  </si>
  <si>
    <t>kg</t>
  </si>
  <si>
    <t>220597712</t>
  </si>
  <si>
    <t>1*0,02</t>
  </si>
  <si>
    <t>27</t>
  </si>
  <si>
    <t>181351115</t>
  </si>
  <si>
    <t>Rozprostření a urovnání ornice v rovině nebo ve svahu sklonu do 1:5 strojně při souvislé ploše přes 500 m2, tl. vrstvy přes 250 do 300 mm</t>
  </si>
  <si>
    <t>130182702</t>
  </si>
  <si>
    <t>https://podminky.urs.cz/item/CS_URS_2023_01/181351115</t>
  </si>
  <si>
    <t>Poznámka k položce:_x000d_
zpětné rozprostření humózní vrstvy na levobřežní bermě v místě dočasného příjezdu v délce 400 m, šířky 3 m</t>
  </si>
  <si>
    <t>400*3</t>
  </si>
  <si>
    <t>28</t>
  </si>
  <si>
    <t>181951112</t>
  </si>
  <si>
    <t>Úprava pláně vyrovnáním výškových rozdílů strojně v hornině třídy těžitelnosti I, skupiny 1 až 3 se zhutněním</t>
  </si>
  <si>
    <t>-333715226</t>
  </si>
  <si>
    <t>https://podminky.urs.cz/item/CS_URS_2023_01/181951112</t>
  </si>
  <si>
    <t>Poznámka k položce:_x000d_
úprava pláně na levobřežní bermě v místě dočasného příjezdu v délce 400 m, šířky 3 m</t>
  </si>
  <si>
    <t>29</t>
  </si>
  <si>
    <t>181411121</t>
  </si>
  <si>
    <t>Založení trávníku na půdě předem připravené plochy do 1000 m2 výsevem včetně utažení lučního v rovině nebo na svahu do 1:5</t>
  </si>
  <si>
    <t>910980729</t>
  </si>
  <si>
    <t>https://podminky.urs.cz/item/CS_URS_2023_01/181411121</t>
  </si>
  <si>
    <t>Poznámka k položce:_x000d_
založení trávníku na levobřežní bermě v místě dočasného příjezdu v délce 400 m, šířky 3 m</t>
  </si>
  <si>
    <t>30</t>
  </si>
  <si>
    <t>00572472</t>
  </si>
  <si>
    <t>osivo směs travní krajinná-rovinná</t>
  </si>
  <si>
    <t>-908183333</t>
  </si>
  <si>
    <t>1200*0,02</t>
  </si>
  <si>
    <t>31</t>
  </si>
  <si>
    <t>153191121</t>
  </si>
  <si>
    <t>Těsnění hradicích stěn nepropustnou hrázkou ze zhutněné sypaniny při stěně nebo nepropustnou výplní ze zhutněné sypaniny mezi stěnami zřízení</t>
  </si>
  <si>
    <t>-1186789548</t>
  </si>
  <si>
    <t>https://podminky.urs.cz/item/CS_URS_2023_01/153191121</t>
  </si>
  <si>
    <t>Poznámka k položce:_x000d_
zřízení dočasné jímky z pytlů s pískem v místě budovaného brodu přes Hutný p.(0,768 m3) + nad přelivnou hranou stupně (0,960 m3)</t>
  </si>
  <si>
    <t>(0,8*0,6*0,2)*8</t>
  </si>
  <si>
    <t>(0,8*0,6*0,2)*10</t>
  </si>
  <si>
    <t>Součet</t>
  </si>
  <si>
    <t>32</t>
  </si>
  <si>
    <t>153191131</t>
  </si>
  <si>
    <t>Těsnění hradicích stěn nepropustnou hrázkou ze zhutněné sypaniny při stěně nebo nepropustnou výplní ze zhutněné sypaniny mezi stěnami odstranění</t>
  </si>
  <si>
    <t>-820678378</t>
  </si>
  <si>
    <t>https://podminky.urs.cz/item/CS_URS_2023_01/153191131</t>
  </si>
  <si>
    <t>Poznámka k položce:_x000d_
odstranění dočasné jímky z pytlů s pískem v místě budovaného brodu přes Hutný p.(0,768 m3) + nad přelivnou hranou stupně (0,960 m3)</t>
  </si>
  <si>
    <t>1,728</t>
  </si>
  <si>
    <t>33</t>
  </si>
  <si>
    <t>58337310</t>
  </si>
  <si>
    <t>štěrkopísek frakce 0/4</t>
  </si>
  <si>
    <t>1166195810</t>
  </si>
  <si>
    <t>1,728*2 'Přepočtené koeficientem množství</t>
  </si>
  <si>
    <t>34</t>
  </si>
  <si>
    <t>R_01_01</t>
  </si>
  <si>
    <t>pytel polypropylenový</t>
  </si>
  <si>
    <t>kus</t>
  </si>
  <si>
    <t>-414746154</t>
  </si>
  <si>
    <t>20*1,25</t>
  </si>
  <si>
    <t>35</t>
  </si>
  <si>
    <t>115001103</t>
  </si>
  <si>
    <t>Převedení vody potrubím průměru DN přes 150 do 250</t>
  </si>
  <si>
    <t>m</t>
  </si>
  <si>
    <t>1689956131</t>
  </si>
  <si>
    <t>https://podminky.urs.cz/item/CS_URS_2023_01/115001103</t>
  </si>
  <si>
    <t xml:space="preserve">Poznámka k položce:_x000d_
převod vody přes přelivnou hranu stupně(28m)_x000d_
</t>
  </si>
  <si>
    <t>36</t>
  </si>
  <si>
    <t>115001104</t>
  </si>
  <si>
    <t>Převedení vody potrubím průměru DN přes 250 do 300</t>
  </si>
  <si>
    <t>-311476995</t>
  </si>
  <si>
    <t>https://podminky.urs.cz/item/CS_URS_2023_01/115001104</t>
  </si>
  <si>
    <t xml:space="preserve">Poznámka k položce:_x000d_
převod vody při realizaci brodu přes koryto Hutného p.(8m)_x000d_
_x000d_
_x000d_
</t>
  </si>
  <si>
    <t>37</t>
  </si>
  <si>
    <t>115001105</t>
  </si>
  <si>
    <t>Převedení vody potrubím průměru DN přes 300 do 600</t>
  </si>
  <si>
    <t>1311817294</t>
  </si>
  <si>
    <t>https://podminky.urs.cz/item/CS_URS_2023_01/115001105</t>
  </si>
  <si>
    <t xml:space="preserve">Poznámka k položce:_x000d_
převod vody pod sjezdem na štěrkovisko pod stupněm(14m)_x000d_
</t>
  </si>
  <si>
    <t>2*7</t>
  </si>
  <si>
    <t>38</t>
  </si>
  <si>
    <t>115101201</t>
  </si>
  <si>
    <t>Čerpání vody na dopravní výšku do 10 m s uvažovaným průměrným přítokem do 500 l/min</t>
  </si>
  <si>
    <t>hod</t>
  </si>
  <si>
    <t>-1474985982</t>
  </si>
  <si>
    <t>https://podminky.urs.cz/item/CS_URS_2023_01/115101201</t>
  </si>
  <si>
    <t>Poznámka k položce:_x000d_
vyčerpání vody z vývaru po zajímkování stavby (předpoklad 3x v průběhu stavby) (cca 640 m3)_x000d_
čerpání vody při betonáži betonových patek ve vývaru (předpoklad 20 dní, pod 12 hod, ze 4 míst ve vývaru)</t>
  </si>
  <si>
    <t>(640/(0,5*60))*3</t>
  </si>
  <si>
    <t>640 m3, 500 l/min, 60 minut - 3x</t>
  </si>
  <si>
    <t>20*12*4</t>
  </si>
  <si>
    <t>20 dní * 12 hodin*4místa</t>
  </si>
  <si>
    <t>39</t>
  </si>
  <si>
    <t>115101301</t>
  </si>
  <si>
    <t>Pohotovost záložní čerpací soupravy pro dopravní výšku do 10 m s uvažovaným průměrným přítokem do 500 l/min</t>
  </si>
  <si>
    <t>den</t>
  </si>
  <si>
    <t>1718061378</t>
  </si>
  <si>
    <t>https://podminky.urs.cz/item/CS_URS_2023_01/115101301</t>
  </si>
  <si>
    <t>20*4</t>
  </si>
  <si>
    <t>20 dní*4 místa</t>
  </si>
  <si>
    <t>40</t>
  </si>
  <si>
    <t>113151111</t>
  </si>
  <si>
    <t>Rozebírání zpevněných ploch s přemístěním na skládku na vzdálenost do 20 m nebo s naložením na dopravní prostředek ze silničních panelů</t>
  </si>
  <si>
    <t>13273259</t>
  </si>
  <si>
    <t>https://podminky.urs.cz/item/CS_URS_2023_01/113151111</t>
  </si>
  <si>
    <t>Poznámka k položce:_x000d_
rozebrání dočasného zpevnění hrázky jímky nad stupněm z betonových panelů - nevznikne suť (předpoklad pronájmu panelů po dobu výstavby)</t>
  </si>
  <si>
    <t>216</t>
  </si>
  <si>
    <t>Zakládání</t>
  </si>
  <si>
    <t>41</t>
  </si>
  <si>
    <t>291111111</t>
  </si>
  <si>
    <t>Podklad pro zpevněné plochy s rozprostřením a s hutněním z kameniva drceného frakce 0 - 63 mm</t>
  </si>
  <si>
    <t>-670109529</t>
  </si>
  <si>
    <t>https://podminky.urs.cz/item/CS_URS_2023_01/291111111</t>
  </si>
  <si>
    <t>Poznámka k položce:_x000d_
podklad pod betonové panely(3,6m3)+ podklad pod schodiště přes hráz(1,47m3)+ podklad pod schodiště do koryta(13,664m3)</t>
  </si>
  <si>
    <t>3,6+1,47+13,664</t>
  </si>
  <si>
    <t>42</t>
  </si>
  <si>
    <t>291211111</t>
  </si>
  <si>
    <t>Zřízení zpevněné plochy ze silničních panelů osazených do lože tl. 50 mm z kameniva</t>
  </si>
  <si>
    <t>293364294</t>
  </si>
  <si>
    <t>https://podminky.urs.cz/item/CS_URS_2023_01/291211111</t>
  </si>
  <si>
    <t>Poznámka k položce:_x000d_
zřízení zpevnění dočasné hrázky jímky nad stupněm(216m2) + zřízení zpevnění brodu přes koryto Hutného p.(24m2)</t>
  </si>
  <si>
    <t>(36*2*3)</t>
  </si>
  <si>
    <t>(4*2*3)</t>
  </si>
  <si>
    <t>43</t>
  </si>
  <si>
    <t>59381007</t>
  </si>
  <si>
    <t>panel silniční 3,00x2,00x0,18m</t>
  </si>
  <si>
    <t>414456837</t>
  </si>
  <si>
    <t>Poznámka k položce:_x000d_
silniční panely 3x2x0,18m pro zpevnění brodu přes koryto Hutného p.(4ks)</t>
  </si>
  <si>
    <t>44</t>
  </si>
  <si>
    <t>59381007_R</t>
  </si>
  <si>
    <t>panel silniční 3,00x2,00x0,18m - pronájem po dobu stavby</t>
  </si>
  <si>
    <t>147948011</t>
  </si>
  <si>
    <t>Poznámka k položce:_x000d_
pronájem silničních panelů 3x2x0,18m pro dočasné zpevnění hrázky jímky nad stupněm(36ks)</t>
  </si>
  <si>
    <t>Svislé a kompletní konstrukce</t>
  </si>
  <si>
    <t>45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</si>
  <si>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</si>
  <si>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</si>
  <si>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1412304101</t>
  </si>
  <si>
    <t>https://podminky.urs.cz/item/CS_URS_2023_01/321213345</t>
  </si>
  <si>
    <t>Poznámka k položce:_x000d_
obklad zdi nátokového objektu obtoku(0,064m3) + obklad zdi výtokového objektu obtoku(0,208m3) v místě sjezdů do koryta</t>
  </si>
  <si>
    <t>0,32*0,2</t>
  </si>
  <si>
    <t>1,04*0,2</t>
  </si>
  <si>
    <t>46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</si>
  <si>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</si>
  <si>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</si>
  <si>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-123559158</t>
  </si>
  <si>
    <t>https://podminky.urs.cz/item/CS_URS_2023_01/321311115</t>
  </si>
  <si>
    <t>Poznámka k položce:_x000d_
zavázání křídla výtokového objektu obtoku(1,44m3) + podesty pod schodišti, betonová patka(35,7m3) + betonové bloky pro kotevní body (2x0,75 m3)</t>
  </si>
  <si>
    <t>1,44+35,7+(2*0,73)</t>
  </si>
  <si>
    <t>47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</si>
  <si>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</si>
  <si>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</si>
  <si>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1541759722</t>
  </si>
  <si>
    <t>https://podminky.urs.cz/item/CS_URS_2023_01/321351010</t>
  </si>
  <si>
    <t>Poznámka k položce:_x000d_
zavázání křídla výtokového objektu obtoku(9,7m2) + podesty pod schodišti, betonová patka(88,4m3)</t>
  </si>
  <si>
    <t>9,7+88,4</t>
  </si>
  <si>
    <t>48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</si>
  <si>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</si>
  <si>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</si>
  <si>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-1762202737</t>
  </si>
  <si>
    <t>https://podminky.urs.cz/item/CS_URS_2023_01/321352010</t>
  </si>
  <si>
    <t>Vodorovné konstrukce</t>
  </si>
  <si>
    <t>49</t>
  </si>
  <si>
    <t>430321414</t>
  </si>
  <si>
    <t>Schodišťové konstrukce a rampy z betonu železového (bez výztuže) stupně, schodnice, ramena, podesty s nosníky tř. C 25/30</t>
  </si>
  <si>
    <t>-2089262831</t>
  </si>
  <si>
    <t>https://podminky.urs.cz/item/CS_URS_2023_01/430321414</t>
  </si>
  <si>
    <t>Poznámka k položce:_x000d_
schodiště přes hráz(5,6m3) + schodiště do koryta (9,68m3)</t>
  </si>
  <si>
    <t>5,6+9,38</t>
  </si>
  <si>
    <t>50</t>
  </si>
  <si>
    <t>430361821</t>
  </si>
  <si>
    <t>Výztuž schodišťových konstrukcí a ramp stupňů, schodnic, ramen, podest s nosníky z betonářské oceli 10 505 (R) nebo BSt 500</t>
  </si>
  <si>
    <t>1637958264</t>
  </si>
  <si>
    <t>https://podminky.urs.cz/item/CS_URS_2023_01/430361821</t>
  </si>
  <si>
    <t>Poznámka k položce:_x000d_
schodiště přes hráz(0,11t) + schodiště do koryta (0,12t)</t>
  </si>
  <si>
    <t>0,11+0,12</t>
  </si>
  <si>
    <t>51</t>
  </si>
  <si>
    <t>430362021</t>
  </si>
  <si>
    <t>Výztuž schodišťových konstrukcí a ramp stupňů, schodnic, ramen, podest s nosníky ze svařovaných sítí z drátů typu KARI</t>
  </si>
  <si>
    <t>904669036</t>
  </si>
  <si>
    <t>https://podminky.urs.cz/item/CS_URS_2023_01/430362021</t>
  </si>
  <si>
    <t>Poznámka k položce:_x000d_
schodiště přes hráz(0,38t) + schodiště do koryta (0,57t)</t>
  </si>
  <si>
    <t>0,38+0,57</t>
  </si>
  <si>
    <t>52</t>
  </si>
  <si>
    <t>434351141</t>
  </si>
  <si>
    <t>Bednění stupňů betonovaných na podstupňové desce nebo na terénu půdorysně přímočarých zřízení</t>
  </si>
  <si>
    <t>1865821344</t>
  </si>
  <si>
    <t>https://podminky.urs.cz/item/CS_URS_2023_01/434351141</t>
  </si>
  <si>
    <t>Poznámka k položce:_x000d_
schodiště přes hráz(10,42m2) + schodiště do koryta (23,52m2)</t>
  </si>
  <si>
    <t>10,42+23,52</t>
  </si>
  <si>
    <t>53</t>
  </si>
  <si>
    <t>434351142</t>
  </si>
  <si>
    <t>Bednění stupňů betonovaných na podstupňové desce nebo na terénu půdorysně přímočarých odstranění</t>
  </si>
  <si>
    <t>1178020890</t>
  </si>
  <si>
    <t>https://podminky.urs.cz/item/CS_URS_2023_01/434351142</t>
  </si>
  <si>
    <t>54</t>
  </si>
  <si>
    <t>451313521</t>
  </si>
  <si>
    <t>Podkladní vrstva z betonu prostého pod dlažbu se zvýšenými nároky na prostředí tl. přes 100 do 150 mm</t>
  </si>
  <si>
    <t>1497277417</t>
  </si>
  <si>
    <t>https://podminky.urs.cz/item/CS_URS_2023_01/451313521</t>
  </si>
  <si>
    <t>Poznámka k položce:_x000d_
v místě brodu přes koryto Hutného p.(14,4m2) + v místě sjezdu nad stupněm(3,3m2) + v místě sjezdu pod stupněm(5,8m2) + v místě schodiště přes hráz(2,8m2</t>
  </si>
  <si>
    <t>14,4+3,3+5,8+2,8</t>
  </si>
  <si>
    <t>55</t>
  </si>
  <si>
    <t>451313531</t>
  </si>
  <si>
    <t>Podkladní vrstva z betonu prostého pod dlažbu se zvýšenými nároky na prostředí tl. přes 150 do 200 mm</t>
  </si>
  <si>
    <t>-2119990368</t>
  </si>
  <si>
    <t>https://podminky.urs.cz/item/CS_URS_2023_01/451313531</t>
  </si>
  <si>
    <t>Poznámka k položce:_x000d_
břehové opevnění v místě vývaru a pod vývarem (135,4m2)</t>
  </si>
  <si>
    <t>135,4</t>
  </si>
  <si>
    <t>56</t>
  </si>
  <si>
    <t>457532111</t>
  </si>
  <si>
    <t>Filtrační vrstvy jakékoliv tloušťky a sklonu z hrubého drceného kameniva se zhutněním do 10 pojezdů/m3, frakce od 4-8 do 22-32 mm</t>
  </si>
  <si>
    <t>-2107149552</t>
  </si>
  <si>
    <t>https://podminky.urs.cz/item/CS_URS_2023_01/457532111</t>
  </si>
  <si>
    <t>Poznámka k položce:_x000d_
filtrační vrstva za dlažbu(19,50m3)</t>
  </si>
  <si>
    <t>0,5*19,5*2</t>
  </si>
  <si>
    <t>57</t>
  </si>
  <si>
    <t>461991111</t>
  </si>
  <si>
    <t>Zřízení ochranného opevnění dna a svahů melioračních kanálů z geotextilií, fólie nebo síťoviny</t>
  </si>
  <si>
    <t>1245875433</t>
  </si>
  <si>
    <t>https://podminky.urs.cz/item/CS_URS_2023_01/461991111</t>
  </si>
  <si>
    <t>Poznámka k položce:_x000d_
zřízení + odstranění hydroizolace dočasné hrázky jímky nad stupněm(342 m2)</t>
  </si>
  <si>
    <t>3,9*32*2</t>
  </si>
  <si>
    <t>58</t>
  </si>
  <si>
    <t>28323086</t>
  </si>
  <si>
    <t>fólie HDPE (940-950kg/m3) na skládky a proti zemní vlhkosti nad úrovní terénu tl 1,6mm</t>
  </si>
  <si>
    <t>-1795030538</t>
  </si>
  <si>
    <t>Poznámka k položce:_x000d_
folie pro hydroizolaci dočasné hrázky jímky nad stupněm(342m2) - ztratné 15 %</t>
  </si>
  <si>
    <t>249,60</t>
  </si>
  <si>
    <t>249,6*1,15 'Přepočtené koeficientem množství</t>
  </si>
  <si>
    <t>59</t>
  </si>
  <si>
    <t>464511111</t>
  </si>
  <si>
    <t>Pohoz dna nebo svahů jakékoliv tloušťky z lomového kamene neupraveného tříděného z terénu</t>
  </si>
  <si>
    <t>-272518697</t>
  </si>
  <si>
    <t>https://podminky.urs.cz/item/CS_URS_2023_01/464511111</t>
  </si>
  <si>
    <t>Poznámka k položce:_x000d_
Pohoz vzdušného líce hrázky jímky nad stupněm z lomového kamene hmotnosti 30-50 kg, tloušťky 180 mm</t>
  </si>
  <si>
    <t>0,5*33</t>
  </si>
  <si>
    <t>60</t>
  </si>
  <si>
    <t>462512370</t>
  </si>
  <si>
    <t>Zához z lomového kamene neupraveného záhozového s proštěrkováním z terénu, hmotnosti jednotlivých kamenů přes 200 do 500 kg</t>
  </si>
  <si>
    <t>864428926</t>
  </si>
  <si>
    <t>https://podminky.urs.cz/item/CS_URS_2023_01/462512370</t>
  </si>
  <si>
    <t>Poznámka k položce:_x000d_
záhozu nátokového a výtokového objektu(8,4m3) - doplnění</t>
  </si>
  <si>
    <t>8,4</t>
  </si>
  <si>
    <t>61</t>
  </si>
  <si>
    <t>462512370_R</t>
  </si>
  <si>
    <t>Zához z lomového kamene neupraveného záhozového s proštěrkováním z terénu, hmotnosti jednotlivých kamenů přes 200 do 500 kg - BEZ DODÁNÍ KAMENE</t>
  </si>
  <si>
    <t>1878380753</t>
  </si>
  <si>
    <t>Poznámka k položce:_x000d_
zpětný zához nátokového a výtokového objektu(30,1m3) + záhozová patka sjezdu nad stupněm (6m3) + záhozová patka sjezdu pod stupněm (6,752m3) + zához do dna okolo betonových podest _x000d_
- bude použit stávající lomový kámen</t>
  </si>
  <si>
    <t>30,1+6+6,752+12,4</t>
  </si>
  <si>
    <t>62</t>
  </si>
  <si>
    <t>462519003</t>
  </si>
  <si>
    <t>Zához z lomového kamene neupraveného záhozového Příplatek k cenám za urovnání viditelných ploch záhozu z kamene, hmotnosti jednotlivých kamenů přes 200 do 500 kg</t>
  </si>
  <si>
    <t>386213699</t>
  </si>
  <si>
    <t>https://podminky.urs.cz/item/CS_URS_2023_01/462519003</t>
  </si>
  <si>
    <t>Poznámka k položce:_x000d_
urovnání ploch záhozu v místě nátokového a výtokového objektu(3m2) + záhozové patky u sjezdu nad stupněm(7,5m2) + záhozové patky u sjezdu pod stupněm(8,44m2) + dnový zához okolo betonových podest(12,4m2)</t>
  </si>
  <si>
    <t>3+7,5+8,44+12,4</t>
  </si>
  <si>
    <t>63</t>
  </si>
  <si>
    <t>463212121</t>
  </si>
  <si>
    <t>Rovnanina z lomového kamene upraveného, tříděného jakékoliv tloušťky rovnaniny s vyplněním spár a dutin těženým kamenivem</t>
  </si>
  <si>
    <t>683384736</t>
  </si>
  <si>
    <t>https://podminky.urs.cz/item/CS_URS_2023_01/463212121</t>
  </si>
  <si>
    <t>Poznámka k položce:_x000d_
opevnění nájezdu na brod přes koryto Hutného p.(2,45m3) + opevnění sjezdu do koryta nad stupněm(26,8m3) + opevnění sjezdu do koryta pod stupněm (5,58m3) - doplněn</t>
  </si>
  <si>
    <t>2,45+26,8+5,6</t>
  </si>
  <si>
    <t>64</t>
  </si>
  <si>
    <t>463212121_R</t>
  </si>
  <si>
    <t>Rovnanina z lomového kamene upraveného, tříděného jakékoliv tloušťky rovnaniny s vyplněním spár a dutin těženým kamenivem - BEZ DODÁNÍ KAMENE</t>
  </si>
  <si>
    <t>-630469273</t>
  </si>
  <si>
    <t>Poznámka k položce:_x000d_
opevnění rovnaninou sjezdu pod stupněm(36,3m3)_x000d_
- bude použit stávající lomový kámen</t>
  </si>
  <si>
    <t>36,3</t>
  </si>
  <si>
    <t>65</t>
  </si>
  <si>
    <t>463451114</t>
  </si>
  <si>
    <t>Prolití konstrukce z kamene rovnaniny cementovou maltou MC-25</t>
  </si>
  <si>
    <t>-1305834490</t>
  </si>
  <si>
    <t>https://podminky.urs.cz/item/CS_URS_2023_01/463451114</t>
  </si>
  <si>
    <t>Poznámka k položce:_x000d_
prolití rovnaniny z lomového kamene na sjezdu pod stupněm</t>
  </si>
  <si>
    <t>38*0,4*0,3</t>
  </si>
  <si>
    <t>66</t>
  </si>
  <si>
    <t>463212191</t>
  </si>
  <si>
    <t>Rovnanina z lomového kamene upraveného, tříděného Příplatek k cenám za vypracování líce</t>
  </si>
  <si>
    <t>-819132798</t>
  </si>
  <si>
    <t>https://podminky.urs.cz/item/CS_URS_2023_01/463212191</t>
  </si>
  <si>
    <t>Poznámka k položce:_x000d_
urovnání ploch rovnaniny v místě brodu přes koryto Hutného p.(6,6m2) + sjezdu do koryta nad stupněm(66,8m2) + sjezdu do koryta pod stupněm(104,7m2)</t>
  </si>
  <si>
    <t>6,6+66,8+104,7</t>
  </si>
  <si>
    <t>67</t>
  </si>
  <si>
    <t>465511523</t>
  </si>
  <si>
    <t>Dlažba z lomového kamene upraveného vodorovná nebo plocha ve sklonu do 1:2 s dodáním hmot do cementové malty, s vyplněním spár a s vyspárováním cementovou maltou v ploše přes 20 m2, tl. 300 mm</t>
  </si>
  <si>
    <t>515638689</t>
  </si>
  <si>
    <t>https://podminky.urs.cz/item/CS_URS_2023_01/465511523</t>
  </si>
  <si>
    <t>Poznámka k položce:_x000d_
místě sjezdu do koryta nad stupněm(5,8m2) + v místě schodiště přes hráz (1,5m2) - doplnění</t>
  </si>
  <si>
    <t>5,8+2,8</t>
  </si>
  <si>
    <t>68</t>
  </si>
  <si>
    <t>465511523_R</t>
  </si>
  <si>
    <t>Dlažba z lomového kamene upraveného vodorovná nebo plocha ve sklonu do 1:2 s dodáním hmot do cementové malty, s vyplněním spár a s vyspárováním cementovou maltou v ploše přes 20 m2, tl. 300 mm - BEZ DODÁNÍ KAMENE</t>
  </si>
  <si>
    <t>-231566060</t>
  </si>
  <si>
    <t>Poznámka k položce:_x000d_
v místě brodu přes koryto Hutného p.(14,4m2) + v místě sjezdu do koryta nad stupněm(3,3m2) - bude použit stávající lomový kámen</t>
  </si>
  <si>
    <t>14,4+3,3</t>
  </si>
  <si>
    <t>69</t>
  </si>
  <si>
    <t>465511524</t>
  </si>
  <si>
    <t>Dlažba z lomového kamene upraveného vodorovná nebo plocha ve sklonu do 1:2 s dodáním hmot do cementové malty, s vyplněním spár a s vyspárováním cementovou maltou v ploše přes 20 m2, tl. 400 mm</t>
  </si>
  <si>
    <t>1590413593</t>
  </si>
  <si>
    <t>https://podminky.urs.cz/item/CS_URS_2023_01/465511524</t>
  </si>
  <si>
    <t>Poznámka k položce:_x000d_
břehové opevnění v místě vývaru (12,7m2) - doplnění</t>
  </si>
  <si>
    <t>12,7</t>
  </si>
  <si>
    <t>70</t>
  </si>
  <si>
    <t>465511524_R</t>
  </si>
  <si>
    <t>Dlažba z lomového kamene upraveného vodorovná nebo plocha ve sklonu do 1:2 s dodáním hmot do cementové malty, s vyplněním spár a s vyspárováním cementovou maltou v ploše přes 20 m2, tl. 400 mm - BEZ DODÁNÍ KAMENE</t>
  </si>
  <si>
    <t>1877928363</t>
  </si>
  <si>
    <t>Poznámka k položce:_x000d_
břehové opevnění v místě vývaru (92m2) - bude použit stávající lomový kámen</t>
  </si>
  <si>
    <t>92</t>
  </si>
  <si>
    <t>Komunikace pozemní</t>
  </si>
  <si>
    <t>71</t>
  </si>
  <si>
    <t>564861011</t>
  </si>
  <si>
    <t>Podklad ze štěrkodrti ŠD s rozprostřením a zhutněním plochy jednotlivě do 100 m2, po zhutnění tl. 200 mm</t>
  </si>
  <si>
    <t>892478513</t>
  </si>
  <si>
    <t>https://podminky.urs.cz/item/CS_URS_2023_01/564861011</t>
  </si>
  <si>
    <t>Poznámka k položce:_x000d_
rozprostření štěrkodrti frakce 0-36 na korunu hráze(1,6m2)</t>
  </si>
  <si>
    <t>1,6</t>
  </si>
  <si>
    <t>Úpravy povrchů, podlahy a osazování výplní</t>
  </si>
  <si>
    <t>72</t>
  </si>
  <si>
    <t>636195212</t>
  </si>
  <si>
    <t>Vyplnění spár dosavadních dlažeb cementovou maltou s vyčištěním spár na hloubky do 70 mm dlažby z lomového kamene s vyspárováním</t>
  </si>
  <si>
    <t>1466921027</t>
  </si>
  <si>
    <t>https://podminky.urs.cz/item/CS_URS_2023_01/636195212</t>
  </si>
  <si>
    <t>Poznámka k položce:_x000d_
Přespárování dlažby ve vývaru a na březích.</t>
  </si>
  <si>
    <t>159+50</t>
  </si>
  <si>
    <t>Trubní vedení</t>
  </si>
  <si>
    <t>73</t>
  </si>
  <si>
    <t>871218111</t>
  </si>
  <si>
    <t>Kladení drenážního potrubí z plastických hmot do připravené rýhy z tvrdého PVC, průměru do 90 mm</t>
  </si>
  <si>
    <t>-751790533</t>
  </si>
  <si>
    <t>https://podminky.urs.cz/item/CS_URS_2023_01/871218111</t>
  </si>
  <si>
    <t>Poznámka k položce:_x000d_
zřízení odvodního potrubí z drenáže skrz betonovou patku do vývaru</t>
  </si>
  <si>
    <t>74</t>
  </si>
  <si>
    <t>871228111</t>
  </si>
  <si>
    <t>Kladení drenážního potrubí z plastických hmot do připravené rýhy z tvrdého PVC, průměru přes 90 do 150 mm</t>
  </si>
  <si>
    <t>-1910719078</t>
  </si>
  <si>
    <t>https://podminky.urs.cz/item/CS_URS_2023_01/871228111</t>
  </si>
  <si>
    <t>Poznámka k položce:_x000d_
zřízení drenážního potrubí pod dlažbou</t>
  </si>
  <si>
    <t>75</t>
  </si>
  <si>
    <t>28619316</t>
  </si>
  <si>
    <t>trubka kanalizační PE-HD D 75mm</t>
  </si>
  <si>
    <t>724896262</t>
  </si>
  <si>
    <t>4*2</t>
  </si>
  <si>
    <t>8*1,01 'Přepočtené koeficientem množství</t>
  </si>
  <si>
    <t>76</t>
  </si>
  <si>
    <t>28611293</t>
  </si>
  <si>
    <t>trubka drenážní flexibilní neperforovaná PVC-U SN 4 DN 100 pro meliorace, dočasné nebo odlehčovací drenáže</t>
  </si>
  <si>
    <t>-1267732903</t>
  </si>
  <si>
    <t>25*2</t>
  </si>
  <si>
    <t>50*1,01 'Přepočtené koeficientem množství</t>
  </si>
  <si>
    <t>Ostatní konstrukce a práce, bourání</t>
  </si>
  <si>
    <t>77</t>
  </si>
  <si>
    <t>R_01_02</t>
  </si>
  <si>
    <t xml:space="preserve">odstranění stávajících dluží </t>
  </si>
  <si>
    <t>-1879428254</t>
  </si>
  <si>
    <t>Poznámka k položce:_x000d_
odstranění stávajících dřevěných dluží nátokového a výtokového objektu obtoku</t>
  </si>
  <si>
    <t>2*1,4*2</t>
  </si>
  <si>
    <t>78</t>
  </si>
  <si>
    <t>R_01_03</t>
  </si>
  <si>
    <t>Výroba, materiál a osazení kotev do betonových kotevních bloků</t>
  </si>
  <si>
    <t>ks</t>
  </si>
  <si>
    <t>-459844083</t>
  </si>
  <si>
    <t>Poznámka k položce:_x000d_
Výroba, materiál a osazení kotev do betonových kotevních bloků. (skoba BAT´IOX, průměr 14 mm, délka 100mm, svařena s ohnutými ocelovými tyčemi průměru 14 mm, délky 800mm, osazena do betonového bloku)</t>
  </si>
  <si>
    <t>79</t>
  </si>
  <si>
    <t>R_01_04</t>
  </si>
  <si>
    <t>Výroba, materiál a osazení dočasného zajištění svahu pod dlažbou</t>
  </si>
  <si>
    <t>1488543561</t>
  </si>
  <si>
    <t>Poznámka k položce:_x000d_
Výroba, materiál, montáž dočasného zajištění svahu pod dlažbou. (kontrukce s dřevěných trámku 100x100mm + OSB deska tl. 15mm)</t>
  </si>
  <si>
    <t>4*10</t>
  </si>
  <si>
    <t>80</t>
  </si>
  <si>
    <t>934956124</t>
  </si>
  <si>
    <t>Přepadová a ochranná zařízení nádrží dřevěná hradítka (dluže požeráku) š.150 mm, bez nátěru, s potřebným kováním z dubového dřeva, tl. 50 mm</t>
  </si>
  <si>
    <t>-1358043011</t>
  </si>
  <si>
    <t>https://podminky.urs.cz/item/CS_URS_2023_01/934956124</t>
  </si>
  <si>
    <t>Poznámka k položce:_x000d_
osazení nových dluží na vtokový objektu obtoku. (dřevěné dluže z dubových fošen tl. 50 mm, výšky 100mm)</t>
  </si>
  <si>
    <t>2,8</t>
  </si>
  <si>
    <t>81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</si>
  <si>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</si>
  <si>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</si>
  <si>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990172895</t>
  </si>
  <si>
    <t>https://podminky.urs.cz/item/CS_URS_2023_01/938901101</t>
  </si>
  <si>
    <t>Poznámka k položce:_x000d_
Očištění dlažby ve vývaru a na březích.</t>
  </si>
  <si>
    <t>82</t>
  </si>
  <si>
    <t>949101111</t>
  </si>
  <si>
    <t>Lešení pomocné pracovní pro objekty pozemních staveb pro zatížení do 150 kg/m2, o výšce lešeňové podlahy do 1,9 m</t>
  </si>
  <si>
    <t>525439191</t>
  </si>
  <si>
    <t>https://podminky.urs.cz/item/CS_URS_2023_01/949101111</t>
  </si>
  <si>
    <t>Poznámka k položce:_x000d_
lešení při realizaci betonových patek ve vývaru</t>
  </si>
  <si>
    <t>20*2</t>
  </si>
  <si>
    <t>83</t>
  </si>
  <si>
    <t>949101112</t>
  </si>
  <si>
    <t>Lešení pomocné pracovní pro objekty pozemních staveb pro zatížení do 150 kg/m2, o výšce lešeňové podlahy přes 1,9 do 3,5 m</t>
  </si>
  <si>
    <t>665014998</t>
  </si>
  <si>
    <t>https://podminky.urs.cz/item/CS_URS_2023_01/949101112</t>
  </si>
  <si>
    <t>Poznámka k položce:_x000d_
lešení při realizaci dlažby ve vývaru</t>
  </si>
  <si>
    <t>99</t>
  </si>
  <si>
    <t>953334312</t>
  </si>
  <si>
    <t>Kombinovaný těsnící pás do pracovních spar betonových konstrukcí PVC pás s bobtnavým kruhovým profilem šířky 125 mm</t>
  </si>
  <si>
    <t>158021987</t>
  </si>
  <si>
    <t>https://podminky.urs.cz/item/CS_URS_2023_01/953334312</t>
  </si>
  <si>
    <t>Poznámka k položce:_x000d_
Těsnění spáry na nově betonovaných patkách.</t>
  </si>
  <si>
    <t>19*2</t>
  </si>
  <si>
    <t>953961117</t>
  </si>
  <si>
    <t>Kotvy chemické s vyvrtáním otvoru do betonu, železobetonu nebo tvrdého kamene tmel, velikost M 27, hloubka 240 mm</t>
  </si>
  <si>
    <t>188773533</t>
  </si>
  <si>
    <t>https://podminky.urs.cz/item/CS_URS_2023_01/953961117</t>
  </si>
  <si>
    <t>Poznámka k položce:_x000d_
Kotvení nově vybudovaného zavázání křídla výtokového objektu obtoku na stávající křídlo.</t>
  </si>
  <si>
    <t>85</t>
  </si>
  <si>
    <t>960321271</t>
  </si>
  <si>
    <t>Bourání konstrukcí vodních staveb z hladiny, s naložením vybouraných hmot a suti na dopravní prostředek nebo s odklizením na hromady do vzdálenosti 20 m ze železobetonu</t>
  </si>
  <si>
    <t>-1204698213</t>
  </si>
  <si>
    <t>https://podminky.urs.cz/item/CS_URS_2023_01/960321271</t>
  </si>
  <si>
    <t xml:space="preserve">Poznámka k položce:_x000d_
Vybourání betonové patky na levém a pravém břehu vývaru(22,1m3) + vybourání schodišťových stupňů do dna vývaru(1,08m3)_x000d_
</t>
  </si>
  <si>
    <t>17,36+1,08</t>
  </si>
  <si>
    <t>86</t>
  </si>
  <si>
    <t>977131116</t>
  </si>
  <si>
    <t>Vrty příklepovými vrtáky do cihelného zdiva nebo prostého betonu průměru přes 16 do 20 mm</t>
  </si>
  <si>
    <t>55805053</t>
  </si>
  <si>
    <t>https://podminky.urs.cz/item/CS_URS_2023_01/977131116</t>
  </si>
  <si>
    <t>Poznámka k položce:_x000d_
Vrty pro kotvení nově budovaných betonových patek ve vývaru stupně do stávajících patek.</t>
  </si>
  <si>
    <t>87</t>
  </si>
  <si>
    <t>13021017</t>
  </si>
  <si>
    <t>tyč ocelová kruhová žebírková DIN 488 jakost B500B (10 505) výztuž do betonu D 20mm</t>
  </si>
  <si>
    <t>-1519270890</t>
  </si>
  <si>
    <t>Poznámka k položce:_x000d_
Kotvení nově budovaných betonových patek ve vývaru stupně do stávajících patek.</t>
  </si>
  <si>
    <t>0,112</t>
  </si>
  <si>
    <t>88</t>
  </si>
  <si>
    <t>985112132</t>
  </si>
  <si>
    <t>Odsekání degradovaného betonu rubu kleneb a podlah, tloušťky přes 10 do 30 mm</t>
  </si>
  <si>
    <t>1678663186</t>
  </si>
  <si>
    <t>https://podminky.urs.cz/item/CS_URS_2023_01/985112132</t>
  </si>
  <si>
    <t xml:space="preserve">Poznámka k položce:_x000d_
Sanace viditelných ploch nátokového a výtokového betonového objektu (20m2) _x000d_
sanace lokálních poškození betonové desky vývaru (1,5m3)_x000d_
</t>
  </si>
  <si>
    <t>20+1,5</t>
  </si>
  <si>
    <t>89</t>
  </si>
  <si>
    <t>985121123</t>
  </si>
  <si>
    <t>Tryskání degradovaného betonu stěn, rubu kleneb a podlah vodou pod tlakem přes 1 250 do 2 500 barů</t>
  </si>
  <si>
    <t>1813514661</t>
  </si>
  <si>
    <t>https://podminky.urs.cz/item/CS_URS_2023_01/985121123</t>
  </si>
  <si>
    <t>90</t>
  </si>
  <si>
    <t>985521311</t>
  </si>
  <si>
    <t>Stříkaný beton z mokré směsi pevnosti v tlaku min. 45 MPa rubu kleneb a podlah, jedné vrstvy tloušťky do 30 mm</t>
  </si>
  <si>
    <t>-471396279</t>
  </si>
  <si>
    <t>https://podminky.urs.cz/item/CS_URS_2023_01/985521311</t>
  </si>
  <si>
    <t>91</t>
  </si>
  <si>
    <t>985521119</t>
  </si>
  <si>
    <t>Stříkaný beton z mokré směsi pevnosti v tlaku min. 45 MPa stěn, jedné vrstvy tloušťky Příplatek k ceně za každých dalších i započatých 10 mm tloušťky</t>
  </si>
  <si>
    <t>79520212</t>
  </si>
  <si>
    <t>https://podminky.urs.cz/item/CS_URS_2023_01/985521119</t>
  </si>
  <si>
    <t xml:space="preserve">Poznámka k položce:_x000d_
sanace lokálních poškození betonové desky vývaru (1,5m2) 2x_x000d_
</t>
  </si>
  <si>
    <t>2*1,5</t>
  </si>
  <si>
    <t>985312111</t>
  </si>
  <si>
    <t>Stěrka k vyrovnání ploch reprofilovaného betonu stěn, tloušťky do 2 mm</t>
  </si>
  <si>
    <t>-166137580</t>
  </si>
  <si>
    <t>https://podminky.urs.cz/item/CS_URS_2023_01/985312111</t>
  </si>
  <si>
    <t xml:space="preserve">Poznámka k položce:_x000d_
Sanace viditelných ploch nátokového a výtokového betonového objektu (20m2) _x000d_
sanace lokálních poškození betonové desky vývaru (1,5m3)_x000d_
 + reprofilace vybouraných schodišť do vývaru (14,4m2)_x000d_
</t>
  </si>
  <si>
    <t>1,5+14,4</t>
  </si>
  <si>
    <t>93</t>
  </si>
  <si>
    <t>985324111_R</t>
  </si>
  <si>
    <t>Ochranný nátěr betonu na polyuretanové bázi, hydrofobní, celoplošný, sjednocující</t>
  </si>
  <si>
    <t>1397734301</t>
  </si>
  <si>
    <t xml:space="preserve">Poznámka k položce:_x000d_
Sanace viditelných ploch nátokového a výtokového betonového objektu (20m2) </t>
  </si>
  <si>
    <t>997</t>
  </si>
  <si>
    <t>Přesun sutě</t>
  </si>
  <si>
    <t>94</t>
  </si>
  <si>
    <t>997013811</t>
  </si>
  <si>
    <t>Poplatek za uložení stavebního odpadu na skládce (skládkovné) dřevěného zatříděného do Katalogu odpadů pod kódem 17 02 01</t>
  </si>
  <si>
    <t>-1994834893</t>
  </si>
  <si>
    <t>https://podminky.urs.cz/item/CS_URS_2023_01/997013811</t>
  </si>
  <si>
    <t>5,6*0,05*0,6</t>
  </si>
  <si>
    <t>95</t>
  </si>
  <si>
    <t>997013861</t>
  </si>
  <si>
    <t>Poplatek za uložení stavebního odpadu na recyklační skládce (skládkovné) z prostého betonu zatříděného do Katalogu odpadů pod kódem 17 01 01</t>
  </si>
  <si>
    <t>-333547547</t>
  </si>
  <si>
    <t>https://podminky.urs.cz/item/CS_URS_2023_01/997013861</t>
  </si>
  <si>
    <t>218,058</t>
  </si>
  <si>
    <t>96</t>
  </si>
  <si>
    <t>997321511</t>
  </si>
  <si>
    <t>Vodorovná doprava suti a vybouraných hmot bez naložení, s vyložením a hrubým urovnáním po suchu, na vzdálenost do 1 km</t>
  </si>
  <si>
    <t>-817960315</t>
  </si>
  <si>
    <t>https://podminky.urs.cz/item/CS_URS_2023_01/997321511</t>
  </si>
  <si>
    <t>97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</si>
  <si>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</si>
  <si>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</si>
  <si>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994022474</t>
  </si>
  <si>
    <t>https://podminky.urs.cz/item/CS_URS_2023_01/997321519</t>
  </si>
  <si>
    <t>14*218,058</t>
  </si>
  <si>
    <t>998</t>
  </si>
  <si>
    <t>Přesun hmot</t>
  </si>
  <si>
    <t>98</t>
  </si>
  <si>
    <t>998323011</t>
  </si>
  <si>
    <t>Přesun hmot pro jezy a stupně dopravní vzdálenost do 500 m</t>
  </si>
  <si>
    <t>1565340382</t>
  </si>
  <si>
    <t>https://podminky.urs.cz/item/CS_URS_2023_01/998323011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</si>
  <si>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</si>
  <si>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</si>
  <si>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</si>
  <si>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</si>
  <si>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</si>
  <si>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</si>
  <si>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</si>
  <si>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02_R_01</t>
  </si>
  <si>
    <t>Aktualizace vyjádření k existenci sítí</t>
  </si>
  <si>
    <t>kpl.</t>
  </si>
  <si>
    <t>-169464818</t>
  </si>
  <si>
    <t xml:space="preserve">Poznámka k položce:_x000d_
Aktualizace vyjádření k existenci sítí, jejich vytyčení, označení a ochrana stávajících inženýrských sítí a zařízení v obvodu staveniště a respektování ochranných pásem inženýrských sítí dle příslušných norem a vyhlášek a údajů jejich majetkových správců._x000d_
Vytýčení inženýrských sítí, včetně zaměření, bude před zahájením stavebních prací předáno objednateli v tištěné a digitální formě._x000d_
_x000d_
_x000d_
</t>
  </si>
  <si>
    <t>02_R_02</t>
  </si>
  <si>
    <t>Oznámení zahájení prací dotčeným orgánům</t>
  </si>
  <si>
    <t>-1412373408</t>
  </si>
  <si>
    <t xml:space="preserve">Poznámka k položce:_x000d_
Prokazatelné oznámení zahájení prací dotčeným orgánům a organizacím a vlastníkům nemovitostí a dodržování dohodnutých podmínek sjednaných objednatelem v souhlasech, budoucích smlouvách či jiných smlouvách (doklad o oznámení bude předán objednateli nejpozději do 1 týdne od oznámení)._x000d_
_x000d_
_x000d_
</t>
  </si>
  <si>
    <t>02_R_03</t>
  </si>
  <si>
    <t>Schválený havarijní plán stavby</t>
  </si>
  <si>
    <t>1296599690</t>
  </si>
  <si>
    <t xml:space="preserve">Poznámka k položce:_x000d_
Schválený havarijní plán stavby podle § 39 odst. 2, písm. a) zákona č. 254/2001 Sb., o vodách a o změně některých zákonů (vodní zákon), ve znění pozdějších předpisů, po dobu výstavby s potvrzením příslušného úřadu, je - li příslušným úřadem vyžadován._x000d_
_x000d_
_x000d_
</t>
  </si>
  <si>
    <t>02_R_04</t>
  </si>
  <si>
    <t>Schválený povodňový plán stavby</t>
  </si>
  <si>
    <t>794882939</t>
  </si>
  <si>
    <t xml:space="preserve">Poznámka k položce:_x000d_
Schválený povodňový plán stavby podle § 71 zákona č. 254/2001 Sb., o vodách a o změně některých zákonů (vodní zákon), ve znění pozdějších předpisů._x000d_
_x000d_
_x000d_
</t>
  </si>
  <si>
    <t>02_R_05</t>
  </si>
  <si>
    <t>Funkce odpovědného geodeta po dobu realizace stavby</t>
  </si>
  <si>
    <t>-387412314</t>
  </si>
  <si>
    <t xml:space="preserve">Poznámka k položce:_x000d_
Funkce odpovědného geodeta po dobu realizace stavby._x000d_
- geodetické vytyčení stavby vč. vypracování protokolu o vytýčení stavby před zahájením prací a v průběhu provádění stavby ,_x000d_
- provádění průběžných kontrolních měření stavebních objektů během provádění stavby_x000d_
_x000d_
_x000d_
</t>
  </si>
  <si>
    <t>02_R_06</t>
  </si>
  <si>
    <t>Zajištění vytyčení obvodu staveniště</t>
  </si>
  <si>
    <t>-446153738</t>
  </si>
  <si>
    <t>02_R_07</t>
  </si>
  <si>
    <t>Zařízení staveniště</t>
  </si>
  <si>
    <t>292645494</t>
  </si>
  <si>
    <t xml:space="preserve">Poznámka k položce:_x000d_
Zařízení staveniště a zajištění případného stavebního povolení pro zařízení staveniště včetně všech nákladů spojených s jeho zřízením a provozem, zřízení a projednání potřebných ploch pro zařízení staveniště, skládky materiálu, mezideponie._x000d_
_x000d_
_x000d_
</t>
  </si>
  <si>
    <t>02_R_08</t>
  </si>
  <si>
    <t>Zajištění veškerých dočasných záborů</t>
  </si>
  <si>
    <t>-874759188</t>
  </si>
  <si>
    <t xml:space="preserve">Poznámka k položce:_x000d_
Zajištění veškerých dočasných záborů potřebných pro realizaci stavby; zajištění povolení k zásahům do komunikací, veřejných ploch a chodníků, ke zřízení dočasných sjezdů včetně úhrady vyměřených poplatků; zajištění souhlasu (rozhodnutí) ke zvláštnímu užívání veřejného prostranství a komunikací dle platných předpisů; zajištění přístupových komunikací ke staveništi včetně jejich údržby po dobu stavby a oprav po dokončení stavby; zabezpečení dočasného dopravního značení dle platných právních předpisů._x000d_
_x000d_
_x000d_
</t>
  </si>
  <si>
    <t>02_R_09</t>
  </si>
  <si>
    <t>Provedení podrobné pasportizace okolních nemovitostí, komunikací a objektů</t>
  </si>
  <si>
    <t>967202278</t>
  </si>
  <si>
    <t xml:space="preserve">Poznámka k položce:_x000d_
Provedení podrobné pasportizace (včetně fotodokumentace) okolních nemovitostí, komunikací a objektů, které mohou být ovlivněny stavební činností zhotovitele a zajištění takových opatření, které zamezí poškození okolních nemovitostí a objektů během provádění stavebních prací._x000d_
_x000d_
_x000d_
</t>
  </si>
  <si>
    <t>02_R_10</t>
  </si>
  <si>
    <t>Udržování stavbou dotčených veřejných komunikací v čistotě a jejich uvedení do původního stavu</t>
  </si>
  <si>
    <t>1785917932</t>
  </si>
  <si>
    <t>02_R_11</t>
  </si>
  <si>
    <t>Monitoring a evidence sledování seismiky, hluku, vibrací a emisí po dobu výstavby</t>
  </si>
  <si>
    <t>1395469558</t>
  </si>
  <si>
    <t xml:space="preserve">Poznámka k položce:_x000d_
Monitoringu a evidence sledování seismiky, hluku, vibrací a emisí po dobu výstavby, opatření ochrany proti šíření prašnosti a nadměrného hluku._x000d_
_x000d_
_x000d_
</t>
  </si>
  <si>
    <t>02_R_12</t>
  </si>
  <si>
    <t>Provedení opatření k dočasné ochraně vzrostlých stromů, které by mohly být činností na stavbě ohroženy</t>
  </si>
  <si>
    <t>2091969496</t>
  </si>
  <si>
    <t xml:space="preserve">Poznámka k položce:_x000d_
Zajištění ochrany stávajících dřevin proti poškození dle ČSN 83 9061 Technologie vegetačních úprav v krajině - ochrana stromů, porostů a vegetačních ploch při stavebních pracích. 2ks stromů_x000d_
_x000d_
</t>
  </si>
  <si>
    <t>02_R_13</t>
  </si>
  <si>
    <t>Údržba provedených prací během výstavby</t>
  </si>
  <si>
    <t>-1726971514</t>
  </si>
  <si>
    <t>02_R_14</t>
  </si>
  <si>
    <t>Součinnost při výkonu koordinátora bezpečnosti práce</t>
  </si>
  <si>
    <t>kpl</t>
  </si>
  <si>
    <t>-1212222073</t>
  </si>
  <si>
    <t xml:space="preserve">Poznámka k položce:_x000d_
Součinnost při výkonu koordinátora bezpečnosti práce v rozsahu dle zákona č. 309/2006 Sb., zajištění dalších podmínek bezpečnosti a ochrany zdraví při práci a zajištění dodržování všech platných předpisů v oblasti bezpečnosti práce._x000d_
_x000d_
_x000d_
</t>
  </si>
  <si>
    <t>02_R_15</t>
  </si>
  <si>
    <t>Uvedení dočasně uživaných ploch do původního stavu</t>
  </si>
  <si>
    <t>1111017559</t>
  </si>
  <si>
    <t xml:space="preserve">Poznámka k položce:_x000d_
Uvedení dočasně užívaných ploch do původního stavu a jejich protokolární předání vlastníkům (potvrzení podpisem vlastníka)._x000d_
_x000d_
_x000d_
</t>
  </si>
  <si>
    <t>02_R_16</t>
  </si>
  <si>
    <t>Splnění dalších pokynů a omezení vyplývajících z rozhodnutí</t>
  </si>
  <si>
    <t>-1475003778</t>
  </si>
  <si>
    <t xml:space="preserve">Poznámka k položce:_x000d_
Splnění dalších pokynů a omezení vyplývajících z rozhodnutí, vyjádření a souhlasů vydaných v průběhu přípravy stavby a plnění podmínek a požadavků dotčených orgánů a organizací souvisejících s realizací stavby._x000d_
_x000d_
</t>
  </si>
  <si>
    <t>02_R_17</t>
  </si>
  <si>
    <t>Geodetické zaměření skutečného provedení</t>
  </si>
  <si>
    <t>84125972</t>
  </si>
  <si>
    <t xml:space="preserve">Poznámka k položce:_x000d_
Geodetické zaměření skutečného provedení vybudovaného díla zpracované v tištěné a elektronické podobě odpovědným geodetem zhotovitele ve 3 vyhotoveních včetně ověření dle zákona č. 200/1994 Sb., o zeměměřictví (zaměření skutečného provedení díla bude provedeno zejména v příčných  profilech podle PD)._x000d_
_x000d_
_x000d_
</t>
  </si>
  <si>
    <t>02_R_18</t>
  </si>
  <si>
    <t>Vyhotovení dokumentace skutečného provedení stavby</t>
  </si>
  <si>
    <t>-1907921565</t>
  </si>
  <si>
    <t xml:space="preserve">Poznámka k položce:_x000d_
3 ks vyhotovení dokumentace skutečného provedení stavby v tištěné podobě včetně dodání 1 ks dokumentace skutečného provedení stavby v elektronické podobě (formát DWG a PDF) vypracované v souladu s přílohou č. 7 část 1. vyhlášky č. 499/2006 Sb., o dokumentaci staveb._x000d_
_x000d_
_x000d_
</t>
  </si>
  <si>
    <t>02_R_19</t>
  </si>
  <si>
    <t>Zajištění dočasného dopravního značení</t>
  </si>
  <si>
    <t>1352204354</t>
  </si>
  <si>
    <t xml:space="preserve">Poznámka k položce:_x000d_
Zajištění a zřízení dočasného dopravního značení na přístupových komunikacích a v místě křížení přejezdu cyklostezky a v místě schodiště přes hráz._x000d_
(viz. C.4 Situace přechodného dopravního značení)_x000d_
_x000d_
_x000d_
</t>
  </si>
  <si>
    <t>02_R_20</t>
  </si>
  <si>
    <t>Zajištění dočasného překrytí cyklostezky</t>
  </si>
  <si>
    <t>1884302369</t>
  </si>
  <si>
    <t xml:space="preserve">Poznámka k položce:_x000d_
Zajíštění a zřízení dočasného překrytí přejezdu cyklostezky pomocí ocelových desek (4x4 m), v případě poškozění povrchu cyklostezky, bude povrch uveden do původního stavu._x000d_
</t>
  </si>
  <si>
    <t>02_R_21</t>
  </si>
  <si>
    <t>Náklady na opětovné vybudování ochranných jímek a protipovodňových opatření poničených případnou povodní</t>
  </si>
  <si>
    <t>-1856459966</t>
  </si>
  <si>
    <t>02_R_22</t>
  </si>
  <si>
    <t>Slovení rybí obsádky</t>
  </si>
  <si>
    <t>2141483765</t>
  </si>
  <si>
    <t xml:space="preserve">Poznámka k položce:_x000d_
Slovení rybí obsádky: 2x před zahájením stavby (před vstupem do koryta, po zajímkování v prostoru jímky (vývaru), 2x před ostraněním dočasné jímky._x000d_
</t>
  </si>
  <si>
    <t>02_R_23</t>
  </si>
  <si>
    <t>Odstranění a následná montáž zachranných boxů na obou březích</t>
  </si>
  <si>
    <t>859675688</t>
  </si>
  <si>
    <t xml:space="preserve">Poznámka k položce:_x000d_
Před zahájením stavby bude provedeno odstranění zachranných boxů na obou březích, po ukončení stavebních prací bude provedena zpětná montáž. Po dobu výstavby budou zachranné boxy uloženy u investora stavby._x000d_
_x000d_
</t>
  </si>
  <si>
    <t>02_R_24</t>
  </si>
  <si>
    <t>Odtrhové zkoušky pevnosti betonu</t>
  </si>
  <si>
    <t>-356531020</t>
  </si>
  <si>
    <t xml:space="preserve">Poznámka k položce:_x000d_
Provedení odtrhových zkoušek (3x) předpřipraveného povrchu betonu, povrchová pevnost povrchu musí být min. 1,5 MPa (aritmetický průměr)._x000d_
Provedení odtrhových zkoušek (3x) vrstvy hrubé reprofilace, povrchová pevnost povrchu musí být min. 1,5 MPa (aritmetický průměr)._x000d_
Provedení odtrhových zkoušek (3x)vrstvy jemné reprofilace betonu, povrchová pevnost povrchu musí být min. 1,5 MPa (aritmetický průměr)._x000d_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</si>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</sst>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03111" TargetMode="External" /><Relationship Id="rId2" Type="http://schemas.openxmlformats.org/officeDocument/2006/relationships/hyperlink" Target="https://podminky.urs.cz/item/CS_URS_2023_01/124253101" TargetMode="External" /><Relationship Id="rId3" Type="http://schemas.openxmlformats.org/officeDocument/2006/relationships/hyperlink" Target="https://podminky.urs.cz/item/CS_URS_2023_01/132251101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22251101" TargetMode="External" /><Relationship Id="rId6" Type="http://schemas.openxmlformats.org/officeDocument/2006/relationships/hyperlink" Target="https://podminky.urs.cz/item/CS_URS_2023_01/121103112" TargetMode="External" /><Relationship Id="rId7" Type="http://schemas.openxmlformats.org/officeDocument/2006/relationships/hyperlink" Target="https://podminky.urs.cz/item/CS_URS_2023_01/114203103" TargetMode="External" /><Relationship Id="rId8" Type="http://schemas.openxmlformats.org/officeDocument/2006/relationships/hyperlink" Target="https://podminky.urs.cz/item/CS_URS_2023_01/114203202" TargetMode="External" /><Relationship Id="rId9" Type="http://schemas.openxmlformats.org/officeDocument/2006/relationships/hyperlink" Target="https://podminky.urs.cz/item/CS_URS_2023_01/113107332" TargetMode="External" /><Relationship Id="rId10" Type="http://schemas.openxmlformats.org/officeDocument/2006/relationships/hyperlink" Target="https://podminky.urs.cz/item/CS_URS_2023_01/113107333" TargetMode="External" /><Relationship Id="rId11" Type="http://schemas.openxmlformats.org/officeDocument/2006/relationships/hyperlink" Target="https://podminky.urs.cz/item/CS_URS_2023_01/114203104" TargetMode="External" /><Relationship Id="rId12" Type="http://schemas.openxmlformats.org/officeDocument/2006/relationships/hyperlink" Target="https://podminky.urs.cz/item/CS_URS_2023_01/114203301" TargetMode="External" /><Relationship Id="rId13" Type="http://schemas.openxmlformats.org/officeDocument/2006/relationships/hyperlink" Target="https://podminky.urs.cz/item/CS_URS_2023_01/113152112" TargetMode="External" /><Relationship Id="rId14" Type="http://schemas.openxmlformats.org/officeDocument/2006/relationships/hyperlink" Target="https://podminky.urs.cz/item/CS_URS_2023_01/162251101" TargetMode="External" /><Relationship Id="rId15" Type="http://schemas.openxmlformats.org/officeDocument/2006/relationships/hyperlink" Target="https://podminky.urs.cz/item/CS_URS_2023_01/162351103" TargetMode="External" /><Relationship Id="rId16" Type="http://schemas.openxmlformats.org/officeDocument/2006/relationships/hyperlink" Target="https://podminky.urs.cz/item/CS_URS_2023_01/162751117" TargetMode="External" /><Relationship Id="rId17" Type="http://schemas.openxmlformats.org/officeDocument/2006/relationships/hyperlink" Target="https://podminky.urs.cz/item/CS_URS_2023_01/162751119" TargetMode="External" /><Relationship Id="rId18" Type="http://schemas.openxmlformats.org/officeDocument/2006/relationships/hyperlink" Target="https://podminky.urs.cz/item/CS_URS_2023_01/171251201" TargetMode="External" /><Relationship Id="rId19" Type="http://schemas.openxmlformats.org/officeDocument/2006/relationships/hyperlink" Target="https://podminky.urs.cz/item/CS_URS_2023_01/171201231" TargetMode="External" /><Relationship Id="rId20" Type="http://schemas.openxmlformats.org/officeDocument/2006/relationships/hyperlink" Target="https://podminky.urs.cz/item/CS_URS_2023_01/171151112" TargetMode="External" /><Relationship Id="rId21" Type="http://schemas.openxmlformats.org/officeDocument/2006/relationships/hyperlink" Target="https://podminky.urs.cz/item/CS_URS_2023_01/174151101" TargetMode="External" /><Relationship Id="rId22" Type="http://schemas.openxmlformats.org/officeDocument/2006/relationships/hyperlink" Target="https://podminky.urs.cz/item/CS_URS_2023_01/182351023" TargetMode="External" /><Relationship Id="rId23" Type="http://schemas.openxmlformats.org/officeDocument/2006/relationships/hyperlink" Target="https://podminky.urs.cz/item/CS_URS_2023_01/182251101" TargetMode="External" /><Relationship Id="rId24" Type="http://schemas.openxmlformats.org/officeDocument/2006/relationships/hyperlink" Target="https://podminky.urs.cz/item/CS_URS_2023_01/181411122" TargetMode="External" /><Relationship Id="rId25" Type="http://schemas.openxmlformats.org/officeDocument/2006/relationships/hyperlink" Target="https://podminky.urs.cz/item/CS_URS_2023_01/181351115" TargetMode="External" /><Relationship Id="rId26" Type="http://schemas.openxmlformats.org/officeDocument/2006/relationships/hyperlink" Target="https://podminky.urs.cz/item/CS_URS_2023_01/181951112" TargetMode="External" /><Relationship Id="rId27" Type="http://schemas.openxmlformats.org/officeDocument/2006/relationships/hyperlink" Target="https://podminky.urs.cz/item/CS_URS_2023_01/181411121" TargetMode="External" /><Relationship Id="rId28" Type="http://schemas.openxmlformats.org/officeDocument/2006/relationships/hyperlink" Target="https://podminky.urs.cz/item/CS_URS_2023_01/153191121" TargetMode="External" /><Relationship Id="rId29" Type="http://schemas.openxmlformats.org/officeDocument/2006/relationships/hyperlink" Target="https://podminky.urs.cz/item/CS_URS_2023_01/153191131" TargetMode="External" /><Relationship Id="rId30" Type="http://schemas.openxmlformats.org/officeDocument/2006/relationships/hyperlink" Target="https://podminky.urs.cz/item/CS_URS_2023_01/115001103" TargetMode="External" /><Relationship Id="rId31" Type="http://schemas.openxmlformats.org/officeDocument/2006/relationships/hyperlink" Target="https://podminky.urs.cz/item/CS_URS_2023_01/115001104" TargetMode="External" /><Relationship Id="rId32" Type="http://schemas.openxmlformats.org/officeDocument/2006/relationships/hyperlink" Target="https://podminky.urs.cz/item/CS_URS_2023_01/115001105" TargetMode="External" /><Relationship Id="rId33" Type="http://schemas.openxmlformats.org/officeDocument/2006/relationships/hyperlink" Target="https://podminky.urs.cz/item/CS_URS_2023_01/115101201" TargetMode="External" /><Relationship Id="rId34" Type="http://schemas.openxmlformats.org/officeDocument/2006/relationships/hyperlink" Target="https://podminky.urs.cz/item/CS_URS_2023_01/115101301" TargetMode="External" /><Relationship Id="rId35" Type="http://schemas.openxmlformats.org/officeDocument/2006/relationships/hyperlink" Target="https://podminky.urs.cz/item/CS_URS_2023_01/113151111" TargetMode="External" /><Relationship Id="rId36" Type="http://schemas.openxmlformats.org/officeDocument/2006/relationships/hyperlink" Target="https://podminky.urs.cz/item/CS_URS_2023_01/291111111" TargetMode="External" /><Relationship Id="rId37" Type="http://schemas.openxmlformats.org/officeDocument/2006/relationships/hyperlink" Target="https://podminky.urs.cz/item/CS_URS_2023_01/291211111" TargetMode="External" /><Relationship Id="rId38" Type="http://schemas.openxmlformats.org/officeDocument/2006/relationships/hyperlink" Target="https://podminky.urs.cz/item/CS_URS_2023_01/321213345" TargetMode="External" /><Relationship Id="rId39" Type="http://schemas.openxmlformats.org/officeDocument/2006/relationships/hyperlink" Target="https://podminky.urs.cz/item/CS_URS_2023_01/321311115" TargetMode="External" /><Relationship Id="rId40" Type="http://schemas.openxmlformats.org/officeDocument/2006/relationships/hyperlink" Target="https://podminky.urs.cz/item/CS_URS_2023_01/321351010" TargetMode="External" /><Relationship Id="rId41" Type="http://schemas.openxmlformats.org/officeDocument/2006/relationships/hyperlink" Target="https://podminky.urs.cz/item/CS_URS_2023_01/321352010" TargetMode="External" /><Relationship Id="rId42" Type="http://schemas.openxmlformats.org/officeDocument/2006/relationships/hyperlink" Target="https://podminky.urs.cz/item/CS_URS_2023_01/430321414" TargetMode="External" /><Relationship Id="rId43" Type="http://schemas.openxmlformats.org/officeDocument/2006/relationships/hyperlink" Target="https://podminky.urs.cz/item/CS_URS_2023_01/430361821" TargetMode="External" /><Relationship Id="rId44" Type="http://schemas.openxmlformats.org/officeDocument/2006/relationships/hyperlink" Target="https://podminky.urs.cz/item/CS_URS_2023_01/430362021" TargetMode="External" /><Relationship Id="rId45" Type="http://schemas.openxmlformats.org/officeDocument/2006/relationships/hyperlink" Target="https://podminky.urs.cz/item/CS_URS_2023_01/434351141" TargetMode="External" /><Relationship Id="rId46" Type="http://schemas.openxmlformats.org/officeDocument/2006/relationships/hyperlink" Target="https://podminky.urs.cz/item/CS_URS_2023_01/434351142" TargetMode="External" /><Relationship Id="rId47" Type="http://schemas.openxmlformats.org/officeDocument/2006/relationships/hyperlink" Target="https://podminky.urs.cz/item/CS_URS_2023_01/451313521" TargetMode="External" /><Relationship Id="rId48" Type="http://schemas.openxmlformats.org/officeDocument/2006/relationships/hyperlink" Target="https://podminky.urs.cz/item/CS_URS_2023_01/451313531" TargetMode="External" /><Relationship Id="rId49" Type="http://schemas.openxmlformats.org/officeDocument/2006/relationships/hyperlink" Target="https://podminky.urs.cz/item/CS_URS_2023_01/457532111" TargetMode="External" /><Relationship Id="rId50" Type="http://schemas.openxmlformats.org/officeDocument/2006/relationships/hyperlink" Target="https://podminky.urs.cz/item/CS_URS_2023_01/461991111" TargetMode="External" /><Relationship Id="rId51" Type="http://schemas.openxmlformats.org/officeDocument/2006/relationships/hyperlink" Target="https://podminky.urs.cz/item/CS_URS_2023_01/464511111" TargetMode="External" /><Relationship Id="rId52" Type="http://schemas.openxmlformats.org/officeDocument/2006/relationships/hyperlink" Target="https://podminky.urs.cz/item/CS_URS_2023_01/462512370" TargetMode="External" /><Relationship Id="rId53" Type="http://schemas.openxmlformats.org/officeDocument/2006/relationships/hyperlink" Target="https://podminky.urs.cz/item/CS_URS_2023_01/462519003" TargetMode="External" /><Relationship Id="rId54" Type="http://schemas.openxmlformats.org/officeDocument/2006/relationships/hyperlink" Target="https://podminky.urs.cz/item/CS_URS_2023_01/463212121" TargetMode="External" /><Relationship Id="rId55" Type="http://schemas.openxmlformats.org/officeDocument/2006/relationships/hyperlink" Target="https://podminky.urs.cz/item/CS_URS_2023_01/463451114" TargetMode="External" /><Relationship Id="rId56" Type="http://schemas.openxmlformats.org/officeDocument/2006/relationships/hyperlink" Target="https://podminky.urs.cz/item/CS_URS_2023_01/463212191" TargetMode="External" /><Relationship Id="rId57" Type="http://schemas.openxmlformats.org/officeDocument/2006/relationships/hyperlink" Target="https://podminky.urs.cz/item/CS_URS_2023_01/465511523" TargetMode="External" /><Relationship Id="rId58" Type="http://schemas.openxmlformats.org/officeDocument/2006/relationships/hyperlink" Target="https://podminky.urs.cz/item/CS_URS_2023_01/465511524" TargetMode="External" /><Relationship Id="rId59" Type="http://schemas.openxmlformats.org/officeDocument/2006/relationships/hyperlink" Target="https://podminky.urs.cz/item/CS_URS_2023_01/564861011" TargetMode="External" /><Relationship Id="rId60" Type="http://schemas.openxmlformats.org/officeDocument/2006/relationships/hyperlink" Target="https://podminky.urs.cz/item/CS_URS_2023_01/636195212" TargetMode="External" /><Relationship Id="rId61" Type="http://schemas.openxmlformats.org/officeDocument/2006/relationships/hyperlink" Target="https://podminky.urs.cz/item/CS_URS_2023_01/871218111" TargetMode="External" /><Relationship Id="rId62" Type="http://schemas.openxmlformats.org/officeDocument/2006/relationships/hyperlink" Target="https://podminky.urs.cz/item/CS_URS_2023_01/871228111" TargetMode="External" /><Relationship Id="rId63" Type="http://schemas.openxmlformats.org/officeDocument/2006/relationships/hyperlink" Target="https://podminky.urs.cz/item/CS_URS_2023_01/934956124" TargetMode="External" /><Relationship Id="rId64" Type="http://schemas.openxmlformats.org/officeDocument/2006/relationships/hyperlink" Target="https://podminky.urs.cz/item/CS_URS_2023_01/938901101" TargetMode="External" /><Relationship Id="rId65" Type="http://schemas.openxmlformats.org/officeDocument/2006/relationships/hyperlink" Target="https://podminky.urs.cz/item/CS_URS_2023_01/949101111" TargetMode="External" /><Relationship Id="rId66" Type="http://schemas.openxmlformats.org/officeDocument/2006/relationships/hyperlink" Target="https://podminky.urs.cz/item/CS_URS_2023_01/949101112" TargetMode="External" /><Relationship Id="rId67" Type="http://schemas.openxmlformats.org/officeDocument/2006/relationships/hyperlink" Target="https://podminky.urs.cz/item/CS_URS_2023_01/953334312" TargetMode="External" /><Relationship Id="rId68" Type="http://schemas.openxmlformats.org/officeDocument/2006/relationships/hyperlink" Target="https://podminky.urs.cz/item/CS_URS_2023_01/953961117" TargetMode="External" /><Relationship Id="rId69" Type="http://schemas.openxmlformats.org/officeDocument/2006/relationships/hyperlink" Target="https://podminky.urs.cz/item/CS_URS_2023_01/960321271" TargetMode="External" /><Relationship Id="rId70" Type="http://schemas.openxmlformats.org/officeDocument/2006/relationships/hyperlink" Target="https://podminky.urs.cz/item/CS_URS_2023_01/977131116" TargetMode="External" /><Relationship Id="rId71" Type="http://schemas.openxmlformats.org/officeDocument/2006/relationships/hyperlink" Target="https://podminky.urs.cz/item/CS_URS_2023_01/985112132" TargetMode="External" /><Relationship Id="rId72" Type="http://schemas.openxmlformats.org/officeDocument/2006/relationships/hyperlink" Target="https://podminky.urs.cz/item/CS_URS_2023_01/985121123" TargetMode="External" /><Relationship Id="rId73" Type="http://schemas.openxmlformats.org/officeDocument/2006/relationships/hyperlink" Target="https://podminky.urs.cz/item/CS_URS_2023_01/985521311" TargetMode="External" /><Relationship Id="rId74" Type="http://schemas.openxmlformats.org/officeDocument/2006/relationships/hyperlink" Target="https://podminky.urs.cz/item/CS_URS_2023_01/985521119" TargetMode="External" /><Relationship Id="rId75" Type="http://schemas.openxmlformats.org/officeDocument/2006/relationships/hyperlink" Target="https://podminky.urs.cz/item/CS_URS_2023_01/985312111" TargetMode="External" /><Relationship Id="rId76" Type="http://schemas.openxmlformats.org/officeDocument/2006/relationships/hyperlink" Target="https://podminky.urs.cz/item/CS_URS_2023_01/997013811" TargetMode="External" /><Relationship Id="rId77" Type="http://schemas.openxmlformats.org/officeDocument/2006/relationships/hyperlink" Target="https://podminky.urs.cz/item/CS_URS_2023_01/997013861" TargetMode="External" /><Relationship Id="rId78" Type="http://schemas.openxmlformats.org/officeDocument/2006/relationships/hyperlink" Target="https://podminky.urs.cz/item/CS_URS_2023_01/997321511" TargetMode="External" /><Relationship Id="rId79" Type="http://schemas.openxmlformats.org/officeDocument/2006/relationships/hyperlink" Target="https://podminky.urs.cz/item/CS_URS_2023_01/997321519" TargetMode="External" /><Relationship Id="rId80" Type="http://schemas.openxmlformats.org/officeDocument/2006/relationships/hyperlink" Target="https://podminky.urs.cz/item/CS_URS_2023_01/998323011" TargetMode="External" /><Relationship Id="rId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10/22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VT Ostravice ř. km 34,030, k. ú. Frýdlant n/o - oprava zděného spádového stupně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Frýdlant nad Ostravicí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18. 10. 2022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Odry,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Dalibor Rajnoch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Dalibor Rajnoch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Oprava spádového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Oprava spádového ...'!P90</f>
        <v>0</v>
      </c>
      <c r="AV55" s="121">
        <f>'SO-01 - Oprava spádového ...'!J33</f>
        <v>0</v>
      </c>
      <c r="AW55" s="121">
        <f>'SO-01 - Oprava spádového ...'!J34</f>
        <v>0</v>
      </c>
      <c r="AX55" s="121">
        <f>'SO-01 - Oprava spádového ...'!J35</f>
        <v>0</v>
      </c>
      <c r="AY55" s="121">
        <f>'SO-01 - Oprava spádového ...'!J36</f>
        <v>0</v>
      </c>
      <c r="AZ55" s="121">
        <f>'SO-01 - Oprava spádového ...'!F33</f>
        <v>0</v>
      </c>
      <c r="BA55" s="121">
        <f>'SO-01 - Oprava spádového ...'!F34</f>
        <v>0</v>
      </c>
      <c r="BB55" s="121">
        <f>'SO-01 - Oprava spádového ...'!F35</f>
        <v>0</v>
      </c>
      <c r="BC55" s="121">
        <f>'SO-01 - Oprava spádového ...'!F36</f>
        <v>0</v>
      </c>
      <c r="BD55" s="123">
        <f>'SO-01 - Oprava spádového 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'VON - Vedlejší a ostatní ...'!P81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cFF8hGF/1q4lndlsEZBFfgYEPnbT9ubyF9YmK2mi0Ugm4tkZzZxDoVKtTXSWEfwe4Dgh3MXI0lcytNRKYfsa+w==" hashValue="TL/UOurgyAkQrpN5E46eg3rhdGYGOHAYuj/TPKN8RdrbG0QNH+YJvL/jEtA1iMReksNtgcF2Bol15mwxeocfA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Oprava spádového ...'!C2" display="/"/>
    <hyperlink ref="A5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VT Ostravice ř. km 34,030, k. ú. Frýdlant n/o - oprava zděného spádového stupně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ROUND((SUM(BE90:BE477)),  2)</f>
        <v>0</v>
      </c>
      <c r="G33" s="39"/>
      <c r="H33" s="39"/>
      <c r="I33" s="149">
        <v>0.20999999999999999</v>
      </c>
      <c r="J33" s="148">
        <f>ROUND(((SUM(BE90:BE477))*I33),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ROUND((SUM(BF90:BF477)),  2)</f>
        <v>0</v>
      </c>
      <c r="G34" s="39"/>
      <c r="H34" s="39"/>
      <c r="I34" s="149">
        <v>0.14999999999999999</v>
      </c>
      <c r="J34" s="148">
        <f>ROUND(((SUM(BF90:BF477))*I34),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ROUND((SUM(BG90:BG477)),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ROUND((SUM(BH90:BH477)),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ROUND((SUM(BI90:BI477)),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VT Ostravice ř. km 34,030, k. ú. Frýdlant n/o - oprava zděného spádového stupně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Oprava spádového stupně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Frýdlant nad Ostravicí</v>
      </c>
      <c r="G52" s="41"/>
      <c r="H52" s="41"/>
      <c r="I52" s="33" t="s">
        <v>23</v>
      </c>
      <c r="J52" s="73" t="str">
        <f>IF(J12="","",J12)</f>
        <v>18. 10. 2022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33</v>
      </c>
      <c r="J54" s="37" t="str">
        <f>E21</f>
        <v>Ing. Dalibor Rajnoch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Dalibor Rajnoch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J250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J267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J285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99</v>
      </c>
      <c r="E65" s="175"/>
      <c r="F65" s="175"/>
      <c r="G65" s="175"/>
      <c r="H65" s="175"/>
      <c r="I65" s="175"/>
      <c r="J65" s="176">
        <f>J370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J375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J380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J395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J463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J475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105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61" t="str">
        <f>E7</f>
        <v>VT Ostravice ř. km 34,030, k. ú. Frýdlant n/o - oprava zděného spádového stupně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88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SO-01 - Oprava spádového stupně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Frýdlant nad Ostravicí</v>
      </c>
      <c r="G84" s="41"/>
      <c r="H84" s="41"/>
      <c r="I84" s="33" t="s">
        <v>23</v>
      </c>
      <c r="J84" s="73" t="str">
        <f>IF(J12="","",J12)</f>
        <v>18. 10. 2022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Povodí Odry, státní podnik</v>
      </c>
      <c r="G86" s="41"/>
      <c r="H86" s="41"/>
      <c r="I86" s="33" t="s">
        <v>33</v>
      </c>
      <c r="J86" s="37" t="str">
        <f>E21</f>
        <v>Ing. Dalibor Rajnoch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>Ing. Dalibor Rajnoch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106</v>
      </c>
      <c r="D89" s="181" t="s">
        <v>58</v>
      </c>
      <c r="E89" s="181" t="s">
        <v>54</v>
      </c>
      <c r="F89" s="181" t="s">
        <v>55</v>
      </c>
      <c r="G89" s="181" t="s">
        <v>107</v>
      </c>
      <c r="H89" s="181" t="s">
        <v>108</v>
      </c>
      <c r="I89" s="181" t="s">
        <v>109</v>
      </c>
      <c r="J89" s="181" t="s">
        <v>92</v>
      </c>
      <c r="K89" s="182" t="s">
        <v>110</v>
      </c>
      <c r="L89" s="183"/>
      <c r="M89" s="93" t="s">
        <v>19</v>
      </c>
      <c r="N89" s="94" t="s">
        <v>43</v>
      </c>
      <c r="O89" s="94" t="s">
        <v>111</v>
      </c>
      <c r="P89" s="94" t="s">
        <v>112</v>
      </c>
      <c r="Q89" s="94" t="s">
        <v>113</v>
      </c>
      <c r="R89" s="94" t="s">
        <v>114</v>
      </c>
      <c r="S89" s="94" t="s">
        <v>115</v>
      </c>
      <c r="T89" s="95" t="s">
        <v>116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117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</f>
        <v>0</v>
      </c>
      <c r="Q90" s="97"/>
      <c r="R90" s="186">
        <f>R91</f>
        <v>972.28605689999984</v>
      </c>
      <c r="S90" s="97"/>
      <c r="T90" s="187">
        <f>T91</f>
        <v>218.05765000000002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93</v>
      </c>
      <c r="BK90" s="188">
        <f>BK91</f>
        <v>0</v>
      </c>
    </row>
    <row r="91" s="12" customFormat="1" ht="25.92" customHeight="1">
      <c r="A91" s="12"/>
      <c r="B91" s="189"/>
      <c r="C91" s="190"/>
      <c r="D91" s="191" t="s">
        <v>72</v>
      </c>
      <c r="E91" s="192" t="s">
        <v>118</v>
      </c>
      <c r="F91" s="192" t="s">
        <v>119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P92+P250+P267+P285+P370+P375+P380+P395+P463+P475</f>
        <v>0</v>
      </c>
      <c r="Q91" s="197"/>
      <c r="R91" s="198">
        <f>R92+R250+R267+R285+R370+R375+R380+R395+R463+R475</f>
        <v>972.28605689999984</v>
      </c>
      <c r="S91" s="197"/>
      <c r="T91" s="199">
        <f>T92+T250+T267+T285+T370+T375+T380+T395+T463+T475</f>
        <v>218.05765000000002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81</v>
      </c>
      <c r="AT91" s="201" t="s">
        <v>72</v>
      </c>
      <c r="AU91" s="201" t="s">
        <v>73</v>
      </c>
      <c r="AY91" s="200" t="s">
        <v>120</v>
      </c>
      <c r="BK91" s="202">
        <f>BK92+BK250+BK267+BK285+BK370+BK375+BK380+BK395+BK463+BK475</f>
        <v>0</v>
      </c>
    </row>
    <row r="92" s="12" customFormat="1" ht="22.8" customHeight="1">
      <c r="A92" s="12"/>
      <c r="B92" s="189"/>
      <c r="C92" s="190"/>
      <c r="D92" s="191" t="s">
        <v>72</v>
      </c>
      <c r="E92" s="203" t="s">
        <v>81</v>
      </c>
      <c r="F92" s="203" t="s">
        <v>121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SUM(P93:P249)</f>
        <v>0</v>
      </c>
      <c r="Q92" s="197"/>
      <c r="R92" s="198">
        <f>SUM(R93:R249)</f>
        <v>5.06013</v>
      </c>
      <c r="S92" s="197"/>
      <c r="T92" s="199">
        <f>SUM(T93:T249)</f>
        <v>162.27475000000001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81</v>
      </c>
      <c r="AT92" s="201" t="s">
        <v>72</v>
      </c>
      <c r="AU92" s="201" t="s">
        <v>81</v>
      </c>
      <c r="AY92" s="200" t="s">
        <v>120</v>
      </c>
      <c r="BK92" s="202">
        <f>SUM(BK93:BK249)</f>
        <v>0</v>
      </c>
    </row>
    <row r="93" s="2" customFormat="1" ht="24.15" customHeight="1">
      <c r="A93" s="39"/>
      <c r="B93" s="40"/>
      <c r="C93" s="205" t="s">
        <v>81</v>
      </c>
      <c r="D93" s="205" t="s">
        <v>122</v>
      </c>
      <c r="E93" s="206" t="s">
        <v>123</v>
      </c>
      <c r="F93" s="207" t="s">
        <v>124</v>
      </c>
      <c r="G93" s="208" t="s">
        <v>125</v>
      </c>
      <c r="H93" s="209">
        <v>360</v>
      </c>
      <c r="I93" s="210"/>
      <c r="J93" s="211">
        <f>ROUND(I93*H93,2)</f>
        <v>0</v>
      </c>
      <c r="K93" s="207" t="s">
        <v>126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127</v>
      </c>
      <c r="AT93" s="216" t="s">
        <v>122</v>
      </c>
      <c r="AU93" s="216" t="s">
        <v>83</v>
      </c>
      <c r="AY93" s="18" t="s">
        <v>120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127</v>
      </c>
      <c r="BM93" s="216" t="s">
        <v>128</v>
      </c>
    </row>
    <row r="94" s="2" customFormat="1">
      <c r="A94" s="39"/>
      <c r="B94" s="40"/>
      <c r="C94" s="41"/>
      <c r="D94" s="218" t="s">
        <v>129</v>
      </c>
      <c r="E94" s="41"/>
      <c r="F94" s="219" t="s">
        <v>130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83</v>
      </c>
    </row>
    <row r="95" s="2" customFormat="1">
      <c r="A95" s="39"/>
      <c r="B95" s="40"/>
      <c r="C95" s="41"/>
      <c r="D95" s="223" t="s">
        <v>131</v>
      </c>
      <c r="E95" s="41"/>
      <c r="F95" s="224" t="s">
        <v>132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83</v>
      </c>
    </row>
    <row r="96" s="13" customFormat="1">
      <c r="A96" s="13"/>
      <c r="B96" s="225"/>
      <c r="C96" s="226"/>
      <c r="D96" s="223" t="s">
        <v>133</v>
      </c>
      <c r="E96" s="227" t="s">
        <v>19</v>
      </c>
      <c r="F96" s="228" t="s">
        <v>134</v>
      </c>
      <c r="G96" s="226"/>
      <c r="H96" s="229">
        <v>360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133</v>
      </c>
      <c r="AU96" s="235" t="s">
        <v>83</v>
      </c>
      <c r="AV96" s="13" t="s">
        <v>83</v>
      </c>
      <c r="AW96" s="13" t="s">
        <v>35</v>
      </c>
      <c r="AX96" s="13" t="s">
        <v>81</v>
      </c>
      <c r="AY96" s="235" t="s">
        <v>120</v>
      </c>
    </row>
    <row r="97" s="2" customFormat="1" ht="33" customHeight="1">
      <c r="A97" s="39"/>
      <c r="B97" s="40"/>
      <c r="C97" s="205" t="s">
        <v>83</v>
      </c>
      <c r="D97" s="205" t="s">
        <v>122</v>
      </c>
      <c r="E97" s="206" t="s">
        <v>135</v>
      </c>
      <c r="F97" s="207" t="s">
        <v>136</v>
      </c>
      <c r="G97" s="208" t="s">
        <v>125</v>
      </c>
      <c r="H97" s="209">
        <v>693.5</v>
      </c>
      <c r="I97" s="210"/>
      <c r="J97" s="211">
        <f>ROUND(I97*H97,2)</f>
        <v>0</v>
      </c>
      <c r="K97" s="207" t="s">
        <v>126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127</v>
      </c>
      <c r="AT97" s="216" t="s">
        <v>122</v>
      </c>
      <c r="AU97" s="216" t="s">
        <v>83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127</v>
      </c>
      <c r="BM97" s="216" t="s">
        <v>137</v>
      </c>
    </row>
    <row r="98" s="2" customFormat="1">
      <c r="A98" s="39"/>
      <c r="B98" s="40"/>
      <c r="C98" s="41"/>
      <c r="D98" s="218" t="s">
        <v>129</v>
      </c>
      <c r="E98" s="41"/>
      <c r="F98" s="219" t="s">
        <v>138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129</v>
      </c>
      <c r="AU98" s="18" t="s">
        <v>83</v>
      </c>
    </row>
    <row r="99" s="2" customFormat="1">
      <c r="A99" s="39"/>
      <c r="B99" s="40"/>
      <c r="C99" s="41"/>
      <c r="D99" s="223" t="s">
        <v>131</v>
      </c>
      <c r="E99" s="41"/>
      <c r="F99" s="224" t="s">
        <v>139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83</v>
      </c>
    </row>
    <row r="100" s="13" customFormat="1">
      <c r="A100" s="13"/>
      <c r="B100" s="225"/>
      <c r="C100" s="226"/>
      <c r="D100" s="223" t="s">
        <v>133</v>
      </c>
      <c r="E100" s="227" t="s">
        <v>19</v>
      </c>
      <c r="F100" s="228" t="s">
        <v>140</v>
      </c>
      <c r="G100" s="226"/>
      <c r="H100" s="229">
        <v>693.5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133</v>
      </c>
      <c r="AU100" s="235" t="s">
        <v>83</v>
      </c>
      <c r="AV100" s="13" t="s">
        <v>83</v>
      </c>
      <c r="AW100" s="13" t="s">
        <v>35</v>
      </c>
      <c r="AX100" s="13" t="s">
        <v>81</v>
      </c>
      <c r="AY100" s="235" t="s">
        <v>120</v>
      </c>
    </row>
    <row r="101" s="2" customFormat="1" ht="44.25" customHeight="1">
      <c r="A101" s="39"/>
      <c r="B101" s="40"/>
      <c r="C101" s="205" t="s">
        <v>141</v>
      </c>
      <c r="D101" s="205" t="s">
        <v>122</v>
      </c>
      <c r="E101" s="206" t="s">
        <v>142</v>
      </c>
      <c r="F101" s="207" t="s">
        <v>143</v>
      </c>
      <c r="G101" s="208" t="s">
        <v>125</v>
      </c>
      <c r="H101" s="209">
        <v>2.4500000000000002</v>
      </c>
      <c r="I101" s="210"/>
      <c r="J101" s="211">
        <f>ROUND(I101*H101,2)</f>
        <v>0</v>
      </c>
      <c r="K101" s="207" t="s">
        <v>126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122</v>
      </c>
      <c r="AU101" s="216" t="s">
        <v>83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127</v>
      </c>
      <c r="BM101" s="216" t="s">
        <v>144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145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83</v>
      </c>
    </row>
    <row r="103" s="2" customFormat="1">
      <c r="A103" s="39"/>
      <c r="B103" s="40"/>
      <c r="C103" s="41"/>
      <c r="D103" s="223" t="s">
        <v>131</v>
      </c>
      <c r="E103" s="41"/>
      <c r="F103" s="224" t="s">
        <v>146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83</v>
      </c>
    </row>
    <row r="104" s="13" customFormat="1">
      <c r="A104" s="13"/>
      <c r="B104" s="225"/>
      <c r="C104" s="226"/>
      <c r="D104" s="223" t="s">
        <v>133</v>
      </c>
      <c r="E104" s="227" t="s">
        <v>19</v>
      </c>
      <c r="F104" s="228" t="s">
        <v>147</v>
      </c>
      <c r="G104" s="226"/>
      <c r="H104" s="229">
        <v>2.4500000000000002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133</v>
      </c>
      <c r="AU104" s="235" t="s">
        <v>83</v>
      </c>
      <c r="AV104" s="13" t="s">
        <v>83</v>
      </c>
      <c r="AW104" s="13" t="s">
        <v>35</v>
      </c>
      <c r="AX104" s="13" t="s">
        <v>81</v>
      </c>
      <c r="AY104" s="235" t="s">
        <v>120</v>
      </c>
    </row>
    <row r="105" s="2" customFormat="1" ht="66.75" customHeight="1">
      <c r="A105" s="39"/>
      <c r="B105" s="40"/>
      <c r="C105" s="205" t="s">
        <v>127</v>
      </c>
      <c r="D105" s="205" t="s">
        <v>122</v>
      </c>
      <c r="E105" s="206" t="s">
        <v>148</v>
      </c>
      <c r="F105" s="207" t="s">
        <v>149</v>
      </c>
      <c r="G105" s="208" t="s">
        <v>125</v>
      </c>
      <c r="H105" s="209">
        <v>12.800000000000001</v>
      </c>
      <c r="I105" s="210"/>
      <c r="J105" s="211">
        <f>ROUND(I105*H105,2)</f>
        <v>0</v>
      </c>
      <c r="K105" s="207" t="s">
        <v>126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127</v>
      </c>
      <c r="AT105" s="216" t="s">
        <v>122</v>
      </c>
      <c r="AU105" s="216" t="s">
        <v>83</v>
      </c>
      <c r="AY105" s="18" t="s">
        <v>120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127</v>
      </c>
      <c r="BM105" s="216" t="s">
        <v>150</v>
      </c>
    </row>
    <row r="106" s="2" customFormat="1">
      <c r="A106" s="39"/>
      <c r="B106" s="40"/>
      <c r="C106" s="41"/>
      <c r="D106" s="218" t="s">
        <v>129</v>
      </c>
      <c r="E106" s="41"/>
      <c r="F106" s="219" t="s">
        <v>151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83</v>
      </c>
    </row>
    <row r="107" s="2" customFormat="1">
      <c r="A107" s="39"/>
      <c r="B107" s="40"/>
      <c r="C107" s="41"/>
      <c r="D107" s="223" t="s">
        <v>131</v>
      </c>
      <c r="E107" s="41"/>
      <c r="F107" s="224" t="s">
        <v>152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131</v>
      </c>
      <c r="AU107" s="18" t="s">
        <v>83</v>
      </c>
    </row>
    <row r="108" s="13" customFormat="1">
      <c r="A108" s="13"/>
      <c r="B108" s="225"/>
      <c r="C108" s="226"/>
      <c r="D108" s="223" t="s">
        <v>133</v>
      </c>
      <c r="E108" s="227" t="s">
        <v>19</v>
      </c>
      <c r="F108" s="228" t="s">
        <v>153</v>
      </c>
      <c r="G108" s="226"/>
      <c r="H108" s="229">
        <v>12.800000000000001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133</v>
      </c>
      <c r="AU108" s="235" t="s">
        <v>83</v>
      </c>
      <c r="AV108" s="13" t="s">
        <v>83</v>
      </c>
      <c r="AW108" s="13" t="s">
        <v>35</v>
      </c>
      <c r="AX108" s="13" t="s">
        <v>81</v>
      </c>
      <c r="AY108" s="235" t="s">
        <v>120</v>
      </c>
    </row>
    <row r="109" s="2" customFormat="1" ht="24.15" customHeight="1">
      <c r="A109" s="39"/>
      <c r="B109" s="40"/>
      <c r="C109" s="205" t="s">
        <v>154</v>
      </c>
      <c r="D109" s="205" t="s">
        <v>122</v>
      </c>
      <c r="E109" s="206" t="s">
        <v>155</v>
      </c>
      <c r="F109" s="207" t="s">
        <v>156</v>
      </c>
      <c r="G109" s="208" t="s">
        <v>125</v>
      </c>
      <c r="H109" s="209">
        <v>8.0999999999999996</v>
      </c>
      <c r="I109" s="210"/>
      <c r="J109" s="211">
        <f>ROUND(I109*H109,2)</f>
        <v>0</v>
      </c>
      <c r="K109" s="207" t="s">
        <v>126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83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127</v>
      </c>
      <c r="BM109" s="216" t="s">
        <v>157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158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83</v>
      </c>
    </row>
    <row r="111" s="2" customFormat="1">
      <c r="A111" s="39"/>
      <c r="B111" s="40"/>
      <c r="C111" s="41"/>
      <c r="D111" s="223" t="s">
        <v>131</v>
      </c>
      <c r="E111" s="41"/>
      <c r="F111" s="224" t="s">
        <v>159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83</v>
      </c>
    </row>
    <row r="112" s="13" customFormat="1">
      <c r="A112" s="13"/>
      <c r="B112" s="225"/>
      <c r="C112" s="226"/>
      <c r="D112" s="223" t="s">
        <v>133</v>
      </c>
      <c r="E112" s="227" t="s">
        <v>19</v>
      </c>
      <c r="F112" s="228" t="s">
        <v>160</v>
      </c>
      <c r="G112" s="226"/>
      <c r="H112" s="229">
        <v>8.0999999999999996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133</v>
      </c>
      <c r="AU112" s="235" t="s">
        <v>83</v>
      </c>
      <c r="AV112" s="13" t="s">
        <v>83</v>
      </c>
      <c r="AW112" s="13" t="s">
        <v>35</v>
      </c>
      <c r="AX112" s="13" t="s">
        <v>81</v>
      </c>
      <c r="AY112" s="235" t="s">
        <v>120</v>
      </c>
    </row>
    <row r="113" s="2" customFormat="1" ht="24.15" customHeight="1">
      <c r="A113" s="39"/>
      <c r="B113" s="40"/>
      <c r="C113" s="205" t="s">
        <v>161</v>
      </c>
      <c r="D113" s="205" t="s">
        <v>122</v>
      </c>
      <c r="E113" s="206" t="s">
        <v>162</v>
      </c>
      <c r="F113" s="207" t="s">
        <v>163</v>
      </c>
      <c r="G113" s="208" t="s">
        <v>125</v>
      </c>
      <c r="H113" s="209">
        <v>1</v>
      </c>
      <c r="I113" s="210"/>
      <c r="J113" s="211">
        <f>ROUND(I113*H113,2)</f>
        <v>0</v>
      </c>
      <c r="K113" s="207" t="s">
        <v>126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127</v>
      </c>
      <c r="AT113" s="216" t="s">
        <v>122</v>
      </c>
      <c r="AU113" s="216" t="s">
        <v>83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127</v>
      </c>
      <c r="BM113" s="216" t="s">
        <v>164</v>
      </c>
    </row>
    <row r="114" s="2" customFormat="1">
      <c r="A114" s="39"/>
      <c r="B114" s="40"/>
      <c r="C114" s="41"/>
      <c r="D114" s="218" t="s">
        <v>129</v>
      </c>
      <c r="E114" s="41"/>
      <c r="F114" s="219" t="s">
        <v>165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83</v>
      </c>
    </row>
    <row r="115" s="2" customFormat="1">
      <c r="A115" s="39"/>
      <c r="B115" s="40"/>
      <c r="C115" s="41"/>
      <c r="D115" s="223" t="s">
        <v>131</v>
      </c>
      <c r="E115" s="41"/>
      <c r="F115" s="224" t="s">
        <v>166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131</v>
      </c>
      <c r="AU115" s="18" t="s">
        <v>83</v>
      </c>
    </row>
    <row r="116" s="13" customFormat="1">
      <c r="A116" s="13"/>
      <c r="B116" s="225"/>
      <c r="C116" s="226"/>
      <c r="D116" s="223" t="s">
        <v>133</v>
      </c>
      <c r="E116" s="227" t="s">
        <v>19</v>
      </c>
      <c r="F116" s="228" t="s">
        <v>81</v>
      </c>
      <c r="G116" s="226"/>
      <c r="H116" s="229">
        <v>1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133</v>
      </c>
      <c r="AU116" s="235" t="s">
        <v>83</v>
      </c>
      <c r="AV116" s="13" t="s">
        <v>83</v>
      </c>
      <c r="AW116" s="13" t="s">
        <v>35</v>
      </c>
      <c r="AX116" s="13" t="s">
        <v>81</v>
      </c>
      <c r="AY116" s="235" t="s">
        <v>120</v>
      </c>
    </row>
    <row r="117" s="2" customFormat="1" ht="49.05" customHeight="1">
      <c r="A117" s="39"/>
      <c r="B117" s="40"/>
      <c r="C117" s="205" t="s">
        <v>167</v>
      </c>
      <c r="D117" s="205" t="s">
        <v>122</v>
      </c>
      <c r="E117" s="206" t="s">
        <v>168</v>
      </c>
      <c r="F117" s="207" t="s">
        <v>169</v>
      </c>
      <c r="G117" s="208" t="s">
        <v>125</v>
      </c>
      <c r="H117" s="209">
        <v>72.310000000000002</v>
      </c>
      <c r="I117" s="210"/>
      <c r="J117" s="211">
        <f>ROUND(I117*H117,2)</f>
        <v>0</v>
      </c>
      <c r="K117" s="207" t="s">
        <v>126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127</v>
      </c>
      <c r="AT117" s="216" t="s">
        <v>122</v>
      </c>
      <c r="AU117" s="216" t="s">
        <v>83</v>
      </c>
      <c r="AY117" s="18" t="s">
        <v>120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127</v>
      </c>
      <c r="BM117" s="216" t="s">
        <v>170</v>
      </c>
    </row>
    <row r="118" s="2" customFormat="1">
      <c r="A118" s="39"/>
      <c r="B118" s="40"/>
      <c r="C118" s="41"/>
      <c r="D118" s="218" t="s">
        <v>129</v>
      </c>
      <c r="E118" s="41"/>
      <c r="F118" s="219" t="s">
        <v>171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83</v>
      </c>
    </row>
    <row r="119" s="2" customFormat="1">
      <c r="A119" s="39"/>
      <c r="B119" s="40"/>
      <c r="C119" s="41"/>
      <c r="D119" s="223" t="s">
        <v>131</v>
      </c>
      <c r="E119" s="41"/>
      <c r="F119" s="224" t="s">
        <v>172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131</v>
      </c>
      <c r="AU119" s="18" t="s">
        <v>83</v>
      </c>
    </row>
    <row r="120" s="13" customFormat="1">
      <c r="A120" s="13"/>
      <c r="B120" s="225"/>
      <c r="C120" s="226"/>
      <c r="D120" s="223" t="s">
        <v>133</v>
      </c>
      <c r="E120" s="227" t="s">
        <v>19</v>
      </c>
      <c r="F120" s="228" t="s">
        <v>173</v>
      </c>
      <c r="G120" s="226"/>
      <c r="H120" s="229">
        <v>72.310000000000002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133</v>
      </c>
      <c r="AU120" s="235" t="s">
        <v>83</v>
      </c>
      <c r="AV120" s="13" t="s">
        <v>83</v>
      </c>
      <c r="AW120" s="13" t="s">
        <v>35</v>
      </c>
      <c r="AX120" s="13" t="s">
        <v>81</v>
      </c>
      <c r="AY120" s="235" t="s">
        <v>120</v>
      </c>
    </row>
    <row r="121" s="2" customFormat="1" ht="37.8" customHeight="1">
      <c r="A121" s="39"/>
      <c r="B121" s="40"/>
      <c r="C121" s="205" t="s">
        <v>174</v>
      </c>
      <c r="D121" s="205" t="s">
        <v>122</v>
      </c>
      <c r="E121" s="206" t="s">
        <v>175</v>
      </c>
      <c r="F121" s="207" t="s">
        <v>176</v>
      </c>
      <c r="G121" s="208" t="s">
        <v>125</v>
      </c>
      <c r="H121" s="209">
        <v>50.616999999999997</v>
      </c>
      <c r="I121" s="210"/>
      <c r="J121" s="211">
        <f>ROUND(I121*H121,2)</f>
        <v>0</v>
      </c>
      <c r="K121" s="207" t="s">
        <v>126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127</v>
      </c>
      <c r="AT121" s="216" t="s">
        <v>122</v>
      </c>
      <c r="AU121" s="216" t="s">
        <v>83</v>
      </c>
      <c r="AY121" s="18" t="s">
        <v>120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127</v>
      </c>
      <c r="BM121" s="216" t="s">
        <v>177</v>
      </c>
    </row>
    <row r="122" s="2" customFormat="1">
      <c r="A122" s="39"/>
      <c r="B122" s="40"/>
      <c r="C122" s="41"/>
      <c r="D122" s="218" t="s">
        <v>129</v>
      </c>
      <c r="E122" s="41"/>
      <c r="F122" s="219" t="s">
        <v>178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83</v>
      </c>
    </row>
    <row r="123" s="2" customFormat="1">
      <c r="A123" s="39"/>
      <c r="B123" s="40"/>
      <c r="C123" s="41"/>
      <c r="D123" s="223" t="s">
        <v>131</v>
      </c>
      <c r="E123" s="41"/>
      <c r="F123" s="224" t="s">
        <v>179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131</v>
      </c>
      <c r="AU123" s="18" t="s">
        <v>83</v>
      </c>
    </row>
    <row r="124" s="13" customFormat="1">
      <c r="A124" s="13"/>
      <c r="B124" s="225"/>
      <c r="C124" s="226"/>
      <c r="D124" s="223" t="s">
        <v>133</v>
      </c>
      <c r="E124" s="227" t="s">
        <v>19</v>
      </c>
      <c r="F124" s="228" t="s">
        <v>180</v>
      </c>
      <c r="G124" s="226"/>
      <c r="H124" s="229">
        <v>50.616999999999997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133</v>
      </c>
      <c r="AU124" s="235" t="s">
        <v>83</v>
      </c>
      <c r="AV124" s="13" t="s">
        <v>83</v>
      </c>
      <c r="AW124" s="13" t="s">
        <v>35</v>
      </c>
      <c r="AX124" s="13" t="s">
        <v>81</v>
      </c>
      <c r="AY124" s="235" t="s">
        <v>120</v>
      </c>
    </row>
    <row r="125" s="2" customFormat="1" ht="62.7" customHeight="1">
      <c r="A125" s="39"/>
      <c r="B125" s="40"/>
      <c r="C125" s="205" t="s">
        <v>181</v>
      </c>
      <c r="D125" s="205" t="s">
        <v>122</v>
      </c>
      <c r="E125" s="206" t="s">
        <v>182</v>
      </c>
      <c r="F125" s="207" t="s">
        <v>183</v>
      </c>
      <c r="G125" s="208" t="s">
        <v>184</v>
      </c>
      <c r="H125" s="209">
        <v>25.149999999999999</v>
      </c>
      <c r="I125" s="210"/>
      <c r="J125" s="211">
        <f>ROUND(I125*H125,2)</f>
        <v>0</v>
      </c>
      <c r="K125" s="207" t="s">
        <v>126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0.625</v>
      </c>
      <c r="T125" s="215">
        <f>S125*H125</f>
        <v>15.71875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127</v>
      </c>
      <c r="AT125" s="216" t="s">
        <v>122</v>
      </c>
      <c r="AU125" s="216" t="s">
        <v>83</v>
      </c>
      <c r="AY125" s="18" t="s">
        <v>120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127</v>
      </c>
      <c r="BM125" s="216" t="s">
        <v>185</v>
      </c>
    </row>
    <row r="126" s="2" customFormat="1">
      <c r="A126" s="39"/>
      <c r="B126" s="40"/>
      <c r="C126" s="41"/>
      <c r="D126" s="218" t="s">
        <v>129</v>
      </c>
      <c r="E126" s="41"/>
      <c r="F126" s="219" t="s">
        <v>186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129</v>
      </c>
      <c r="AU126" s="18" t="s">
        <v>83</v>
      </c>
    </row>
    <row r="127" s="2" customFormat="1">
      <c r="A127" s="39"/>
      <c r="B127" s="40"/>
      <c r="C127" s="41"/>
      <c r="D127" s="223" t="s">
        <v>131</v>
      </c>
      <c r="E127" s="41"/>
      <c r="F127" s="224" t="s">
        <v>187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131</v>
      </c>
      <c r="AU127" s="18" t="s">
        <v>83</v>
      </c>
    </row>
    <row r="128" s="13" customFormat="1">
      <c r="A128" s="13"/>
      <c r="B128" s="225"/>
      <c r="C128" s="226"/>
      <c r="D128" s="223" t="s">
        <v>133</v>
      </c>
      <c r="E128" s="227" t="s">
        <v>19</v>
      </c>
      <c r="F128" s="228" t="s">
        <v>188</v>
      </c>
      <c r="G128" s="226"/>
      <c r="H128" s="229">
        <v>25.149999999999999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133</v>
      </c>
      <c r="AU128" s="235" t="s">
        <v>83</v>
      </c>
      <c r="AV128" s="13" t="s">
        <v>83</v>
      </c>
      <c r="AW128" s="13" t="s">
        <v>35</v>
      </c>
      <c r="AX128" s="13" t="s">
        <v>81</v>
      </c>
      <c r="AY128" s="235" t="s">
        <v>120</v>
      </c>
    </row>
    <row r="129" s="2" customFormat="1" ht="62.7" customHeight="1">
      <c r="A129" s="39"/>
      <c r="B129" s="40"/>
      <c r="C129" s="205" t="s">
        <v>189</v>
      </c>
      <c r="D129" s="205" t="s">
        <v>122</v>
      </c>
      <c r="E129" s="206" t="s">
        <v>190</v>
      </c>
      <c r="F129" s="207" t="s">
        <v>191</v>
      </c>
      <c r="G129" s="208" t="s">
        <v>184</v>
      </c>
      <c r="H129" s="209">
        <v>154.40000000000001</v>
      </c>
      <c r="I129" s="210"/>
      <c r="J129" s="211">
        <f>ROUND(I129*H129,2)</f>
        <v>0</v>
      </c>
      <c r="K129" s="207" t="s">
        <v>126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0.93000000000000005</v>
      </c>
      <c r="T129" s="215">
        <f>S129*H129</f>
        <v>143.59200000000001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127</v>
      </c>
      <c r="AT129" s="216" t="s">
        <v>122</v>
      </c>
      <c r="AU129" s="216" t="s">
        <v>83</v>
      </c>
      <c r="AY129" s="18" t="s">
        <v>120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127</v>
      </c>
      <c r="BM129" s="216" t="s">
        <v>192</v>
      </c>
    </row>
    <row r="130" s="2" customFormat="1">
      <c r="A130" s="39"/>
      <c r="B130" s="40"/>
      <c r="C130" s="41"/>
      <c r="D130" s="218" t="s">
        <v>129</v>
      </c>
      <c r="E130" s="41"/>
      <c r="F130" s="219" t="s">
        <v>193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83</v>
      </c>
    </row>
    <row r="131" s="2" customFormat="1">
      <c r="A131" s="39"/>
      <c r="B131" s="40"/>
      <c r="C131" s="41"/>
      <c r="D131" s="223" t="s">
        <v>131</v>
      </c>
      <c r="E131" s="41"/>
      <c r="F131" s="224" t="s">
        <v>194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131</v>
      </c>
      <c r="AU131" s="18" t="s">
        <v>83</v>
      </c>
    </row>
    <row r="132" s="13" customFormat="1">
      <c r="A132" s="13"/>
      <c r="B132" s="225"/>
      <c r="C132" s="226"/>
      <c r="D132" s="223" t="s">
        <v>133</v>
      </c>
      <c r="E132" s="227" t="s">
        <v>19</v>
      </c>
      <c r="F132" s="228" t="s">
        <v>195</v>
      </c>
      <c r="G132" s="226"/>
      <c r="H132" s="229">
        <v>154.40000000000001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133</v>
      </c>
      <c r="AU132" s="235" t="s">
        <v>83</v>
      </c>
      <c r="AV132" s="13" t="s">
        <v>83</v>
      </c>
      <c r="AW132" s="13" t="s">
        <v>35</v>
      </c>
      <c r="AX132" s="13" t="s">
        <v>81</v>
      </c>
      <c r="AY132" s="235" t="s">
        <v>120</v>
      </c>
    </row>
    <row r="133" s="2" customFormat="1" ht="37.8" customHeight="1">
      <c r="A133" s="39"/>
      <c r="B133" s="40"/>
      <c r="C133" s="205" t="s">
        <v>196</v>
      </c>
      <c r="D133" s="205" t="s">
        <v>122</v>
      </c>
      <c r="E133" s="206" t="s">
        <v>197</v>
      </c>
      <c r="F133" s="207" t="s">
        <v>198</v>
      </c>
      <c r="G133" s="208" t="s">
        <v>125</v>
      </c>
      <c r="H133" s="209">
        <v>108.09999999999999</v>
      </c>
      <c r="I133" s="210"/>
      <c r="J133" s="211">
        <f>ROUND(I133*H133,2)</f>
        <v>0</v>
      </c>
      <c r="K133" s="207" t="s">
        <v>126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127</v>
      </c>
      <c r="AT133" s="216" t="s">
        <v>122</v>
      </c>
      <c r="AU133" s="216" t="s">
        <v>83</v>
      </c>
      <c r="AY133" s="18" t="s">
        <v>120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127</v>
      </c>
      <c r="BM133" s="216" t="s">
        <v>199</v>
      </c>
    </row>
    <row r="134" s="2" customFormat="1">
      <c r="A134" s="39"/>
      <c r="B134" s="40"/>
      <c r="C134" s="41"/>
      <c r="D134" s="218" t="s">
        <v>129</v>
      </c>
      <c r="E134" s="41"/>
      <c r="F134" s="219" t="s">
        <v>200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129</v>
      </c>
      <c r="AU134" s="18" t="s">
        <v>83</v>
      </c>
    </row>
    <row r="135" s="2" customFormat="1">
      <c r="A135" s="39"/>
      <c r="B135" s="40"/>
      <c r="C135" s="41"/>
      <c r="D135" s="223" t="s">
        <v>131</v>
      </c>
      <c r="E135" s="41"/>
      <c r="F135" s="224" t="s">
        <v>201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131</v>
      </c>
      <c r="AU135" s="18" t="s">
        <v>83</v>
      </c>
    </row>
    <row r="136" s="13" customFormat="1">
      <c r="A136" s="13"/>
      <c r="B136" s="225"/>
      <c r="C136" s="226"/>
      <c r="D136" s="223" t="s">
        <v>133</v>
      </c>
      <c r="E136" s="227" t="s">
        <v>19</v>
      </c>
      <c r="F136" s="228" t="s">
        <v>202</v>
      </c>
      <c r="G136" s="226"/>
      <c r="H136" s="229">
        <v>108.09999999999999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133</v>
      </c>
      <c r="AU136" s="235" t="s">
        <v>83</v>
      </c>
      <c r="AV136" s="13" t="s">
        <v>83</v>
      </c>
      <c r="AW136" s="13" t="s">
        <v>35</v>
      </c>
      <c r="AX136" s="13" t="s">
        <v>81</v>
      </c>
      <c r="AY136" s="235" t="s">
        <v>120</v>
      </c>
    </row>
    <row r="137" s="2" customFormat="1" ht="49.05" customHeight="1">
      <c r="A137" s="39"/>
      <c r="B137" s="40"/>
      <c r="C137" s="205" t="s">
        <v>203</v>
      </c>
      <c r="D137" s="205" t="s">
        <v>122</v>
      </c>
      <c r="E137" s="206" t="s">
        <v>204</v>
      </c>
      <c r="F137" s="207" t="s">
        <v>205</v>
      </c>
      <c r="G137" s="208" t="s">
        <v>125</v>
      </c>
      <c r="H137" s="209">
        <v>158.71700000000001</v>
      </c>
      <c r="I137" s="210"/>
      <c r="J137" s="211">
        <f>ROUND(I137*H137,2)</f>
        <v>0</v>
      </c>
      <c r="K137" s="207" t="s">
        <v>126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127</v>
      </c>
      <c r="AT137" s="216" t="s">
        <v>122</v>
      </c>
      <c r="AU137" s="216" t="s">
        <v>83</v>
      </c>
      <c r="AY137" s="18" t="s">
        <v>120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127</v>
      </c>
      <c r="BM137" s="216" t="s">
        <v>206</v>
      </c>
    </row>
    <row r="138" s="2" customFormat="1">
      <c r="A138" s="39"/>
      <c r="B138" s="40"/>
      <c r="C138" s="41"/>
      <c r="D138" s="218" t="s">
        <v>129</v>
      </c>
      <c r="E138" s="41"/>
      <c r="F138" s="219" t="s">
        <v>207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83</v>
      </c>
    </row>
    <row r="139" s="2" customFormat="1">
      <c r="A139" s="39"/>
      <c r="B139" s="40"/>
      <c r="C139" s="41"/>
      <c r="D139" s="223" t="s">
        <v>131</v>
      </c>
      <c r="E139" s="41"/>
      <c r="F139" s="224" t="s">
        <v>208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131</v>
      </c>
      <c r="AU139" s="18" t="s">
        <v>83</v>
      </c>
    </row>
    <row r="140" s="13" customFormat="1">
      <c r="A140" s="13"/>
      <c r="B140" s="225"/>
      <c r="C140" s="226"/>
      <c r="D140" s="223" t="s">
        <v>133</v>
      </c>
      <c r="E140" s="227" t="s">
        <v>19</v>
      </c>
      <c r="F140" s="228" t="s">
        <v>209</v>
      </c>
      <c r="G140" s="226"/>
      <c r="H140" s="229">
        <v>158.71700000000001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133</v>
      </c>
      <c r="AU140" s="235" t="s">
        <v>83</v>
      </c>
      <c r="AV140" s="13" t="s">
        <v>83</v>
      </c>
      <c r="AW140" s="13" t="s">
        <v>35</v>
      </c>
      <c r="AX140" s="13" t="s">
        <v>81</v>
      </c>
      <c r="AY140" s="235" t="s">
        <v>120</v>
      </c>
    </row>
    <row r="141" s="2" customFormat="1" ht="44.25" customHeight="1">
      <c r="A141" s="39"/>
      <c r="B141" s="40"/>
      <c r="C141" s="205" t="s">
        <v>210</v>
      </c>
      <c r="D141" s="205" t="s">
        <v>122</v>
      </c>
      <c r="E141" s="206" t="s">
        <v>211</v>
      </c>
      <c r="F141" s="207" t="s">
        <v>212</v>
      </c>
      <c r="G141" s="208" t="s">
        <v>125</v>
      </c>
      <c r="H141" s="209">
        <v>1.5600000000000001</v>
      </c>
      <c r="I141" s="210"/>
      <c r="J141" s="211">
        <f>ROUND(I141*H141,2)</f>
        <v>0</v>
      </c>
      <c r="K141" s="207" t="s">
        <v>126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1.8999999999999999</v>
      </c>
      <c r="T141" s="215">
        <f>S141*H141</f>
        <v>2.964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127</v>
      </c>
      <c r="AT141" s="216" t="s">
        <v>122</v>
      </c>
      <c r="AU141" s="216" t="s">
        <v>83</v>
      </c>
      <c r="AY141" s="18" t="s">
        <v>120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127</v>
      </c>
      <c r="BM141" s="216" t="s">
        <v>213</v>
      </c>
    </row>
    <row r="142" s="2" customFormat="1">
      <c r="A142" s="39"/>
      <c r="B142" s="40"/>
      <c r="C142" s="41"/>
      <c r="D142" s="218" t="s">
        <v>129</v>
      </c>
      <c r="E142" s="41"/>
      <c r="F142" s="219" t="s">
        <v>214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83</v>
      </c>
    </row>
    <row r="143" s="2" customFormat="1">
      <c r="A143" s="39"/>
      <c r="B143" s="40"/>
      <c r="C143" s="41"/>
      <c r="D143" s="223" t="s">
        <v>131</v>
      </c>
      <c r="E143" s="41"/>
      <c r="F143" s="224" t="s">
        <v>215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131</v>
      </c>
      <c r="AU143" s="18" t="s">
        <v>83</v>
      </c>
    </row>
    <row r="144" s="13" customFormat="1">
      <c r="A144" s="13"/>
      <c r="B144" s="225"/>
      <c r="C144" s="226"/>
      <c r="D144" s="223" t="s">
        <v>133</v>
      </c>
      <c r="E144" s="227" t="s">
        <v>19</v>
      </c>
      <c r="F144" s="228" t="s">
        <v>216</v>
      </c>
      <c r="G144" s="226"/>
      <c r="H144" s="229">
        <v>1.5600000000000001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133</v>
      </c>
      <c r="AU144" s="235" t="s">
        <v>83</v>
      </c>
      <c r="AV144" s="13" t="s">
        <v>83</v>
      </c>
      <c r="AW144" s="13" t="s">
        <v>35</v>
      </c>
      <c r="AX144" s="13" t="s">
        <v>81</v>
      </c>
      <c r="AY144" s="235" t="s">
        <v>120</v>
      </c>
    </row>
    <row r="145" s="2" customFormat="1" ht="55.5" customHeight="1">
      <c r="A145" s="39"/>
      <c r="B145" s="40"/>
      <c r="C145" s="205" t="s">
        <v>217</v>
      </c>
      <c r="D145" s="205" t="s">
        <v>122</v>
      </c>
      <c r="E145" s="206" t="s">
        <v>218</v>
      </c>
      <c r="F145" s="207" t="s">
        <v>219</v>
      </c>
      <c r="G145" s="208" t="s">
        <v>125</v>
      </c>
      <c r="H145" s="209">
        <v>84</v>
      </c>
      <c r="I145" s="210"/>
      <c r="J145" s="211">
        <f>ROUND(I145*H145,2)</f>
        <v>0</v>
      </c>
      <c r="K145" s="207" t="s">
        <v>126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127</v>
      </c>
      <c r="AT145" s="216" t="s">
        <v>122</v>
      </c>
      <c r="AU145" s="216" t="s">
        <v>83</v>
      </c>
      <c r="AY145" s="18" t="s">
        <v>120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127</v>
      </c>
      <c r="BM145" s="216" t="s">
        <v>220</v>
      </c>
    </row>
    <row r="146" s="2" customFormat="1">
      <c r="A146" s="39"/>
      <c r="B146" s="40"/>
      <c r="C146" s="41"/>
      <c r="D146" s="218" t="s">
        <v>129</v>
      </c>
      <c r="E146" s="41"/>
      <c r="F146" s="219" t="s">
        <v>221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83</v>
      </c>
    </row>
    <row r="147" s="2" customFormat="1">
      <c r="A147" s="39"/>
      <c r="B147" s="40"/>
      <c r="C147" s="41"/>
      <c r="D147" s="223" t="s">
        <v>131</v>
      </c>
      <c r="E147" s="41"/>
      <c r="F147" s="224" t="s">
        <v>222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131</v>
      </c>
      <c r="AU147" s="18" t="s">
        <v>83</v>
      </c>
    </row>
    <row r="148" s="13" customFormat="1">
      <c r="A148" s="13"/>
      <c r="B148" s="225"/>
      <c r="C148" s="226"/>
      <c r="D148" s="223" t="s">
        <v>133</v>
      </c>
      <c r="E148" s="227" t="s">
        <v>19</v>
      </c>
      <c r="F148" s="228" t="s">
        <v>223</v>
      </c>
      <c r="G148" s="226"/>
      <c r="H148" s="229">
        <v>84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133</v>
      </c>
      <c r="AU148" s="235" t="s">
        <v>83</v>
      </c>
      <c r="AV148" s="13" t="s">
        <v>83</v>
      </c>
      <c r="AW148" s="13" t="s">
        <v>35</v>
      </c>
      <c r="AX148" s="13" t="s">
        <v>81</v>
      </c>
      <c r="AY148" s="235" t="s">
        <v>120</v>
      </c>
    </row>
    <row r="149" s="2" customFormat="1" ht="62.7" customHeight="1">
      <c r="A149" s="39"/>
      <c r="B149" s="40"/>
      <c r="C149" s="205" t="s">
        <v>8</v>
      </c>
      <c r="D149" s="205" t="s">
        <v>122</v>
      </c>
      <c r="E149" s="206" t="s">
        <v>224</v>
      </c>
      <c r="F149" s="207" t="s">
        <v>225</v>
      </c>
      <c r="G149" s="208" t="s">
        <v>125</v>
      </c>
      <c r="H149" s="209">
        <v>206</v>
      </c>
      <c r="I149" s="210"/>
      <c r="J149" s="211">
        <f>ROUND(I149*H149,2)</f>
        <v>0</v>
      </c>
      <c r="K149" s="207" t="s">
        <v>126</v>
      </c>
      <c r="L149" s="45"/>
      <c r="M149" s="212" t="s">
        <v>19</v>
      </c>
      <c r="N149" s="213" t="s">
        <v>44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127</v>
      </c>
      <c r="AT149" s="216" t="s">
        <v>122</v>
      </c>
      <c r="AU149" s="216" t="s">
        <v>83</v>
      </c>
      <c r="AY149" s="18" t="s">
        <v>120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81</v>
      </c>
      <c r="BK149" s="217">
        <f>ROUND(I149*H149,2)</f>
        <v>0</v>
      </c>
      <c r="BL149" s="18" t="s">
        <v>127</v>
      </c>
      <c r="BM149" s="216" t="s">
        <v>226</v>
      </c>
    </row>
    <row r="150" s="2" customFormat="1">
      <c r="A150" s="39"/>
      <c r="B150" s="40"/>
      <c r="C150" s="41"/>
      <c r="D150" s="218" t="s">
        <v>129</v>
      </c>
      <c r="E150" s="41"/>
      <c r="F150" s="219" t="s">
        <v>227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129</v>
      </c>
      <c r="AU150" s="18" t="s">
        <v>83</v>
      </c>
    </row>
    <row r="151" s="2" customFormat="1">
      <c r="A151" s="39"/>
      <c r="B151" s="40"/>
      <c r="C151" s="41"/>
      <c r="D151" s="223" t="s">
        <v>131</v>
      </c>
      <c r="E151" s="41"/>
      <c r="F151" s="224" t="s">
        <v>228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131</v>
      </c>
      <c r="AU151" s="18" t="s">
        <v>83</v>
      </c>
    </row>
    <row r="152" s="13" customFormat="1">
      <c r="A152" s="13"/>
      <c r="B152" s="225"/>
      <c r="C152" s="226"/>
      <c r="D152" s="223" t="s">
        <v>133</v>
      </c>
      <c r="E152" s="227" t="s">
        <v>19</v>
      </c>
      <c r="F152" s="228" t="s">
        <v>229</v>
      </c>
      <c r="G152" s="226"/>
      <c r="H152" s="229">
        <v>206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133</v>
      </c>
      <c r="AU152" s="235" t="s">
        <v>83</v>
      </c>
      <c r="AV152" s="13" t="s">
        <v>83</v>
      </c>
      <c r="AW152" s="13" t="s">
        <v>35</v>
      </c>
      <c r="AX152" s="13" t="s">
        <v>81</v>
      </c>
      <c r="AY152" s="235" t="s">
        <v>120</v>
      </c>
    </row>
    <row r="153" s="2" customFormat="1" ht="62.7" customHeight="1">
      <c r="A153" s="39"/>
      <c r="B153" s="40"/>
      <c r="C153" s="205" t="s">
        <v>230</v>
      </c>
      <c r="D153" s="205" t="s">
        <v>122</v>
      </c>
      <c r="E153" s="206" t="s">
        <v>231</v>
      </c>
      <c r="F153" s="207" t="s">
        <v>232</v>
      </c>
      <c r="G153" s="208" t="s">
        <v>125</v>
      </c>
      <c r="H153" s="209">
        <v>56.549999999999997</v>
      </c>
      <c r="I153" s="210"/>
      <c r="J153" s="211">
        <f>ROUND(I153*H153,2)</f>
        <v>0</v>
      </c>
      <c r="K153" s="207" t="s">
        <v>126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127</v>
      </c>
      <c r="AT153" s="216" t="s">
        <v>122</v>
      </c>
      <c r="AU153" s="216" t="s">
        <v>83</v>
      </c>
      <c r="AY153" s="18" t="s">
        <v>120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127</v>
      </c>
      <c r="BM153" s="216" t="s">
        <v>233</v>
      </c>
    </row>
    <row r="154" s="2" customFormat="1">
      <c r="A154" s="39"/>
      <c r="B154" s="40"/>
      <c r="C154" s="41"/>
      <c r="D154" s="218" t="s">
        <v>129</v>
      </c>
      <c r="E154" s="41"/>
      <c r="F154" s="219" t="s">
        <v>234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83</v>
      </c>
    </row>
    <row r="155" s="2" customFormat="1">
      <c r="A155" s="39"/>
      <c r="B155" s="40"/>
      <c r="C155" s="41"/>
      <c r="D155" s="223" t="s">
        <v>131</v>
      </c>
      <c r="E155" s="41"/>
      <c r="F155" s="224" t="s">
        <v>235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131</v>
      </c>
      <c r="AU155" s="18" t="s">
        <v>83</v>
      </c>
    </row>
    <row r="156" s="13" customFormat="1">
      <c r="A156" s="13"/>
      <c r="B156" s="225"/>
      <c r="C156" s="226"/>
      <c r="D156" s="223" t="s">
        <v>133</v>
      </c>
      <c r="E156" s="227" t="s">
        <v>19</v>
      </c>
      <c r="F156" s="228" t="s">
        <v>236</v>
      </c>
      <c r="G156" s="226"/>
      <c r="H156" s="229">
        <v>56.549999999999997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133</v>
      </c>
      <c r="AU156" s="235" t="s">
        <v>83</v>
      </c>
      <c r="AV156" s="13" t="s">
        <v>83</v>
      </c>
      <c r="AW156" s="13" t="s">
        <v>35</v>
      </c>
      <c r="AX156" s="13" t="s">
        <v>81</v>
      </c>
      <c r="AY156" s="235" t="s">
        <v>120</v>
      </c>
    </row>
    <row r="157" s="2" customFormat="1" ht="66.75" customHeight="1">
      <c r="A157" s="39"/>
      <c r="B157" s="40"/>
      <c r="C157" s="205" t="s">
        <v>237</v>
      </c>
      <c r="D157" s="205" t="s">
        <v>122</v>
      </c>
      <c r="E157" s="206" t="s">
        <v>238</v>
      </c>
      <c r="F157" s="207" t="s">
        <v>239</v>
      </c>
      <c r="G157" s="208" t="s">
        <v>125</v>
      </c>
      <c r="H157" s="209">
        <v>282.75</v>
      </c>
      <c r="I157" s="210"/>
      <c r="J157" s="211">
        <f>ROUND(I157*H157,2)</f>
        <v>0</v>
      </c>
      <c r="K157" s="207" t="s">
        <v>126</v>
      </c>
      <c r="L157" s="45"/>
      <c r="M157" s="212" t="s">
        <v>19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127</v>
      </c>
      <c r="AT157" s="216" t="s">
        <v>122</v>
      </c>
      <c r="AU157" s="216" t="s">
        <v>83</v>
      </c>
      <c r="AY157" s="18" t="s">
        <v>120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127</v>
      </c>
      <c r="BM157" s="216" t="s">
        <v>240</v>
      </c>
    </row>
    <row r="158" s="2" customFormat="1">
      <c r="A158" s="39"/>
      <c r="B158" s="40"/>
      <c r="C158" s="41"/>
      <c r="D158" s="218" t="s">
        <v>129</v>
      </c>
      <c r="E158" s="41"/>
      <c r="F158" s="219" t="s">
        <v>241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83</v>
      </c>
    </row>
    <row r="159" s="2" customFormat="1">
      <c r="A159" s="39"/>
      <c r="B159" s="40"/>
      <c r="C159" s="41"/>
      <c r="D159" s="223" t="s">
        <v>131</v>
      </c>
      <c r="E159" s="41"/>
      <c r="F159" s="224" t="s">
        <v>242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131</v>
      </c>
      <c r="AU159" s="18" t="s">
        <v>83</v>
      </c>
    </row>
    <row r="160" s="13" customFormat="1">
      <c r="A160" s="13"/>
      <c r="B160" s="225"/>
      <c r="C160" s="226"/>
      <c r="D160" s="223" t="s">
        <v>133</v>
      </c>
      <c r="E160" s="227" t="s">
        <v>19</v>
      </c>
      <c r="F160" s="228" t="s">
        <v>243</v>
      </c>
      <c r="G160" s="226"/>
      <c r="H160" s="229">
        <v>282.75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133</v>
      </c>
      <c r="AU160" s="235" t="s">
        <v>83</v>
      </c>
      <c r="AV160" s="13" t="s">
        <v>83</v>
      </c>
      <c r="AW160" s="13" t="s">
        <v>35</v>
      </c>
      <c r="AX160" s="13" t="s">
        <v>81</v>
      </c>
      <c r="AY160" s="235" t="s">
        <v>120</v>
      </c>
    </row>
    <row r="161" s="2" customFormat="1" ht="37.8" customHeight="1">
      <c r="A161" s="39"/>
      <c r="B161" s="40"/>
      <c r="C161" s="205" t="s">
        <v>244</v>
      </c>
      <c r="D161" s="205" t="s">
        <v>122</v>
      </c>
      <c r="E161" s="206" t="s">
        <v>245</v>
      </c>
      <c r="F161" s="207" t="s">
        <v>246</v>
      </c>
      <c r="G161" s="208" t="s">
        <v>125</v>
      </c>
      <c r="H161" s="209">
        <v>56.549999999999997</v>
      </c>
      <c r="I161" s="210"/>
      <c r="J161" s="211">
        <f>ROUND(I161*H161,2)</f>
        <v>0</v>
      </c>
      <c r="K161" s="207" t="s">
        <v>126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127</v>
      </c>
      <c r="AT161" s="216" t="s">
        <v>122</v>
      </c>
      <c r="AU161" s="216" t="s">
        <v>83</v>
      </c>
      <c r="AY161" s="18" t="s">
        <v>120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127</v>
      </c>
      <c r="BM161" s="216" t="s">
        <v>247</v>
      </c>
    </row>
    <row r="162" s="2" customFormat="1">
      <c r="A162" s="39"/>
      <c r="B162" s="40"/>
      <c r="C162" s="41"/>
      <c r="D162" s="218" t="s">
        <v>129</v>
      </c>
      <c r="E162" s="41"/>
      <c r="F162" s="219" t="s">
        <v>248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83</v>
      </c>
    </row>
    <row r="163" s="13" customFormat="1">
      <c r="A163" s="13"/>
      <c r="B163" s="225"/>
      <c r="C163" s="226"/>
      <c r="D163" s="223" t="s">
        <v>133</v>
      </c>
      <c r="E163" s="227" t="s">
        <v>19</v>
      </c>
      <c r="F163" s="228" t="s">
        <v>249</v>
      </c>
      <c r="G163" s="226"/>
      <c r="H163" s="229">
        <v>56.549999999999997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133</v>
      </c>
      <c r="AU163" s="235" t="s">
        <v>83</v>
      </c>
      <c r="AV163" s="13" t="s">
        <v>83</v>
      </c>
      <c r="AW163" s="13" t="s">
        <v>35</v>
      </c>
      <c r="AX163" s="13" t="s">
        <v>81</v>
      </c>
      <c r="AY163" s="235" t="s">
        <v>120</v>
      </c>
    </row>
    <row r="164" s="2" customFormat="1" ht="44.25" customHeight="1">
      <c r="A164" s="39"/>
      <c r="B164" s="40"/>
      <c r="C164" s="205" t="s">
        <v>250</v>
      </c>
      <c r="D164" s="205" t="s">
        <v>122</v>
      </c>
      <c r="E164" s="206" t="s">
        <v>251</v>
      </c>
      <c r="F164" s="207" t="s">
        <v>252</v>
      </c>
      <c r="G164" s="208" t="s">
        <v>253</v>
      </c>
      <c r="H164" s="209">
        <v>113.09999999999999</v>
      </c>
      <c r="I164" s="210"/>
      <c r="J164" s="211">
        <f>ROUND(I164*H164,2)</f>
        <v>0</v>
      </c>
      <c r="K164" s="207" t="s">
        <v>126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127</v>
      </c>
      <c r="AT164" s="216" t="s">
        <v>122</v>
      </c>
      <c r="AU164" s="216" t="s">
        <v>83</v>
      </c>
      <c r="AY164" s="18" t="s">
        <v>120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127</v>
      </c>
      <c r="BM164" s="216" t="s">
        <v>254</v>
      </c>
    </row>
    <row r="165" s="2" customFormat="1">
      <c r="A165" s="39"/>
      <c r="B165" s="40"/>
      <c r="C165" s="41"/>
      <c r="D165" s="218" t="s">
        <v>129</v>
      </c>
      <c r="E165" s="41"/>
      <c r="F165" s="219" t="s">
        <v>255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83</v>
      </c>
    </row>
    <row r="166" s="13" customFormat="1">
      <c r="A166" s="13"/>
      <c r="B166" s="225"/>
      <c r="C166" s="226"/>
      <c r="D166" s="223" t="s">
        <v>133</v>
      </c>
      <c r="E166" s="227" t="s">
        <v>19</v>
      </c>
      <c r="F166" s="228" t="s">
        <v>256</v>
      </c>
      <c r="G166" s="226"/>
      <c r="H166" s="229">
        <v>113.09999999999999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133</v>
      </c>
      <c r="AU166" s="235" t="s">
        <v>83</v>
      </c>
      <c r="AV166" s="13" t="s">
        <v>83</v>
      </c>
      <c r="AW166" s="13" t="s">
        <v>35</v>
      </c>
      <c r="AX166" s="13" t="s">
        <v>81</v>
      </c>
      <c r="AY166" s="235" t="s">
        <v>120</v>
      </c>
    </row>
    <row r="167" s="2" customFormat="1" ht="44.25" customHeight="1">
      <c r="A167" s="39"/>
      <c r="B167" s="40"/>
      <c r="C167" s="205" t="s">
        <v>257</v>
      </c>
      <c r="D167" s="205" t="s">
        <v>122</v>
      </c>
      <c r="E167" s="206" t="s">
        <v>258</v>
      </c>
      <c r="F167" s="207" t="s">
        <v>259</v>
      </c>
      <c r="G167" s="208" t="s">
        <v>125</v>
      </c>
      <c r="H167" s="209">
        <v>290</v>
      </c>
      <c r="I167" s="210"/>
      <c r="J167" s="211">
        <f>ROUND(I167*H167,2)</f>
        <v>0</v>
      </c>
      <c r="K167" s="207" t="s">
        <v>126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127</v>
      </c>
      <c r="AT167" s="216" t="s">
        <v>122</v>
      </c>
      <c r="AU167" s="216" t="s">
        <v>83</v>
      </c>
      <c r="AY167" s="18" t="s">
        <v>120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127</v>
      </c>
      <c r="BM167" s="216" t="s">
        <v>260</v>
      </c>
    </row>
    <row r="168" s="2" customFormat="1">
      <c r="A168" s="39"/>
      <c r="B168" s="40"/>
      <c r="C168" s="41"/>
      <c r="D168" s="218" t="s">
        <v>129</v>
      </c>
      <c r="E168" s="41"/>
      <c r="F168" s="219" t="s">
        <v>261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129</v>
      </c>
      <c r="AU168" s="18" t="s">
        <v>83</v>
      </c>
    </row>
    <row r="169" s="2" customFormat="1">
      <c r="A169" s="39"/>
      <c r="B169" s="40"/>
      <c r="C169" s="41"/>
      <c r="D169" s="223" t="s">
        <v>131</v>
      </c>
      <c r="E169" s="41"/>
      <c r="F169" s="224" t="s">
        <v>262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131</v>
      </c>
      <c r="AU169" s="18" t="s">
        <v>83</v>
      </c>
    </row>
    <row r="170" s="13" customFormat="1">
      <c r="A170" s="13"/>
      <c r="B170" s="225"/>
      <c r="C170" s="226"/>
      <c r="D170" s="223" t="s">
        <v>133</v>
      </c>
      <c r="E170" s="227" t="s">
        <v>19</v>
      </c>
      <c r="F170" s="228" t="s">
        <v>263</v>
      </c>
      <c r="G170" s="226"/>
      <c r="H170" s="229">
        <v>290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133</v>
      </c>
      <c r="AU170" s="235" t="s">
        <v>83</v>
      </c>
      <c r="AV170" s="13" t="s">
        <v>83</v>
      </c>
      <c r="AW170" s="13" t="s">
        <v>35</v>
      </c>
      <c r="AX170" s="13" t="s">
        <v>81</v>
      </c>
      <c r="AY170" s="235" t="s">
        <v>120</v>
      </c>
    </row>
    <row r="171" s="2" customFormat="1" ht="44.25" customHeight="1">
      <c r="A171" s="39"/>
      <c r="B171" s="40"/>
      <c r="C171" s="205" t="s">
        <v>7</v>
      </c>
      <c r="D171" s="205" t="s">
        <v>122</v>
      </c>
      <c r="E171" s="206" t="s">
        <v>264</v>
      </c>
      <c r="F171" s="207" t="s">
        <v>265</v>
      </c>
      <c r="G171" s="208" t="s">
        <v>125</v>
      </c>
      <c r="H171" s="209">
        <v>2.5499999999999998</v>
      </c>
      <c r="I171" s="210"/>
      <c r="J171" s="211">
        <f>ROUND(I171*H171,2)</f>
        <v>0</v>
      </c>
      <c r="K171" s="207" t="s">
        <v>126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127</v>
      </c>
      <c r="AT171" s="216" t="s">
        <v>122</v>
      </c>
      <c r="AU171" s="216" t="s">
        <v>83</v>
      </c>
      <c r="AY171" s="18" t="s">
        <v>120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127</v>
      </c>
      <c r="BM171" s="216" t="s">
        <v>266</v>
      </c>
    </row>
    <row r="172" s="2" customFormat="1">
      <c r="A172" s="39"/>
      <c r="B172" s="40"/>
      <c r="C172" s="41"/>
      <c r="D172" s="218" t="s">
        <v>129</v>
      </c>
      <c r="E172" s="41"/>
      <c r="F172" s="219" t="s">
        <v>267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129</v>
      </c>
      <c r="AU172" s="18" t="s">
        <v>83</v>
      </c>
    </row>
    <row r="173" s="2" customFormat="1">
      <c r="A173" s="39"/>
      <c r="B173" s="40"/>
      <c r="C173" s="41"/>
      <c r="D173" s="223" t="s">
        <v>131</v>
      </c>
      <c r="E173" s="41"/>
      <c r="F173" s="224" t="s">
        <v>268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131</v>
      </c>
      <c r="AU173" s="18" t="s">
        <v>83</v>
      </c>
    </row>
    <row r="174" s="13" customFormat="1">
      <c r="A174" s="13"/>
      <c r="B174" s="225"/>
      <c r="C174" s="226"/>
      <c r="D174" s="223" t="s">
        <v>133</v>
      </c>
      <c r="E174" s="227" t="s">
        <v>19</v>
      </c>
      <c r="F174" s="228" t="s">
        <v>269</v>
      </c>
      <c r="G174" s="226"/>
      <c r="H174" s="229">
        <v>2.5499999999999998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133</v>
      </c>
      <c r="AU174" s="235" t="s">
        <v>83</v>
      </c>
      <c r="AV174" s="13" t="s">
        <v>83</v>
      </c>
      <c r="AW174" s="13" t="s">
        <v>35</v>
      </c>
      <c r="AX174" s="13" t="s">
        <v>81</v>
      </c>
      <c r="AY174" s="235" t="s">
        <v>120</v>
      </c>
    </row>
    <row r="175" s="2" customFormat="1" ht="37.8" customHeight="1">
      <c r="A175" s="39"/>
      <c r="B175" s="40"/>
      <c r="C175" s="205" t="s">
        <v>270</v>
      </c>
      <c r="D175" s="205" t="s">
        <v>122</v>
      </c>
      <c r="E175" s="206" t="s">
        <v>271</v>
      </c>
      <c r="F175" s="207" t="s">
        <v>272</v>
      </c>
      <c r="G175" s="208" t="s">
        <v>184</v>
      </c>
      <c r="H175" s="209">
        <v>4.0999999999999996</v>
      </c>
      <c r="I175" s="210"/>
      <c r="J175" s="211">
        <f>ROUND(I175*H175,2)</f>
        <v>0</v>
      </c>
      <c r="K175" s="207" t="s">
        <v>126</v>
      </c>
      <c r="L175" s="45"/>
      <c r="M175" s="212" t="s">
        <v>19</v>
      </c>
      <c r="N175" s="213" t="s">
        <v>44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127</v>
      </c>
      <c r="AT175" s="216" t="s">
        <v>122</v>
      </c>
      <c r="AU175" s="216" t="s">
        <v>83</v>
      </c>
      <c r="AY175" s="18" t="s">
        <v>120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81</v>
      </c>
      <c r="BK175" s="217">
        <f>ROUND(I175*H175,2)</f>
        <v>0</v>
      </c>
      <c r="BL175" s="18" t="s">
        <v>127</v>
      </c>
      <c r="BM175" s="216" t="s">
        <v>273</v>
      </c>
    </row>
    <row r="176" s="2" customFormat="1">
      <c r="A176" s="39"/>
      <c r="B176" s="40"/>
      <c r="C176" s="41"/>
      <c r="D176" s="218" t="s">
        <v>129</v>
      </c>
      <c r="E176" s="41"/>
      <c r="F176" s="219" t="s">
        <v>274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83</v>
      </c>
    </row>
    <row r="177" s="2" customFormat="1">
      <c r="A177" s="39"/>
      <c r="B177" s="40"/>
      <c r="C177" s="41"/>
      <c r="D177" s="223" t="s">
        <v>131</v>
      </c>
      <c r="E177" s="41"/>
      <c r="F177" s="224" t="s">
        <v>275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131</v>
      </c>
      <c r="AU177" s="18" t="s">
        <v>83</v>
      </c>
    </row>
    <row r="178" s="13" customFormat="1">
      <c r="A178" s="13"/>
      <c r="B178" s="225"/>
      <c r="C178" s="226"/>
      <c r="D178" s="223" t="s">
        <v>133</v>
      </c>
      <c r="E178" s="227" t="s">
        <v>19</v>
      </c>
      <c r="F178" s="228" t="s">
        <v>276</v>
      </c>
      <c r="G178" s="226"/>
      <c r="H178" s="229">
        <v>4.0999999999999996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133</v>
      </c>
      <c r="AU178" s="235" t="s">
        <v>83</v>
      </c>
      <c r="AV178" s="13" t="s">
        <v>83</v>
      </c>
      <c r="AW178" s="13" t="s">
        <v>35</v>
      </c>
      <c r="AX178" s="13" t="s">
        <v>81</v>
      </c>
      <c r="AY178" s="235" t="s">
        <v>120</v>
      </c>
    </row>
    <row r="179" s="2" customFormat="1" ht="16.5" customHeight="1">
      <c r="A179" s="39"/>
      <c r="B179" s="40"/>
      <c r="C179" s="236" t="s">
        <v>277</v>
      </c>
      <c r="D179" s="236" t="s">
        <v>278</v>
      </c>
      <c r="E179" s="237" t="s">
        <v>279</v>
      </c>
      <c r="F179" s="238" t="s">
        <v>280</v>
      </c>
      <c r="G179" s="239" t="s">
        <v>253</v>
      </c>
      <c r="H179" s="240">
        <v>0.81999999999999995</v>
      </c>
      <c r="I179" s="241"/>
      <c r="J179" s="242">
        <f>ROUND(I179*H179,2)</f>
        <v>0</v>
      </c>
      <c r="K179" s="238" t="s">
        <v>126</v>
      </c>
      <c r="L179" s="243"/>
      <c r="M179" s="244" t="s">
        <v>19</v>
      </c>
      <c r="N179" s="245" t="s">
        <v>44</v>
      </c>
      <c r="O179" s="85"/>
      <c r="P179" s="214">
        <f>O179*H179</f>
        <v>0</v>
      </c>
      <c r="Q179" s="214">
        <v>1</v>
      </c>
      <c r="R179" s="214">
        <f>Q179*H179</f>
        <v>0.81999999999999995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174</v>
      </c>
      <c r="AT179" s="216" t="s">
        <v>278</v>
      </c>
      <c r="AU179" s="216" t="s">
        <v>83</v>
      </c>
      <c r="AY179" s="18" t="s">
        <v>120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81</v>
      </c>
      <c r="BK179" s="217">
        <f>ROUND(I179*H179,2)</f>
        <v>0</v>
      </c>
      <c r="BL179" s="18" t="s">
        <v>127</v>
      </c>
      <c r="BM179" s="216" t="s">
        <v>281</v>
      </c>
    </row>
    <row r="180" s="13" customFormat="1">
      <c r="A180" s="13"/>
      <c r="B180" s="225"/>
      <c r="C180" s="226"/>
      <c r="D180" s="223" t="s">
        <v>133</v>
      </c>
      <c r="E180" s="227" t="s">
        <v>19</v>
      </c>
      <c r="F180" s="228" t="s">
        <v>282</v>
      </c>
      <c r="G180" s="226"/>
      <c r="H180" s="229">
        <v>0.81999999999999995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133</v>
      </c>
      <c r="AU180" s="235" t="s">
        <v>83</v>
      </c>
      <c r="AV180" s="13" t="s">
        <v>83</v>
      </c>
      <c r="AW180" s="13" t="s">
        <v>35</v>
      </c>
      <c r="AX180" s="13" t="s">
        <v>81</v>
      </c>
      <c r="AY180" s="235" t="s">
        <v>120</v>
      </c>
    </row>
    <row r="181" s="2" customFormat="1" ht="37.8" customHeight="1">
      <c r="A181" s="39"/>
      <c r="B181" s="40"/>
      <c r="C181" s="205" t="s">
        <v>283</v>
      </c>
      <c r="D181" s="205" t="s">
        <v>122</v>
      </c>
      <c r="E181" s="206" t="s">
        <v>284</v>
      </c>
      <c r="F181" s="207" t="s">
        <v>285</v>
      </c>
      <c r="G181" s="208" t="s">
        <v>184</v>
      </c>
      <c r="H181" s="209">
        <v>183</v>
      </c>
      <c r="I181" s="210"/>
      <c r="J181" s="211">
        <f>ROUND(I181*H181,2)</f>
        <v>0</v>
      </c>
      <c r="K181" s="207" t="s">
        <v>126</v>
      </c>
      <c r="L181" s="45"/>
      <c r="M181" s="212" t="s">
        <v>19</v>
      </c>
      <c r="N181" s="213" t="s">
        <v>44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127</v>
      </c>
      <c r="AT181" s="216" t="s">
        <v>122</v>
      </c>
      <c r="AU181" s="216" t="s">
        <v>83</v>
      </c>
      <c r="AY181" s="18" t="s">
        <v>120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127</v>
      </c>
      <c r="BM181" s="216" t="s">
        <v>286</v>
      </c>
    </row>
    <row r="182" s="2" customFormat="1">
      <c r="A182" s="39"/>
      <c r="B182" s="40"/>
      <c r="C182" s="41"/>
      <c r="D182" s="218" t="s">
        <v>129</v>
      </c>
      <c r="E182" s="41"/>
      <c r="F182" s="219" t="s">
        <v>287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129</v>
      </c>
      <c r="AU182" s="18" t="s">
        <v>83</v>
      </c>
    </row>
    <row r="183" s="2" customFormat="1">
      <c r="A183" s="39"/>
      <c r="B183" s="40"/>
      <c r="C183" s="41"/>
      <c r="D183" s="223" t="s">
        <v>131</v>
      </c>
      <c r="E183" s="41"/>
      <c r="F183" s="224" t="s">
        <v>288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131</v>
      </c>
      <c r="AU183" s="18" t="s">
        <v>83</v>
      </c>
    </row>
    <row r="184" s="13" customFormat="1">
      <c r="A184" s="13"/>
      <c r="B184" s="225"/>
      <c r="C184" s="226"/>
      <c r="D184" s="223" t="s">
        <v>133</v>
      </c>
      <c r="E184" s="227" t="s">
        <v>19</v>
      </c>
      <c r="F184" s="228" t="s">
        <v>289</v>
      </c>
      <c r="G184" s="226"/>
      <c r="H184" s="229">
        <v>183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133</v>
      </c>
      <c r="AU184" s="235" t="s">
        <v>83</v>
      </c>
      <c r="AV184" s="13" t="s">
        <v>83</v>
      </c>
      <c r="AW184" s="13" t="s">
        <v>35</v>
      </c>
      <c r="AX184" s="13" t="s">
        <v>81</v>
      </c>
      <c r="AY184" s="235" t="s">
        <v>120</v>
      </c>
    </row>
    <row r="185" s="2" customFormat="1" ht="37.8" customHeight="1">
      <c r="A185" s="39"/>
      <c r="B185" s="40"/>
      <c r="C185" s="205" t="s">
        <v>290</v>
      </c>
      <c r="D185" s="205" t="s">
        <v>122</v>
      </c>
      <c r="E185" s="206" t="s">
        <v>291</v>
      </c>
      <c r="F185" s="207" t="s">
        <v>292</v>
      </c>
      <c r="G185" s="208" t="s">
        <v>184</v>
      </c>
      <c r="H185" s="209">
        <v>1</v>
      </c>
      <c r="I185" s="210"/>
      <c r="J185" s="211">
        <f>ROUND(I185*H185,2)</f>
        <v>0</v>
      </c>
      <c r="K185" s="207" t="s">
        <v>126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127</v>
      </c>
      <c r="AT185" s="216" t="s">
        <v>122</v>
      </c>
      <c r="AU185" s="216" t="s">
        <v>83</v>
      </c>
      <c r="AY185" s="18" t="s">
        <v>120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127</v>
      </c>
      <c r="BM185" s="216" t="s">
        <v>293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294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83</v>
      </c>
    </row>
    <row r="187" s="2" customFormat="1">
      <c r="A187" s="39"/>
      <c r="B187" s="40"/>
      <c r="C187" s="41"/>
      <c r="D187" s="223" t="s">
        <v>131</v>
      </c>
      <c r="E187" s="41"/>
      <c r="F187" s="224" t="s">
        <v>295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131</v>
      </c>
      <c r="AU187" s="18" t="s">
        <v>83</v>
      </c>
    </row>
    <row r="188" s="13" customFormat="1">
      <c r="A188" s="13"/>
      <c r="B188" s="225"/>
      <c r="C188" s="226"/>
      <c r="D188" s="223" t="s">
        <v>133</v>
      </c>
      <c r="E188" s="227" t="s">
        <v>19</v>
      </c>
      <c r="F188" s="228" t="s">
        <v>81</v>
      </c>
      <c r="G188" s="226"/>
      <c r="H188" s="229">
        <v>1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133</v>
      </c>
      <c r="AU188" s="235" t="s">
        <v>83</v>
      </c>
      <c r="AV188" s="13" t="s">
        <v>83</v>
      </c>
      <c r="AW188" s="13" t="s">
        <v>35</v>
      </c>
      <c r="AX188" s="13" t="s">
        <v>81</v>
      </c>
      <c r="AY188" s="235" t="s">
        <v>120</v>
      </c>
    </row>
    <row r="189" s="2" customFormat="1" ht="16.5" customHeight="1">
      <c r="A189" s="39"/>
      <c r="B189" s="40"/>
      <c r="C189" s="236" t="s">
        <v>296</v>
      </c>
      <c r="D189" s="236" t="s">
        <v>278</v>
      </c>
      <c r="E189" s="237" t="s">
        <v>297</v>
      </c>
      <c r="F189" s="238" t="s">
        <v>298</v>
      </c>
      <c r="G189" s="239" t="s">
        <v>299</v>
      </c>
      <c r="H189" s="240">
        <v>0.02</v>
      </c>
      <c r="I189" s="241"/>
      <c r="J189" s="242">
        <f>ROUND(I189*H189,2)</f>
        <v>0</v>
      </c>
      <c r="K189" s="238" t="s">
        <v>126</v>
      </c>
      <c r="L189" s="243"/>
      <c r="M189" s="244" t="s">
        <v>19</v>
      </c>
      <c r="N189" s="245" t="s">
        <v>44</v>
      </c>
      <c r="O189" s="85"/>
      <c r="P189" s="214">
        <f>O189*H189</f>
        <v>0</v>
      </c>
      <c r="Q189" s="214">
        <v>0.001</v>
      </c>
      <c r="R189" s="214">
        <f>Q189*H189</f>
        <v>2.0000000000000002E-05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174</v>
      </c>
      <c r="AT189" s="216" t="s">
        <v>278</v>
      </c>
      <c r="AU189" s="216" t="s">
        <v>83</v>
      </c>
      <c r="AY189" s="18" t="s">
        <v>120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81</v>
      </c>
      <c r="BK189" s="217">
        <f>ROUND(I189*H189,2)</f>
        <v>0</v>
      </c>
      <c r="BL189" s="18" t="s">
        <v>127</v>
      </c>
      <c r="BM189" s="216" t="s">
        <v>300</v>
      </c>
    </row>
    <row r="190" s="13" customFormat="1">
      <c r="A190" s="13"/>
      <c r="B190" s="225"/>
      <c r="C190" s="226"/>
      <c r="D190" s="223" t="s">
        <v>133</v>
      </c>
      <c r="E190" s="227" t="s">
        <v>19</v>
      </c>
      <c r="F190" s="228" t="s">
        <v>301</v>
      </c>
      <c r="G190" s="226"/>
      <c r="H190" s="229">
        <v>0.02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133</v>
      </c>
      <c r="AU190" s="235" t="s">
        <v>83</v>
      </c>
      <c r="AV190" s="13" t="s">
        <v>83</v>
      </c>
      <c r="AW190" s="13" t="s">
        <v>35</v>
      </c>
      <c r="AX190" s="13" t="s">
        <v>81</v>
      </c>
      <c r="AY190" s="235" t="s">
        <v>120</v>
      </c>
    </row>
    <row r="191" s="2" customFormat="1" ht="37.8" customHeight="1">
      <c r="A191" s="39"/>
      <c r="B191" s="40"/>
      <c r="C191" s="205" t="s">
        <v>302</v>
      </c>
      <c r="D191" s="205" t="s">
        <v>122</v>
      </c>
      <c r="E191" s="206" t="s">
        <v>303</v>
      </c>
      <c r="F191" s="207" t="s">
        <v>304</v>
      </c>
      <c r="G191" s="208" t="s">
        <v>184</v>
      </c>
      <c r="H191" s="209">
        <v>1200</v>
      </c>
      <c r="I191" s="210"/>
      <c r="J191" s="211">
        <f>ROUND(I191*H191,2)</f>
        <v>0</v>
      </c>
      <c r="K191" s="207" t="s">
        <v>126</v>
      </c>
      <c r="L191" s="45"/>
      <c r="M191" s="212" t="s">
        <v>19</v>
      </c>
      <c r="N191" s="213" t="s">
        <v>44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127</v>
      </c>
      <c r="AT191" s="216" t="s">
        <v>122</v>
      </c>
      <c r="AU191" s="216" t="s">
        <v>83</v>
      </c>
      <c r="AY191" s="18" t="s">
        <v>120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127</v>
      </c>
      <c r="BM191" s="216" t="s">
        <v>305</v>
      </c>
    </row>
    <row r="192" s="2" customFormat="1">
      <c r="A192" s="39"/>
      <c r="B192" s="40"/>
      <c r="C192" s="41"/>
      <c r="D192" s="218" t="s">
        <v>129</v>
      </c>
      <c r="E192" s="41"/>
      <c r="F192" s="219" t="s">
        <v>306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83</v>
      </c>
    </row>
    <row r="193" s="2" customFormat="1">
      <c r="A193" s="39"/>
      <c r="B193" s="40"/>
      <c r="C193" s="41"/>
      <c r="D193" s="223" t="s">
        <v>131</v>
      </c>
      <c r="E193" s="41"/>
      <c r="F193" s="224" t="s">
        <v>307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131</v>
      </c>
      <c r="AU193" s="18" t="s">
        <v>83</v>
      </c>
    </row>
    <row r="194" s="13" customFormat="1">
      <c r="A194" s="13"/>
      <c r="B194" s="225"/>
      <c r="C194" s="226"/>
      <c r="D194" s="223" t="s">
        <v>133</v>
      </c>
      <c r="E194" s="227" t="s">
        <v>19</v>
      </c>
      <c r="F194" s="228" t="s">
        <v>308</v>
      </c>
      <c r="G194" s="226"/>
      <c r="H194" s="229">
        <v>1200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133</v>
      </c>
      <c r="AU194" s="235" t="s">
        <v>83</v>
      </c>
      <c r="AV194" s="13" t="s">
        <v>83</v>
      </c>
      <c r="AW194" s="13" t="s">
        <v>35</v>
      </c>
      <c r="AX194" s="13" t="s">
        <v>81</v>
      </c>
      <c r="AY194" s="235" t="s">
        <v>120</v>
      </c>
    </row>
    <row r="195" s="2" customFormat="1" ht="33" customHeight="1">
      <c r="A195" s="39"/>
      <c r="B195" s="40"/>
      <c r="C195" s="205" t="s">
        <v>309</v>
      </c>
      <c r="D195" s="205" t="s">
        <v>122</v>
      </c>
      <c r="E195" s="206" t="s">
        <v>310</v>
      </c>
      <c r="F195" s="207" t="s">
        <v>311</v>
      </c>
      <c r="G195" s="208" t="s">
        <v>184</v>
      </c>
      <c r="H195" s="209">
        <v>1200</v>
      </c>
      <c r="I195" s="210"/>
      <c r="J195" s="211">
        <f>ROUND(I195*H195,2)</f>
        <v>0</v>
      </c>
      <c r="K195" s="207" t="s">
        <v>126</v>
      </c>
      <c r="L195" s="45"/>
      <c r="M195" s="212" t="s">
        <v>19</v>
      </c>
      <c r="N195" s="213" t="s">
        <v>44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127</v>
      </c>
      <c r="AT195" s="216" t="s">
        <v>122</v>
      </c>
      <c r="AU195" s="216" t="s">
        <v>83</v>
      </c>
      <c r="AY195" s="18" t="s">
        <v>120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81</v>
      </c>
      <c r="BK195" s="217">
        <f>ROUND(I195*H195,2)</f>
        <v>0</v>
      </c>
      <c r="BL195" s="18" t="s">
        <v>127</v>
      </c>
      <c r="BM195" s="216" t="s">
        <v>312</v>
      </c>
    </row>
    <row r="196" s="2" customFormat="1">
      <c r="A196" s="39"/>
      <c r="B196" s="40"/>
      <c r="C196" s="41"/>
      <c r="D196" s="218" t="s">
        <v>129</v>
      </c>
      <c r="E196" s="41"/>
      <c r="F196" s="219" t="s">
        <v>313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129</v>
      </c>
      <c r="AU196" s="18" t="s">
        <v>83</v>
      </c>
    </row>
    <row r="197" s="2" customFormat="1">
      <c r="A197" s="39"/>
      <c r="B197" s="40"/>
      <c r="C197" s="41"/>
      <c r="D197" s="223" t="s">
        <v>131</v>
      </c>
      <c r="E197" s="41"/>
      <c r="F197" s="224" t="s">
        <v>314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131</v>
      </c>
      <c r="AU197" s="18" t="s">
        <v>83</v>
      </c>
    </row>
    <row r="198" s="13" customFormat="1">
      <c r="A198" s="13"/>
      <c r="B198" s="225"/>
      <c r="C198" s="226"/>
      <c r="D198" s="223" t="s">
        <v>133</v>
      </c>
      <c r="E198" s="227" t="s">
        <v>19</v>
      </c>
      <c r="F198" s="228" t="s">
        <v>308</v>
      </c>
      <c r="G198" s="226"/>
      <c r="H198" s="229">
        <v>1200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133</v>
      </c>
      <c r="AU198" s="235" t="s">
        <v>83</v>
      </c>
      <c r="AV198" s="13" t="s">
        <v>83</v>
      </c>
      <c r="AW198" s="13" t="s">
        <v>35</v>
      </c>
      <c r="AX198" s="13" t="s">
        <v>81</v>
      </c>
      <c r="AY198" s="235" t="s">
        <v>120</v>
      </c>
    </row>
    <row r="199" s="2" customFormat="1" ht="37.8" customHeight="1">
      <c r="A199" s="39"/>
      <c r="B199" s="40"/>
      <c r="C199" s="205" t="s">
        <v>315</v>
      </c>
      <c r="D199" s="205" t="s">
        <v>122</v>
      </c>
      <c r="E199" s="206" t="s">
        <v>316</v>
      </c>
      <c r="F199" s="207" t="s">
        <v>317</v>
      </c>
      <c r="G199" s="208" t="s">
        <v>184</v>
      </c>
      <c r="H199" s="209">
        <v>1200</v>
      </c>
      <c r="I199" s="210"/>
      <c r="J199" s="211">
        <f>ROUND(I199*H199,2)</f>
        <v>0</v>
      </c>
      <c r="K199" s="207" t="s">
        <v>126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127</v>
      </c>
      <c r="AT199" s="216" t="s">
        <v>122</v>
      </c>
      <c r="AU199" s="216" t="s">
        <v>83</v>
      </c>
      <c r="AY199" s="18" t="s">
        <v>120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127</v>
      </c>
      <c r="BM199" s="216" t="s">
        <v>318</v>
      </c>
    </row>
    <row r="200" s="2" customFormat="1">
      <c r="A200" s="39"/>
      <c r="B200" s="40"/>
      <c r="C200" s="41"/>
      <c r="D200" s="218" t="s">
        <v>129</v>
      </c>
      <c r="E200" s="41"/>
      <c r="F200" s="219" t="s">
        <v>319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83</v>
      </c>
    </row>
    <row r="201" s="2" customFormat="1">
      <c r="A201" s="39"/>
      <c r="B201" s="40"/>
      <c r="C201" s="41"/>
      <c r="D201" s="223" t="s">
        <v>131</v>
      </c>
      <c r="E201" s="41"/>
      <c r="F201" s="224" t="s">
        <v>320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131</v>
      </c>
      <c r="AU201" s="18" t="s">
        <v>83</v>
      </c>
    </row>
    <row r="202" s="13" customFormat="1">
      <c r="A202" s="13"/>
      <c r="B202" s="225"/>
      <c r="C202" s="226"/>
      <c r="D202" s="223" t="s">
        <v>133</v>
      </c>
      <c r="E202" s="227" t="s">
        <v>19</v>
      </c>
      <c r="F202" s="228" t="s">
        <v>308</v>
      </c>
      <c r="G202" s="226"/>
      <c r="H202" s="229">
        <v>1200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133</v>
      </c>
      <c r="AU202" s="235" t="s">
        <v>83</v>
      </c>
      <c r="AV202" s="13" t="s">
        <v>83</v>
      </c>
      <c r="AW202" s="13" t="s">
        <v>35</v>
      </c>
      <c r="AX202" s="13" t="s">
        <v>81</v>
      </c>
      <c r="AY202" s="235" t="s">
        <v>120</v>
      </c>
    </row>
    <row r="203" s="2" customFormat="1" ht="16.5" customHeight="1">
      <c r="A203" s="39"/>
      <c r="B203" s="40"/>
      <c r="C203" s="236" t="s">
        <v>321</v>
      </c>
      <c r="D203" s="236" t="s">
        <v>278</v>
      </c>
      <c r="E203" s="237" t="s">
        <v>322</v>
      </c>
      <c r="F203" s="238" t="s">
        <v>323</v>
      </c>
      <c r="G203" s="239" t="s">
        <v>299</v>
      </c>
      <c r="H203" s="240">
        <v>24</v>
      </c>
      <c r="I203" s="241"/>
      <c r="J203" s="242">
        <f>ROUND(I203*H203,2)</f>
        <v>0</v>
      </c>
      <c r="K203" s="238" t="s">
        <v>126</v>
      </c>
      <c r="L203" s="243"/>
      <c r="M203" s="244" t="s">
        <v>19</v>
      </c>
      <c r="N203" s="245" t="s">
        <v>44</v>
      </c>
      <c r="O203" s="85"/>
      <c r="P203" s="214">
        <f>O203*H203</f>
        <v>0</v>
      </c>
      <c r="Q203" s="214">
        <v>0.001</v>
      </c>
      <c r="R203" s="214">
        <f>Q203*H203</f>
        <v>0.024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174</v>
      </c>
      <c r="AT203" s="216" t="s">
        <v>278</v>
      </c>
      <c r="AU203" s="216" t="s">
        <v>83</v>
      </c>
      <c r="AY203" s="18" t="s">
        <v>120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127</v>
      </c>
      <c r="BM203" s="216" t="s">
        <v>324</v>
      </c>
    </row>
    <row r="204" s="13" customFormat="1">
      <c r="A204" s="13"/>
      <c r="B204" s="225"/>
      <c r="C204" s="226"/>
      <c r="D204" s="223" t="s">
        <v>133</v>
      </c>
      <c r="E204" s="227" t="s">
        <v>19</v>
      </c>
      <c r="F204" s="228" t="s">
        <v>325</v>
      </c>
      <c r="G204" s="226"/>
      <c r="H204" s="229">
        <v>24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133</v>
      </c>
      <c r="AU204" s="235" t="s">
        <v>83</v>
      </c>
      <c r="AV204" s="13" t="s">
        <v>83</v>
      </c>
      <c r="AW204" s="13" t="s">
        <v>35</v>
      </c>
      <c r="AX204" s="13" t="s">
        <v>81</v>
      </c>
      <c r="AY204" s="235" t="s">
        <v>120</v>
      </c>
    </row>
    <row r="205" s="2" customFormat="1" ht="44.25" customHeight="1">
      <c r="A205" s="39"/>
      <c r="B205" s="40"/>
      <c r="C205" s="205" t="s">
        <v>326</v>
      </c>
      <c r="D205" s="205" t="s">
        <v>122</v>
      </c>
      <c r="E205" s="206" t="s">
        <v>327</v>
      </c>
      <c r="F205" s="207" t="s">
        <v>328</v>
      </c>
      <c r="G205" s="208" t="s">
        <v>125</v>
      </c>
      <c r="H205" s="209">
        <v>1.728</v>
      </c>
      <c r="I205" s="210"/>
      <c r="J205" s="211">
        <f>ROUND(I205*H205,2)</f>
        <v>0</v>
      </c>
      <c r="K205" s="207" t="s">
        <v>126</v>
      </c>
      <c r="L205" s="45"/>
      <c r="M205" s="212" t="s">
        <v>19</v>
      </c>
      <c r="N205" s="213" t="s">
        <v>44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127</v>
      </c>
      <c r="AT205" s="216" t="s">
        <v>122</v>
      </c>
      <c r="AU205" s="216" t="s">
        <v>83</v>
      </c>
      <c r="AY205" s="18" t="s">
        <v>120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81</v>
      </c>
      <c r="BK205" s="217">
        <f>ROUND(I205*H205,2)</f>
        <v>0</v>
      </c>
      <c r="BL205" s="18" t="s">
        <v>127</v>
      </c>
      <c r="BM205" s="216" t="s">
        <v>329</v>
      </c>
    </row>
    <row r="206" s="2" customFormat="1">
      <c r="A206" s="39"/>
      <c r="B206" s="40"/>
      <c r="C206" s="41"/>
      <c r="D206" s="218" t="s">
        <v>129</v>
      </c>
      <c r="E206" s="41"/>
      <c r="F206" s="219" t="s">
        <v>330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129</v>
      </c>
      <c r="AU206" s="18" t="s">
        <v>83</v>
      </c>
    </row>
    <row r="207" s="2" customFormat="1">
      <c r="A207" s="39"/>
      <c r="B207" s="40"/>
      <c r="C207" s="41"/>
      <c r="D207" s="223" t="s">
        <v>131</v>
      </c>
      <c r="E207" s="41"/>
      <c r="F207" s="224" t="s">
        <v>331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131</v>
      </c>
      <c r="AU207" s="18" t="s">
        <v>83</v>
      </c>
    </row>
    <row r="208" s="13" customFormat="1">
      <c r="A208" s="13"/>
      <c r="B208" s="225"/>
      <c r="C208" s="226"/>
      <c r="D208" s="223" t="s">
        <v>133</v>
      </c>
      <c r="E208" s="227" t="s">
        <v>19</v>
      </c>
      <c r="F208" s="228" t="s">
        <v>332</v>
      </c>
      <c r="G208" s="226"/>
      <c r="H208" s="229">
        <v>0.76800000000000002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133</v>
      </c>
      <c r="AU208" s="235" t="s">
        <v>83</v>
      </c>
      <c r="AV208" s="13" t="s">
        <v>83</v>
      </c>
      <c r="AW208" s="13" t="s">
        <v>35</v>
      </c>
      <c r="AX208" s="13" t="s">
        <v>73</v>
      </c>
      <c r="AY208" s="235" t="s">
        <v>120</v>
      </c>
    </row>
    <row r="209" s="13" customFormat="1">
      <c r="A209" s="13"/>
      <c r="B209" s="225"/>
      <c r="C209" s="226"/>
      <c r="D209" s="223" t="s">
        <v>133</v>
      </c>
      <c r="E209" s="227" t="s">
        <v>19</v>
      </c>
      <c r="F209" s="228" t="s">
        <v>333</v>
      </c>
      <c r="G209" s="226"/>
      <c r="H209" s="229">
        <v>0.95999999999999996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133</v>
      </c>
      <c r="AU209" s="235" t="s">
        <v>83</v>
      </c>
      <c r="AV209" s="13" t="s">
        <v>83</v>
      </c>
      <c r="AW209" s="13" t="s">
        <v>35</v>
      </c>
      <c r="AX209" s="13" t="s">
        <v>73</v>
      </c>
      <c r="AY209" s="235" t="s">
        <v>120</v>
      </c>
    </row>
    <row r="210" s="14" customFormat="1">
      <c r="A210" s="14"/>
      <c r="B210" s="246"/>
      <c r="C210" s="247"/>
      <c r="D210" s="223" t="s">
        <v>133</v>
      </c>
      <c r="E210" s="248" t="s">
        <v>19</v>
      </c>
      <c r="F210" s="249" t="s">
        <v>334</v>
      </c>
      <c r="G210" s="247"/>
      <c r="H210" s="250">
        <v>1.728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133</v>
      </c>
      <c r="AU210" s="256" t="s">
        <v>83</v>
      </c>
      <c r="AV210" s="14" t="s">
        <v>127</v>
      </c>
      <c r="AW210" s="14" t="s">
        <v>35</v>
      </c>
      <c r="AX210" s="14" t="s">
        <v>81</v>
      </c>
      <c r="AY210" s="256" t="s">
        <v>120</v>
      </c>
    </row>
    <row r="211" s="2" customFormat="1" ht="44.25" customHeight="1">
      <c r="A211" s="39"/>
      <c r="B211" s="40"/>
      <c r="C211" s="205" t="s">
        <v>335</v>
      </c>
      <c r="D211" s="205" t="s">
        <v>122</v>
      </c>
      <c r="E211" s="206" t="s">
        <v>336</v>
      </c>
      <c r="F211" s="207" t="s">
        <v>337</v>
      </c>
      <c r="G211" s="208" t="s">
        <v>125</v>
      </c>
      <c r="H211" s="209">
        <v>1.728</v>
      </c>
      <c r="I211" s="210"/>
      <c r="J211" s="211">
        <f>ROUND(I211*H211,2)</f>
        <v>0</v>
      </c>
      <c r="K211" s="207" t="s">
        <v>126</v>
      </c>
      <c r="L211" s="45"/>
      <c r="M211" s="212" t="s">
        <v>19</v>
      </c>
      <c r="N211" s="213" t="s">
        <v>44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127</v>
      </c>
      <c r="AT211" s="216" t="s">
        <v>122</v>
      </c>
      <c r="AU211" s="216" t="s">
        <v>83</v>
      </c>
      <c r="AY211" s="18" t="s">
        <v>120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127</v>
      </c>
      <c r="BM211" s="216" t="s">
        <v>338</v>
      </c>
    </row>
    <row r="212" s="2" customFormat="1">
      <c r="A212" s="39"/>
      <c r="B212" s="40"/>
      <c r="C212" s="41"/>
      <c r="D212" s="218" t="s">
        <v>129</v>
      </c>
      <c r="E212" s="41"/>
      <c r="F212" s="219" t="s">
        <v>339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129</v>
      </c>
      <c r="AU212" s="18" t="s">
        <v>83</v>
      </c>
    </row>
    <row r="213" s="2" customFormat="1">
      <c r="A213" s="39"/>
      <c r="B213" s="40"/>
      <c r="C213" s="41"/>
      <c r="D213" s="223" t="s">
        <v>131</v>
      </c>
      <c r="E213" s="41"/>
      <c r="F213" s="224" t="s">
        <v>340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131</v>
      </c>
      <c r="AU213" s="18" t="s">
        <v>83</v>
      </c>
    </row>
    <row r="214" s="13" customFormat="1">
      <c r="A214" s="13"/>
      <c r="B214" s="225"/>
      <c r="C214" s="226"/>
      <c r="D214" s="223" t="s">
        <v>133</v>
      </c>
      <c r="E214" s="227" t="s">
        <v>19</v>
      </c>
      <c r="F214" s="228" t="s">
        <v>341</v>
      </c>
      <c r="G214" s="226"/>
      <c r="H214" s="229">
        <v>1.728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133</v>
      </c>
      <c r="AU214" s="235" t="s">
        <v>83</v>
      </c>
      <c r="AV214" s="13" t="s">
        <v>83</v>
      </c>
      <c r="AW214" s="13" t="s">
        <v>35</v>
      </c>
      <c r="AX214" s="13" t="s">
        <v>81</v>
      </c>
      <c r="AY214" s="235" t="s">
        <v>120</v>
      </c>
    </row>
    <row r="215" s="2" customFormat="1" ht="16.5" customHeight="1">
      <c r="A215" s="39"/>
      <c r="B215" s="40"/>
      <c r="C215" s="236" t="s">
        <v>342</v>
      </c>
      <c r="D215" s="236" t="s">
        <v>278</v>
      </c>
      <c r="E215" s="237" t="s">
        <v>343</v>
      </c>
      <c r="F215" s="238" t="s">
        <v>344</v>
      </c>
      <c r="G215" s="239" t="s">
        <v>253</v>
      </c>
      <c r="H215" s="240">
        <v>3.456</v>
      </c>
      <c r="I215" s="241"/>
      <c r="J215" s="242">
        <f>ROUND(I215*H215,2)</f>
        <v>0</v>
      </c>
      <c r="K215" s="238" t="s">
        <v>126</v>
      </c>
      <c r="L215" s="243"/>
      <c r="M215" s="244" t="s">
        <v>19</v>
      </c>
      <c r="N215" s="245" t="s">
        <v>44</v>
      </c>
      <c r="O215" s="85"/>
      <c r="P215" s="214">
        <f>O215*H215</f>
        <v>0</v>
      </c>
      <c r="Q215" s="214">
        <v>1</v>
      </c>
      <c r="R215" s="214">
        <f>Q215*H215</f>
        <v>3.456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174</v>
      </c>
      <c r="AT215" s="216" t="s">
        <v>278</v>
      </c>
      <c r="AU215" s="216" t="s">
        <v>83</v>
      </c>
      <c r="AY215" s="18" t="s">
        <v>120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81</v>
      </c>
      <c r="BK215" s="217">
        <f>ROUND(I215*H215,2)</f>
        <v>0</v>
      </c>
      <c r="BL215" s="18" t="s">
        <v>127</v>
      </c>
      <c r="BM215" s="216" t="s">
        <v>345</v>
      </c>
    </row>
    <row r="216" s="13" customFormat="1">
      <c r="A216" s="13"/>
      <c r="B216" s="225"/>
      <c r="C216" s="226"/>
      <c r="D216" s="223" t="s">
        <v>133</v>
      </c>
      <c r="E216" s="227" t="s">
        <v>19</v>
      </c>
      <c r="F216" s="228" t="s">
        <v>341</v>
      </c>
      <c r="G216" s="226"/>
      <c r="H216" s="229">
        <v>1.728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133</v>
      </c>
      <c r="AU216" s="235" t="s">
        <v>83</v>
      </c>
      <c r="AV216" s="13" t="s">
        <v>83</v>
      </c>
      <c r="AW216" s="13" t="s">
        <v>35</v>
      </c>
      <c r="AX216" s="13" t="s">
        <v>81</v>
      </c>
      <c r="AY216" s="235" t="s">
        <v>120</v>
      </c>
    </row>
    <row r="217" s="13" customFormat="1">
      <c r="A217" s="13"/>
      <c r="B217" s="225"/>
      <c r="C217" s="226"/>
      <c r="D217" s="223" t="s">
        <v>133</v>
      </c>
      <c r="E217" s="226"/>
      <c r="F217" s="228" t="s">
        <v>346</v>
      </c>
      <c r="G217" s="226"/>
      <c r="H217" s="229">
        <v>3.456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133</v>
      </c>
      <c r="AU217" s="235" t="s">
        <v>83</v>
      </c>
      <c r="AV217" s="13" t="s">
        <v>83</v>
      </c>
      <c r="AW217" s="13" t="s">
        <v>4</v>
      </c>
      <c r="AX217" s="13" t="s">
        <v>81</v>
      </c>
      <c r="AY217" s="235" t="s">
        <v>120</v>
      </c>
    </row>
    <row r="218" s="2" customFormat="1" ht="16.5" customHeight="1">
      <c r="A218" s="39"/>
      <c r="B218" s="40"/>
      <c r="C218" s="236" t="s">
        <v>347</v>
      </c>
      <c r="D218" s="236" t="s">
        <v>278</v>
      </c>
      <c r="E218" s="237" t="s">
        <v>348</v>
      </c>
      <c r="F218" s="238" t="s">
        <v>349</v>
      </c>
      <c r="G218" s="239" t="s">
        <v>350</v>
      </c>
      <c r="H218" s="240">
        <v>25</v>
      </c>
      <c r="I218" s="241"/>
      <c r="J218" s="242">
        <f>ROUND(I218*H218,2)</f>
        <v>0</v>
      </c>
      <c r="K218" s="238" t="s">
        <v>19</v>
      </c>
      <c r="L218" s="243"/>
      <c r="M218" s="244" t="s">
        <v>19</v>
      </c>
      <c r="N218" s="245" t="s">
        <v>44</v>
      </c>
      <c r="O218" s="85"/>
      <c r="P218" s="214">
        <f>O218*H218</f>
        <v>0</v>
      </c>
      <c r="Q218" s="214">
        <v>5.0000000000000002E-05</v>
      </c>
      <c r="R218" s="214">
        <f>Q218*H218</f>
        <v>0.00125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174</v>
      </c>
      <c r="AT218" s="216" t="s">
        <v>278</v>
      </c>
      <c r="AU218" s="216" t="s">
        <v>83</v>
      </c>
      <c r="AY218" s="18" t="s">
        <v>120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127</v>
      </c>
      <c r="BM218" s="216" t="s">
        <v>351</v>
      </c>
    </row>
    <row r="219" s="13" customFormat="1">
      <c r="A219" s="13"/>
      <c r="B219" s="225"/>
      <c r="C219" s="226"/>
      <c r="D219" s="223" t="s">
        <v>133</v>
      </c>
      <c r="E219" s="227" t="s">
        <v>19</v>
      </c>
      <c r="F219" s="228" t="s">
        <v>352</v>
      </c>
      <c r="G219" s="226"/>
      <c r="H219" s="229">
        <v>25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133</v>
      </c>
      <c r="AU219" s="235" t="s">
        <v>83</v>
      </c>
      <c r="AV219" s="13" t="s">
        <v>83</v>
      </c>
      <c r="AW219" s="13" t="s">
        <v>35</v>
      </c>
      <c r="AX219" s="13" t="s">
        <v>81</v>
      </c>
      <c r="AY219" s="235" t="s">
        <v>120</v>
      </c>
    </row>
    <row r="220" s="2" customFormat="1" ht="21.75" customHeight="1">
      <c r="A220" s="39"/>
      <c r="B220" s="40"/>
      <c r="C220" s="205" t="s">
        <v>353</v>
      </c>
      <c r="D220" s="205" t="s">
        <v>122</v>
      </c>
      <c r="E220" s="206" t="s">
        <v>354</v>
      </c>
      <c r="F220" s="207" t="s">
        <v>355</v>
      </c>
      <c r="G220" s="208" t="s">
        <v>356</v>
      </c>
      <c r="H220" s="209">
        <v>28</v>
      </c>
      <c r="I220" s="210"/>
      <c r="J220" s="211">
        <f>ROUND(I220*H220,2)</f>
        <v>0</v>
      </c>
      <c r="K220" s="207" t="s">
        <v>126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0.01004</v>
      </c>
      <c r="R220" s="214">
        <f>Q220*H220</f>
        <v>0.28112000000000004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127</v>
      </c>
      <c r="AT220" s="216" t="s">
        <v>122</v>
      </c>
      <c r="AU220" s="216" t="s">
        <v>83</v>
      </c>
      <c r="AY220" s="18" t="s">
        <v>120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127</v>
      </c>
      <c r="BM220" s="216" t="s">
        <v>357</v>
      </c>
    </row>
    <row r="221" s="2" customFormat="1">
      <c r="A221" s="39"/>
      <c r="B221" s="40"/>
      <c r="C221" s="41"/>
      <c r="D221" s="218" t="s">
        <v>129</v>
      </c>
      <c r="E221" s="41"/>
      <c r="F221" s="219" t="s">
        <v>358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83</v>
      </c>
    </row>
    <row r="222" s="2" customFormat="1">
      <c r="A222" s="39"/>
      <c r="B222" s="40"/>
      <c r="C222" s="41"/>
      <c r="D222" s="223" t="s">
        <v>131</v>
      </c>
      <c r="E222" s="41"/>
      <c r="F222" s="224" t="s">
        <v>359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131</v>
      </c>
      <c r="AU222" s="18" t="s">
        <v>83</v>
      </c>
    </row>
    <row r="223" s="13" customFormat="1">
      <c r="A223" s="13"/>
      <c r="B223" s="225"/>
      <c r="C223" s="226"/>
      <c r="D223" s="223" t="s">
        <v>133</v>
      </c>
      <c r="E223" s="227" t="s">
        <v>19</v>
      </c>
      <c r="F223" s="228" t="s">
        <v>309</v>
      </c>
      <c r="G223" s="226"/>
      <c r="H223" s="229">
        <v>28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133</v>
      </c>
      <c r="AU223" s="235" t="s">
        <v>83</v>
      </c>
      <c r="AV223" s="13" t="s">
        <v>83</v>
      </c>
      <c r="AW223" s="13" t="s">
        <v>35</v>
      </c>
      <c r="AX223" s="13" t="s">
        <v>81</v>
      </c>
      <c r="AY223" s="235" t="s">
        <v>120</v>
      </c>
    </row>
    <row r="224" s="2" customFormat="1" ht="21.75" customHeight="1">
      <c r="A224" s="39"/>
      <c r="B224" s="40"/>
      <c r="C224" s="205" t="s">
        <v>360</v>
      </c>
      <c r="D224" s="205" t="s">
        <v>122</v>
      </c>
      <c r="E224" s="206" t="s">
        <v>361</v>
      </c>
      <c r="F224" s="207" t="s">
        <v>362</v>
      </c>
      <c r="G224" s="208" t="s">
        <v>356</v>
      </c>
      <c r="H224" s="209">
        <v>8</v>
      </c>
      <c r="I224" s="210"/>
      <c r="J224" s="211">
        <f>ROUND(I224*H224,2)</f>
        <v>0</v>
      </c>
      <c r="K224" s="207" t="s">
        <v>126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0.017500000000000002</v>
      </c>
      <c r="R224" s="214">
        <f>Q224*H224</f>
        <v>0.14000000000000001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127</v>
      </c>
      <c r="AT224" s="216" t="s">
        <v>122</v>
      </c>
      <c r="AU224" s="216" t="s">
        <v>83</v>
      </c>
      <c r="AY224" s="18" t="s">
        <v>120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127</v>
      </c>
      <c r="BM224" s="216" t="s">
        <v>363</v>
      </c>
    </row>
    <row r="225" s="2" customFormat="1">
      <c r="A225" s="39"/>
      <c r="B225" s="40"/>
      <c r="C225" s="41"/>
      <c r="D225" s="218" t="s">
        <v>129</v>
      </c>
      <c r="E225" s="41"/>
      <c r="F225" s="219" t="s">
        <v>364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83</v>
      </c>
    </row>
    <row r="226" s="2" customFormat="1">
      <c r="A226" s="39"/>
      <c r="B226" s="40"/>
      <c r="C226" s="41"/>
      <c r="D226" s="223" t="s">
        <v>131</v>
      </c>
      <c r="E226" s="41"/>
      <c r="F226" s="224" t="s">
        <v>365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131</v>
      </c>
      <c r="AU226" s="18" t="s">
        <v>83</v>
      </c>
    </row>
    <row r="227" s="13" customFormat="1">
      <c r="A227" s="13"/>
      <c r="B227" s="225"/>
      <c r="C227" s="226"/>
      <c r="D227" s="223" t="s">
        <v>133</v>
      </c>
      <c r="E227" s="227" t="s">
        <v>19</v>
      </c>
      <c r="F227" s="228" t="s">
        <v>174</v>
      </c>
      <c r="G227" s="226"/>
      <c r="H227" s="229">
        <v>8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133</v>
      </c>
      <c r="AU227" s="235" t="s">
        <v>83</v>
      </c>
      <c r="AV227" s="13" t="s">
        <v>83</v>
      </c>
      <c r="AW227" s="13" t="s">
        <v>35</v>
      </c>
      <c r="AX227" s="13" t="s">
        <v>81</v>
      </c>
      <c r="AY227" s="235" t="s">
        <v>120</v>
      </c>
    </row>
    <row r="228" s="2" customFormat="1" ht="21.75" customHeight="1">
      <c r="A228" s="39"/>
      <c r="B228" s="40"/>
      <c r="C228" s="205" t="s">
        <v>366</v>
      </c>
      <c r="D228" s="205" t="s">
        <v>122</v>
      </c>
      <c r="E228" s="206" t="s">
        <v>367</v>
      </c>
      <c r="F228" s="207" t="s">
        <v>368</v>
      </c>
      <c r="G228" s="208" t="s">
        <v>356</v>
      </c>
      <c r="H228" s="209">
        <v>14</v>
      </c>
      <c r="I228" s="210"/>
      <c r="J228" s="211">
        <f>ROUND(I228*H228,2)</f>
        <v>0</v>
      </c>
      <c r="K228" s="207" t="s">
        <v>126</v>
      </c>
      <c r="L228" s="45"/>
      <c r="M228" s="212" t="s">
        <v>19</v>
      </c>
      <c r="N228" s="213" t="s">
        <v>44</v>
      </c>
      <c r="O228" s="85"/>
      <c r="P228" s="214">
        <f>O228*H228</f>
        <v>0</v>
      </c>
      <c r="Q228" s="214">
        <v>0.021930000000000002</v>
      </c>
      <c r="R228" s="214">
        <f>Q228*H228</f>
        <v>0.30702000000000002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127</v>
      </c>
      <c r="AT228" s="216" t="s">
        <v>122</v>
      </c>
      <c r="AU228" s="216" t="s">
        <v>83</v>
      </c>
      <c r="AY228" s="18" t="s">
        <v>120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127</v>
      </c>
      <c r="BM228" s="216" t="s">
        <v>369</v>
      </c>
    </row>
    <row r="229" s="2" customFormat="1">
      <c r="A229" s="39"/>
      <c r="B229" s="40"/>
      <c r="C229" s="41"/>
      <c r="D229" s="218" t="s">
        <v>129</v>
      </c>
      <c r="E229" s="41"/>
      <c r="F229" s="219" t="s">
        <v>370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129</v>
      </c>
      <c r="AU229" s="18" t="s">
        <v>83</v>
      </c>
    </row>
    <row r="230" s="2" customFormat="1">
      <c r="A230" s="39"/>
      <c r="B230" s="40"/>
      <c r="C230" s="41"/>
      <c r="D230" s="223" t="s">
        <v>131</v>
      </c>
      <c r="E230" s="41"/>
      <c r="F230" s="224" t="s">
        <v>371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131</v>
      </c>
      <c r="AU230" s="18" t="s">
        <v>83</v>
      </c>
    </row>
    <row r="231" s="13" customFormat="1">
      <c r="A231" s="13"/>
      <c r="B231" s="225"/>
      <c r="C231" s="226"/>
      <c r="D231" s="223" t="s">
        <v>133</v>
      </c>
      <c r="E231" s="227" t="s">
        <v>19</v>
      </c>
      <c r="F231" s="228" t="s">
        <v>372</v>
      </c>
      <c r="G231" s="226"/>
      <c r="H231" s="229">
        <v>14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133</v>
      </c>
      <c r="AU231" s="235" t="s">
        <v>83</v>
      </c>
      <c r="AV231" s="13" t="s">
        <v>83</v>
      </c>
      <c r="AW231" s="13" t="s">
        <v>35</v>
      </c>
      <c r="AX231" s="13" t="s">
        <v>81</v>
      </c>
      <c r="AY231" s="235" t="s">
        <v>120</v>
      </c>
    </row>
    <row r="232" s="2" customFormat="1" ht="24.15" customHeight="1">
      <c r="A232" s="39"/>
      <c r="B232" s="40"/>
      <c r="C232" s="205" t="s">
        <v>373</v>
      </c>
      <c r="D232" s="205" t="s">
        <v>122</v>
      </c>
      <c r="E232" s="206" t="s">
        <v>374</v>
      </c>
      <c r="F232" s="207" t="s">
        <v>375</v>
      </c>
      <c r="G232" s="208" t="s">
        <v>376</v>
      </c>
      <c r="H232" s="209">
        <v>1024</v>
      </c>
      <c r="I232" s="210"/>
      <c r="J232" s="211">
        <f>ROUND(I232*H232,2)</f>
        <v>0</v>
      </c>
      <c r="K232" s="207" t="s">
        <v>126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3.0000000000000001E-05</v>
      </c>
      <c r="R232" s="214">
        <f>Q232*H232</f>
        <v>0.030720000000000001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127</v>
      </c>
      <c r="AT232" s="216" t="s">
        <v>122</v>
      </c>
      <c r="AU232" s="216" t="s">
        <v>83</v>
      </c>
      <c r="AY232" s="18" t="s">
        <v>120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127</v>
      </c>
      <c r="BM232" s="216" t="s">
        <v>377</v>
      </c>
    </row>
    <row r="233" s="2" customFormat="1">
      <c r="A233" s="39"/>
      <c r="B233" s="40"/>
      <c r="C233" s="41"/>
      <c r="D233" s="218" t="s">
        <v>129</v>
      </c>
      <c r="E233" s="41"/>
      <c r="F233" s="219" t="s">
        <v>378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129</v>
      </c>
      <c r="AU233" s="18" t="s">
        <v>83</v>
      </c>
    </row>
    <row r="234" s="2" customFormat="1">
      <c r="A234" s="39"/>
      <c r="B234" s="40"/>
      <c r="C234" s="41"/>
      <c r="D234" s="223" t="s">
        <v>131</v>
      </c>
      <c r="E234" s="41"/>
      <c r="F234" s="224" t="s">
        <v>379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131</v>
      </c>
      <c r="AU234" s="18" t="s">
        <v>83</v>
      </c>
    </row>
    <row r="235" s="13" customFormat="1">
      <c r="A235" s="13"/>
      <c r="B235" s="225"/>
      <c r="C235" s="226"/>
      <c r="D235" s="223" t="s">
        <v>133</v>
      </c>
      <c r="E235" s="227" t="s">
        <v>19</v>
      </c>
      <c r="F235" s="228" t="s">
        <v>380</v>
      </c>
      <c r="G235" s="226"/>
      <c r="H235" s="229">
        <v>64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133</v>
      </c>
      <c r="AU235" s="235" t="s">
        <v>83</v>
      </c>
      <c r="AV235" s="13" t="s">
        <v>83</v>
      </c>
      <c r="AW235" s="13" t="s">
        <v>35</v>
      </c>
      <c r="AX235" s="13" t="s">
        <v>73</v>
      </c>
      <c r="AY235" s="235" t="s">
        <v>120</v>
      </c>
    </row>
    <row r="236" s="15" customFormat="1">
      <c r="A236" s="15"/>
      <c r="B236" s="257"/>
      <c r="C236" s="258"/>
      <c r="D236" s="223" t="s">
        <v>133</v>
      </c>
      <c r="E236" s="259" t="s">
        <v>19</v>
      </c>
      <c r="F236" s="260" t="s">
        <v>381</v>
      </c>
      <c r="G236" s="258"/>
      <c r="H236" s="259" t="s">
        <v>19</v>
      </c>
      <c r="I236" s="261"/>
      <c r="J236" s="258"/>
      <c r="K236" s="258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133</v>
      </c>
      <c r="AU236" s="266" t="s">
        <v>83</v>
      </c>
      <c r="AV236" s="15" t="s">
        <v>81</v>
      </c>
      <c r="AW236" s="15" t="s">
        <v>35</v>
      </c>
      <c r="AX236" s="15" t="s">
        <v>73</v>
      </c>
      <c r="AY236" s="266" t="s">
        <v>120</v>
      </c>
    </row>
    <row r="237" s="13" customFormat="1">
      <c r="A237" s="13"/>
      <c r="B237" s="225"/>
      <c r="C237" s="226"/>
      <c r="D237" s="223" t="s">
        <v>133</v>
      </c>
      <c r="E237" s="227" t="s">
        <v>19</v>
      </c>
      <c r="F237" s="228" t="s">
        <v>382</v>
      </c>
      <c r="G237" s="226"/>
      <c r="H237" s="229">
        <v>960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133</v>
      </c>
      <c r="AU237" s="235" t="s">
        <v>83</v>
      </c>
      <c r="AV237" s="13" t="s">
        <v>83</v>
      </c>
      <c r="AW237" s="13" t="s">
        <v>35</v>
      </c>
      <c r="AX237" s="13" t="s">
        <v>73</v>
      </c>
      <c r="AY237" s="235" t="s">
        <v>120</v>
      </c>
    </row>
    <row r="238" s="15" customFormat="1">
      <c r="A238" s="15"/>
      <c r="B238" s="257"/>
      <c r="C238" s="258"/>
      <c r="D238" s="223" t="s">
        <v>133</v>
      </c>
      <c r="E238" s="259" t="s">
        <v>19</v>
      </c>
      <c r="F238" s="260" t="s">
        <v>383</v>
      </c>
      <c r="G238" s="258"/>
      <c r="H238" s="259" t="s">
        <v>19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133</v>
      </c>
      <c r="AU238" s="266" t="s">
        <v>83</v>
      </c>
      <c r="AV238" s="15" t="s">
        <v>81</v>
      </c>
      <c r="AW238" s="15" t="s">
        <v>35</v>
      </c>
      <c r="AX238" s="15" t="s">
        <v>73</v>
      </c>
      <c r="AY238" s="266" t="s">
        <v>120</v>
      </c>
    </row>
    <row r="239" s="14" customFormat="1">
      <c r="A239" s="14"/>
      <c r="B239" s="246"/>
      <c r="C239" s="247"/>
      <c r="D239" s="223" t="s">
        <v>133</v>
      </c>
      <c r="E239" s="248" t="s">
        <v>19</v>
      </c>
      <c r="F239" s="249" t="s">
        <v>334</v>
      </c>
      <c r="G239" s="247"/>
      <c r="H239" s="250">
        <v>1024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133</v>
      </c>
      <c r="AU239" s="256" t="s">
        <v>83</v>
      </c>
      <c r="AV239" s="14" t="s">
        <v>127</v>
      </c>
      <c r="AW239" s="14" t="s">
        <v>35</v>
      </c>
      <c r="AX239" s="14" t="s">
        <v>81</v>
      </c>
      <c r="AY239" s="256" t="s">
        <v>120</v>
      </c>
    </row>
    <row r="240" s="2" customFormat="1" ht="37.8" customHeight="1">
      <c r="A240" s="39"/>
      <c r="B240" s="40"/>
      <c r="C240" s="205" t="s">
        <v>384</v>
      </c>
      <c r="D240" s="205" t="s">
        <v>122</v>
      </c>
      <c r="E240" s="206" t="s">
        <v>385</v>
      </c>
      <c r="F240" s="207" t="s">
        <v>386</v>
      </c>
      <c r="G240" s="208" t="s">
        <v>387</v>
      </c>
      <c r="H240" s="209">
        <v>83</v>
      </c>
      <c r="I240" s="210"/>
      <c r="J240" s="211">
        <f>ROUND(I240*H240,2)</f>
        <v>0</v>
      </c>
      <c r="K240" s="207" t="s">
        <v>126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127</v>
      </c>
      <c r="AT240" s="216" t="s">
        <v>122</v>
      </c>
      <c r="AU240" s="216" t="s">
        <v>83</v>
      </c>
      <c r="AY240" s="18" t="s">
        <v>120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127</v>
      </c>
      <c r="BM240" s="216" t="s">
        <v>388</v>
      </c>
    </row>
    <row r="241" s="2" customFormat="1">
      <c r="A241" s="39"/>
      <c r="B241" s="40"/>
      <c r="C241" s="41"/>
      <c r="D241" s="218" t="s">
        <v>129</v>
      </c>
      <c r="E241" s="41"/>
      <c r="F241" s="219" t="s">
        <v>389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129</v>
      </c>
      <c r="AU241" s="18" t="s">
        <v>83</v>
      </c>
    </row>
    <row r="242" s="13" customFormat="1">
      <c r="A242" s="13"/>
      <c r="B242" s="225"/>
      <c r="C242" s="226"/>
      <c r="D242" s="223" t="s">
        <v>133</v>
      </c>
      <c r="E242" s="227" t="s">
        <v>19</v>
      </c>
      <c r="F242" s="228" t="s">
        <v>141</v>
      </c>
      <c r="G242" s="226"/>
      <c r="H242" s="229">
        <v>3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133</v>
      </c>
      <c r="AU242" s="235" t="s">
        <v>83</v>
      </c>
      <c r="AV242" s="13" t="s">
        <v>83</v>
      </c>
      <c r="AW242" s="13" t="s">
        <v>35</v>
      </c>
      <c r="AX242" s="13" t="s">
        <v>73</v>
      </c>
      <c r="AY242" s="235" t="s">
        <v>120</v>
      </c>
    </row>
    <row r="243" s="13" customFormat="1">
      <c r="A243" s="13"/>
      <c r="B243" s="225"/>
      <c r="C243" s="226"/>
      <c r="D243" s="223" t="s">
        <v>133</v>
      </c>
      <c r="E243" s="227" t="s">
        <v>19</v>
      </c>
      <c r="F243" s="228" t="s">
        <v>390</v>
      </c>
      <c r="G243" s="226"/>
      <c r="H243" s="229">
        <v>80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133</v>
      </c>
      <c r="AU243" s="235" t="s">
        <v>83</v>
      </c>
      <c r="AV243" s="13" t="s">
        <v>83</v>
      </c>
      <c r="AW243" s="13" t="s">
        <v>35</v>
      </c>
      <c r="AX243" s="13" t="s">
        <v>73</v>
      </c>
      <c r="AY243" s="235" t="s">
        <v>120</v>
      </c>
    </row>
    <row r="244" s="15" customFormat="1">
      <c r="A244" s="15"/>
      <c r="B244" s="257"/>
      <c r="C244" s="258"/>
      <c r="D244" s="223" t="s">
        <v>133</v>
      </c>
      <c r="E244" s="259" t="s">
        <v>19</v>
      </c>
      <c r="F244" s="260" t="s">
        <v>391</v>
      </c>
      <c r="G244" s="258"/>
      <c r="H244" s="259" t="s">
        <v>19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133</v>
      </c>
      <c r="AU244" s="266" t="s">
        <v>83</v>
      </c>
      <c r="AV244" s="15" t="s">
        <v>81</v>
      </c>
      <c r="AW244" s="15" t="s">
        <v>35</v>
      </c>
      <c r="AX244" s="15" t="s">
        <v>73</v>
      </c>
      <c r="AY244" s="266" t="s">
        <v>120</v>
      </c>
    </row>
    <row r="245" s="14" customFormat="1">
      <c r="A245" s="14"/>
      <c r="B245" s="246"/>
      <c r="C245" s="247"/>
      <c r="D245" s="223" t="s">
        <v>133</v>
      </c>
      <c r="E245" s="248" t="s">
        <v>19</v>
      </c>
      <c r="F245" s="249" t="s">
        <v>334</v>
      </c>
      <c r="G245" s="247"/>
      <c r="H245" s="250">
        <v>83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133</v>
      </c>
      <c r="AU245" s="256" t="s">
        <v>83</v>
      </c>
      <c r="AV245" s="14" t="s">
        <v>127</v>
      </c>
      <c r="AW245" s="14" t="s">
        <v>35</v>
      </c>
      <c r="AX245" s="14" t="s">
        <v>81</v>
      </c>
      <c r="AY245" s="256" t="s">
        <v>120</v>
      </c>
    </row>
    <row r="246" s="2" customFormat="1" ht="44.25" customHeight="1">
      <c r="A246" s="39"/>
      <c r="B246" s="40"/>
      <c r="C246" s="205" t="s">
        <v>392</v>
      </c>
      <c r="D246" s="205" t="s">
        <v>122</v>
      </c>
      <c r="E246" s="206" t="s">
        <v>393</v>
      </c>
      <c r="F246" s="207" t="s">
        <v>394</v>
      </c>
      <c r="G246" s="208" t="s">
        <v>184</v>
      </c>
      <c r="H246" s="209">
        <v>216</v>
      </c>
      <c r="I246" s="210"/>
      <c r="J246" s="211">
        <f>ROUND(I246*H246,2)</f>
        <v>0</v>
      </c>
      <c r="K246" s="207" t="s">
        <v>126</v>
      </c>
      <c r="L246" s="45"/>
      <c r="M246" s="212" t="s">
        <v>19</v>
      </c>
      <c r="N246" s="213" t="s">
        <v>44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127</v>
      </c>
      <c r="AT246" s="216" t="s">
        <v>122</v>
      </c>
      <c r="AU246" s="216" t="s">
        <v>83</v>
      </c>
      <c r="AY246" s="18" t="s">
        <v>120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127</v>
      </c>
      <c r="BM246" s="216" t="s">
        <v>395</v>
      </c>
    </row>
    <row r="247" s="2" customFormat="1">
      <c r="A247" s="39"/>
      <c r="B247" s="40"/>
      <c r="C247" s="41"/>
      <c r="D247" s="218" t="s">
        <v>129</v>
      </c>
      <c r="E247" s="41"/>
      <c r="F247" s="219" t="s">
        <v>396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129</v>
      </c>
      <c r="AU247" s="18" t="s">
        <v>83</v>
      </c>
    </row>
    <row r="248" s="2" customFormat="1">
      <c r="A248" s="39"/>
      <c r="B248" s="40"/>
      <c r="C248" s="41"/>
      <c r="D248" s="223" t="s">
        <v>131</v>
      </c>
      <c r="E248" s="41"/>
      <c r="F248" s="224" t="s">
        <v>397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131</v>
      </c>
      <c r="AU248" s="18" t="s">
        <v>83</v>
      </c>
    </row>
    <row r="249" s="13" customFormat="1">
      <c r="A249" s="13"/>
      <c r="B249" s="225"/>
      <c r="C249" s="226"/>
      <c r="D249" s="223" t="s">
        <v>133</v>
      </c>
      <c r="E249" s="227" t="s">
        <v>19</v>
      </c>
      <c r="F249" s="228" t="s">
        <v>398</v>
      </c>
      <c r="G249" s="226"/>
      <c r="H249" s="229">
        <v>216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133</v>
      </c>
      <c r="AU249" s="235" t="s">
        <v>83</v>
      </c>
      <c r="AV249" s="13" t="s">
        <v>83</v>
      </c>
      <c r="AW249" s="13" t="s">
        <v>35</v>
      </c>
      <c r="AX249" s="13" t="s">
        <v>81</v>
      </c>
      <c r="AY249" s="235" t="s">
        <v>120</v>
      </c>
    </row>
    <row r="250" s="12" customFormat="1" ht="22.8" customHeight="1">
      <c r="A250" s="12"/>
      <c r="B250" s="189"/>
      <c r="C250" s="190"/>
      <c r="D250" s="191" t="s">
        <v>72</v>
      </c>
      <c r="E250" s="203" t="s">
        <v>83</v>
      </c>
      <c r="F250" s="203" t="s">
        <v>399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SUM(P251:P266)</f>
        <v>0</v>
      </c>
      <c r="Q250" s="197"/>
      <c r="R250" s="198">
        <f>SUM(R251:R266)</f>
        <v>170.10003749999999</v>
      </c>
      <c r="S250" s="197"/>
      <c r="T250" s="199">
        <f>SUM(T251:T266)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81</v>
      </c>
      <c r="AT250" s="201" t="s">
        <v>72</v>
      </c>
      <c r="AU250" s="201" t="s">
        <v>81</v>
      </c>
      <c r="AY250" s="200" t="s">
        <v>120</v>
      </c>
      <c r="BK250" s="202">
        <f>SUM(BK251:BK266)</f>
        <v>0</v>
      </c>
    </row>
    <row r="251" s="2" customFormat="1" ht="33" customHeight="1">
      <c r="A251" s="39"/>
      <c r="B251" s="40"/>
      <c r="C251" s="205" t="s">
        <v>400</v>
      </c>
      <c r="D251" s="205" t="s">
        <v>122</v>
      </c>
      <c r="E251" s="206" t="s">
        <v>401</v>
      </c>
      <c r="F251" s="207" t="s">
        <v>402</v>
      </c>
      <c r="G251" s="208" t="s">
        <v>125</v>
      </c>
      <c r="H251" s="209">
        <v>18.734000000000002</v>
      </c>
      <c r="I251" s="210"/>
      <c r="J251" s="211">
        <f>ROUND(I251*H251,2)</f>
        <v>0</v>
      </c>
      <c r="K251" s="207" t="s">
        <v>126</v>
      </c>
      <c r="L251" s="45"/>
      <c r="M251" s="212" t="s">
        <v>19</v>
      </c>
      <c r="N251" s="213" t="s">
        <v>44</v>
      </c>
      <c r="O251" s="85"/>
      <c r="P251" s="214">
        <f>O251*H251</f>
        <v>0</v>
      </c>
      <c r="Q251" s="214">
        <v>1.9312499999999999</v>
      </c>
      <c r="R251" s="214">
        <f>Q251*H251</f>
        <v>36.180037500000005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127</v>
      </c>
      <c r="AT251" s="216" t="s">
        <v>122</v>
      </c>
      <c r="AU251" s="216" t="s">
        <v>83</v>
      </c>
      <c r="AY251" s="18" t="s">
        <v>120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127</v>
      </c>
      <c r="BM251" s="216" t="s">
        <v>403</v>
      </c>
    </row>
    <row r="252" s="2" customFormat="1">
      <c r="A252" s="39"/>
      <c r="B252" s="40"/>
      <c r="C252" s="41"/>
      <c r="D252" s="218" t="s">
        <v>129</v>
      </c>
      <c r="E252" s="41"/>
      <c r="F252" s="219" t="s">
        <v>404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129</v>
      </c>
      <c r="AU252" s="18" t="s">
        <v>83</v>
      </c>
    </row>
    <row r="253" s="2" customFormat="1">
      <c r="A253" s="39"/>
      <c r="B253" s="40"/>
      <c r="C253" s="41"/>
      <c r="D253" s="223" t="s">
        <v>131</v>
      </c>
      <c r="E253" s="41"/>
      <c r="F253" s="224" t="s">
        <v>405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131</v>
      </c>
      <c r="AU253" s="18" t="s">
        <v>83</v>
      </c>
    </row>
    <row r="254" s="13" customFormat="1">
      <c r="A254" s="13"/>
      <c r="B254" s="225"/>
      <c r="C254" s="226"/>
      <c r="D254" s="223" t="s">
        <v>133</v>
      </c>
      <c r="E254" s="227" t="s">
        <v>19</v>
      </c>
      <c r="F254" s="228" t="s">
        <v>406</v>
      </c>
      <c r="G254" s="226"/>
      <c r="H254" s="229">
        <v>18.734000000000002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133</v>
      </c>
      <c r="AU254" s="235" t="s">
        <v>83</v>
      </c>
      <c r="AV254" s="13" t="s">
        <v>83</v>
      </c>
      <c r="AW254" s="13" t="s">
        <v>35</v>
      </c>
      <c r="AX254" s="13" t="s">
        <v>81</v>
      </c>
      <c r="AY254" s="235" t="s">
        <v>120</v>
      </c>
    </row>
    <row r="255" s="2" customFormat="1" ht="24.15" customHeight="1">
      <c r="A255" s="39"/>
      <c r="B255" s="40"/>
      <c r="C255" s="205" t="s">
        <v>407</v>
      </c>
      <c r="D255" s="205" t="s">
        <v>122</v>
      </c>
      <c r="E255" s="206" t="s">
        <v>408</v>
      </c>
      <c r="F255" s="207" t="s">
        <v>409</v>
      </c>
      <c r="G255" s="208" t="s">
        <v>184</v>
      </c>
      <c r="H255" s="209">
        <v>240</v>
      </c>
      <c r="I255" s="210"/>
      <c r="J255" s="211">
        <f>ROUND(I255*H255,2)</f>
        <v>0</v>
      </c>
      <c r="K255" s="207" t="s">
        <v>126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0.108</v>
      </c>
      <c r="R255" s="214">
        <f>Q255*H255</f>
        <v>25.919999999999998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127</v>
      </c>
      <c r="AT255" s="216" t="s">
        <v>122</v>
      </c>
      <c r="AU255" s="216" t="s">
        <v>83</v>
      </c>
      <c r="AY255" s="18" t="s">
        <v>120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127</v>
      </c>
      <c r="BM255" s="216" t="s">
        <v>410</v>
      </c>
    </row>
    <row r="256" s="2" customFormat="1">
      <c r="A256" s="39"/>
      <c r="B256" s="40"/>
      <c r="C256" s="41"/>
      <c r="D256" s="218" t="s">
        <v>129</v>
      </c>
      <c r="E256" s="41"/>
      <c r="F256" s="219" t="s">
        <v>411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83</v>
      </c>
    </row>
    <row r="257" s="2" customFormat="1">
      <c r="A257" s="39"/>
      <c r="B257" s="40"/>
      <c r="C257" s="41"/>
      <c r="D257" s="223" t="s">
        <v>131</v>
      </c>
      <c r="E257" s="41"/>
      <c r="F257" s="224" t="s">
        <v>412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131</v>
      </c>
      <c r="AU257" s="18" t="s">
        <v>83</v>
      </c>
    </row>
    <row r="258" s="13" customFormat="1">
      <c r="A258" s="13"/>
      <c r="B258" s="225"/>
      <c r="C258" s="226"/>
      <c r="D258" s="223" t="s">
        <v>133</v>
      </c>
      <c r="E258" s="227" t="s">
        <v>19</v>
      </c>
      <c r="F258" s="228" t="s">
        <v>413</v>
      </c>
      <c r="G258" s="226"/>
      <c r="H258" s="229">
        <v>216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133</v>
      </c>
      <c r="AU258" s="235" t="s">
        <v>83</v>
      </c>
      <c r="AV258" s="13" t="s">
        <v>83</v>
      </c>
      <c r="AW258" s="13" t="s">
        <v>35</v>
      </c>
      <c r="AX258" s="13" t="s">
        <v>73</v>
      </c>
      <c r="AY258" s="235" t="s">
        <v>120</v>
      </c>
    </row>
    <row r="259" s="13" customFormat="1">
      <c r="A259" s="13"/>
      <c r="B259" s="225"/>
      <c r="C259" s="226"/>
      <c r="D259" s="223" t="s">
        <v>133</v>
      </c>
      <c r="E259" s="227" t="s">
        <v>19</v>
      </c>
      <c r="F259" s="228" t="s">
        <v>414</v>
      </c>
      <c r="G259" s="226"/>
      <c r="H259" s="229">
        <v>24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133</v>
      </c>
      <c r="AU259" s="235" t="s">
        <v>83</v>
      </c>
      <c r="AV259" s="13" t="s">
        <v>83</v>
      </c>
      <c r="AW259" s="13" t="s">
        <v>35</v>
      </c>
      <c r="AX259" s="13" t="s">
        <v>73</v>
      </c>
      <c r="AY259" s="235" t="s">
        <v>120</v>
      </c>
    </row>
    <row r="260" s="14" customFormat="1">
      <c r="A260" s="14"/>
      <c r="B260" s="246"/>
      <c r="C260" s="247"/>
      <c r="D260" s="223" t="s">
        <v>133</v>
      </c>
      <c r="E260" s="248" t="s">
        <v>19</v>
      </c>
      <c r="F260" s="249" t="s">
        <v>334</v>
      </c>
      <c r="G260" s="247"/>
      <c r="H260" s="250">
        <v>240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133</v>
      </c>
      <c r="AU260" s="256" t="s">
        <v>83</v>
      </c>
      <c r="AV260" s="14" t="s">
        <v>127</v>
      </c>
      <c r="AW260" s="14" t="s">
        <v>35</v>
      </c>
      <c r="AX260" s="14" t="s">
        <v>81</v>
      </c>
      <c r="AY260" s="256" t="s">
        <v>120</v>
      </c>
    </row>
    <row r="261" s="2" customFormat="1" ht="16.5" customHeight="1">
      <c r="A261" s="39"/>
      <c r="B261" s="40"/>
      <c r="C261" s="236" t="s">
        <v>415</v>
      </c>
      <c r="D261" s="236" t="s">
        <v>278</v>
      </c>
      <c r="E261" s="237" t="s">
        <v>416</v>
      </c>
      <c r="F261" s="238" t="s">
        <v>417</v>
      </c>
      <c r="G261" s="239" t="s">
        <v>350</v>
      </c>
      <c r="H261" s="240">
        <v>4</v>
      </c>
      <c r="I261" s="241"/>
      <c r="J261" s="242">
        <f>ROUND(I261*H261,2)</f>
        <v>0</v>
      </c>
      <c r="K261" s="238" t="s">
        <v>126</v>
      </c>
      <c r="L261" s="243"/>
      <c r="M261" s="244" t="s">
        <v>19</v>
      </c>
      <c r="N261" s="245" t="s">
        <v>44</v>
      </c>
      <c r="O261" s="85"/>
      <c r="P261" s="214">
        <f>O261*H261</f>
        <v>0</v>
      </c>
      <c r="Q261" s="214">
        <v>2.7000000000000002</v>
      </c>
      <c r="R261" s="214">
        <f>Q261*H261</f>
        <v>10.800000000000001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174</v>
      </c>
      <c r="AT261" s="216" t="s">
        <v>278</v>
      </c>
      <c r="AU261" s="216" t="s">
        <v>83</v>
      </c>
      <c r="AY261" s="18" t="s">
        <v>120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127</v>
      </c>
      <c r="BM261" s="216" t="s">
        <v>418</v>
      </c>
    </row>
    <row r="262" s="2" customFormat="1">
      <c r="A262" s="39"/>
      <c r="B262" s="40"/>
      <c r="C262" s="41"/>
      <c r="D262" s="223" t="s">
        <v>131</v>
      </c>
      <c r="E262" s="41"/>
      <c r="F262" s="224" t="s">
        <v>419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131</v>
      </c>
      <c r="AU262" s="18" t="s">
        <v>83</v>
      </c>
    </row>
    <row r="263" s="13" customFormat="1">
      <c r="A263" s="13"/>
      <c r="B263" s="225"/>
      <c r="C263" s="226"/>
      <c r="D263" s="223" t="s">
        <v>133</v>
      </c>
      <c r="E263" s="227" t="s">
        <v>19</v>
      </c>
      <c r="F263" s="228" t="s">
        <v>127</v>
      </c>
      <c r="G263" s="226"/>
      <c r="H263" s="229">
        <v>4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133</v>
      </c>
      <c r="AU263" s="235" t="s">
        <v>83</v>
      </c>
      <c r="AV263" s="13" t="s">
        <v>83</v>
      </c>
      <c r="AW263" s="13" t="s">
        <v>35</v>
      </c>
      <c r="AX263" s="13" t="s">
        <v>81</v>
      </c>
      <c r="AY263" s="235" t="s">
        <v>120</v>
      </c>
    </row>
    <row r="264" s="2" customFormat="1" ht="24.15" customHeight="1">
      <c r="A264" s="39"/>
      <c r="B264" s="40"/>
      <c r="C264" s="236" t="s">
        <v>420</v>
      </c>
      <c r="D264" s="236" t="s">
        <v>278</v>
      </c>
      <c r="E264" s="237" t="s">
        <v>421</v>
      </c>
      <c r="F264" s="238" t="s">
        <v>422</v>
      </c>
      <c r="G264" s="239" t="s">
        <v>350</v>
      </c>
      <c r="H264" s="240">
        <v>36</v>
      </c>
      <c r="I264" s="241"/>
      <c r="J264" s="242">
        <f>ROUND(I264*H264,2)</f>
        <v>0</v>
      </c>
      <c r="K264" s="238" t="s">
        <v>19</v>
      </c>
      <c r="L264" s="243"/>
      <c r="M264" s="244" t="s">
        <v>19</v>
      </c>
      <c r="N264" s="245" t="s">
        <v>44</v>
      </c>
      <c r="O264" s="85"/>
      <c r="P264" s="214">
        <f>O264*H264</f>
        <v>0</v>
      </c>
      <c r="Q264" s="214">
        <v>2.7000000000000002</v>
      </c>
      <c r="R264" s="214">
        <f>Q264*H264</f>
        <v>97.200000000000003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174</v>
      </c>
      <c r="AT264" s="216" t="s">
        <v>278</v>
      </c>
      <c r="AU264" s="216" t="s">
        <v>83</v>
      </c>
      <c r="AY264" s="18" t="s">
        <v>120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81</v>
      </c>
      <c r="BK264" s="217">
        <f>ROUND(I264*H264,2)</f>
        <v>0</v>
      </c>
      <c r="BL264" s="18" t="s">
        <v>127</v>
      </c>
      <c r="BM264" s="216" t="s">
        <v>423</v>
      </c>
    </row>
    <row r="265" s="2" customFormat="1">
      <c r="A265" s="39"/>
      <c r="B265" s="40"/>
      <c r="C265" s="41"/>
      <c r="D265" s="223" t="s">
        <v>131</v>
      </c>
      <c r="E265" s="41"/>
      <c r="F265" s="224" t="s">
        <v>424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131</v>
      </c>
      <c r="AU265" s="18" t="s">
        <v>83</v>
      </c>
    </row>
    <row r="266" s="13" customFormat="1">
      <c r="A266" s="13"/>
      <c r="B266" s="225"/>
      <c r="C266" s="226"/>
      <c r="D266" s="223" t="s">
        <v>133</v>
      </c>
      <c r="E266" s="227" t="s">
        <v>19</v>
      </c>
      <c r="F266" s="228" t="s">
        <v>360</v>
      </c>
      <c r="G266" s="226"/>
      <c r="H266" s="229">
        <v>36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133</v>
      </c>
      <c r="AU266" s="235" t="s">
        <v>83</v>
      </c>
      <c r="AV266" s="13" t="s">
        <v>83</v>
      </c>
      <c r="AW266" s="13" t="s">
        <v>35</v>
      </c>
      <c r="AX266" s="13" t="s">
        <v>81</v>
      </c>
      <c r="AY266" s="235" t="s">
        <v>120</v>
      </c>
    </row>
    <row r="267" s="12" customFormat="1" ht="22.8" customHeight="1">
      <c r="A267" s="12"/>
      <c r="B267" s="189"/>
      <c r="C267" s="190"/>
      <c r="D267" s="191" t="s">
        <v>72</v>
      </c>
      <c r="E267" s="203" t="s">
        <v>141</v>
      </c>
      <c r="F267" s="203" t="s">
        <v>425</v>
      </c>
      <c r="G267" s="190"/>
      <c r="H267" s="190"/>
      <c r="I267" s="193"/>
      <c r="J267" s="204">
        <f>BK267</f>
        <v>0</v>
      </c>
      <c r="K267" s="190"/>
      <c r="L267" s="195"/>
      <c r="M267" s="196"/>
      <c r="N267" s="197"/>
      <c r="O267" s="197"/>
      <c r="P267" s="198">
        <f>SUM(P268:P284)</f>
        <v>0</v>
      </c>
      <c r="Q267" s="197"/>
      <c r="R267" s="198">
        <f>SUM(R268:R284)</f>
        <v>109.21352904</v>
      </c>
      <c r="S267" s="197"/>
      <c r="T267" s="199">
        <f>SUM(T268:T284)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0" t="s">
        <v>81</v>
      </c>
      <c r="AT267" s="201" t="s">
        <v>72</v>
      </c>
      <c r="AU267" s="201" t="s">
        <v>81</v>
      </c>
      <c r="AY267" s="200" t="s">
        <v>120</v>
      </c>
      <c r="BK267" s="202">
        <f>SUM(BK268:BK284)</f>
        <v>0</v>
      </c>
    </row>
    <row r="268" s="2" customFormat="1" ht="78" customHeight="1">
      <c r="A268" s="39"/>
      <c r="B268" s="40"/>
      <c r="C268" s="205" t="s">
        <v>426</v>
      </c>
      <c r="D268" s="205" t="s">
        <v>122</v>
      </c>
      <c r="E268" s="206" t="s">
        <v>427</v>
      </c>
      <c r="F268" s="207" t="s">
        <v>428</v>
      </c>
      <c r="G268" s="208" t="s">
        <v>125</v>
      </c>
      <c r="H268" s="209">
        <v>0.20799999999999999</v>
      </c>
      <c r="I268" s="210"/>
      <c r="J268" s="211">
        <f>ROUND(I268*H268,2)</f>
        <v>0</v>
      </c>
      <c r="K268" s="207" t="s">
        <v>126</v>
      </c>
      <c r="L268" s="45"/>
      <c r="M268" s="212" t="s">
        <v>19</v>
      </c>
      <c r="N268" s="213" t="s">
        <v>44</v>
      </c>
      <c r="O268" s="85"/>
      <c r="P268" s="214">
        <f>O268*H268</f>
        <v>0</v>
      </c>
      <c r="Q268" s="214">
        <v>3.11388</v>
      </c>
      <c r="R268" s="214">
        <f>Q268*H268</f>
        <v>0.64768703999999999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127</v>
      </c>
      <c r="AT268" s="216" t="s">
        <v>122</v>
      </c>
      <c r="AU268" s="216" t="s">
        <v>83</v>
      </c>
      <c r="AY268" s="18" t="s">
        <v>120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81</v>
      </c>
      <c r="BK268" s="217">
        <f>ROUND(I268*H268,2)</f>
        <v>0</v>
      </c>
      <c r="BL268" s="18" t="s">
        <v>127</v>
      </c>
      <c r="BM268" s="216" t="s">
        <v>429</v>
      </c>
    </row>
    <row r="269" s="2" customFormat="1">
      <c r="A269" s="39"/>
      <c r="B269" s="40"/>
      <c r="C269" s="41"/>
      <c r="D269" s="218" t="s">
        <v>129</v>
      </c>
      <c r="E269" s="41"/>
      <c r="F269" s="219" t="s">
        <v>430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129</v>
      </c>
      <c r="AU269" s="18" t="s">
        <v>83</v>
      </c>
    </row>
    <row r="270" s="2" customFormat="1">
      <c r="A270" s="39"/>
      <c r="B270" s="40"/>
      <c r="C270" s="41"/>
      <c r="D270" s="223" t="s">
        <v>131</v>
      </c>
      <c r="E270" s="41"/>
      <c r="F270" s="224" t="s">
        <v>431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131</v>
      </c>
      <c r="AU270" s="18" t="s">
        <v>83</v>
      </c>
    </row>
    <row r="271" s="13" customFormat="1">
      <c r="A271" s="13"/>
      <c r="B271" s="225"/>
      <c r="C271" s="226"/>
      <c r="D271" s="223" t="s">
        <v>133</v>
      </c>
      <c r="E271" s="227" t="s">
        <v>19</v>
      </c>
      <c r="F271" s="228" t="s">
        <v>432</v>
      </c>
      <c r="G271" s="226"/>
      <c r="H271" s="229">
        <v>0.064000000000000001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133</v>
      </c>
      <c r="AU271" s="235" t="s">
        <v>83</v>
      </c>
      <c r="AV271" s="13" t="s">
        <v>83</v>
      </c>
      <c r="AW271" s="13" t="s">
        <v>35</v>
      </c>
      <c r="AX271" s="13" t="s">
        <v>73</v>
      </c>
      <c r="AY271" s="235" t="s">
        <v>120</v>
      </c>
    </row>
    <row r="272" s="13" customFormat="1">
      <c r="A272" s="13"/>
      <c r="B272" s="225"/>
      <c r="C272" s="226"/>
      <c r="D272" s="223" t="s">
        <v>133</v>
      </c>
      <c r="E272" s="227" t="s">
        <v>19</v>
      </c>
      <c r="F272" s="228" t="s">
        <v>433</v>
      </c>
      <c r="G272" s="226"/>
      <c r="H272" s="229">
        <v>0.20799999999999999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133</v>
      </c>
      <c r="AU272" s="235" t="s">
        <v>83</v>
      </c>
      <c r="AV272" s="13" t="s">
        <v>83</v>
      </c>
      <c r="AW272" s="13" t="s">
        <v>35</v>
      </c>
      <c r="AX272" s="13" t="s">
        <v>81</v>
      </c>
      <c r="AY272" s="235" t="s">
        <v>120</v>
      </c>
    </row>
    <row r="273" s="2" customFormat="1" ht="66.75" customHeight="1">
      <c r="A273" s="39"/>
      <c r="B273" s="40"/>
      <c r="C273" s="205" t="s">
        <v>434</v>
      </c>
      <c r="D273" s="205" t="s">
        <v>122</v>
      </c>
      <c r="E273" s="206" t="s">
        <v>435</v>
      </c>
      <c r="F273" s="207" t="s">
        <v>436</v>
      </c>
      <c r="G273" s="208" t="s">
        <v>125</v>
      </c>
      <c r="H273" s="209">
        <v>38.600000000000001</v>
      </c>
      <c r="I273" s="210"/>
      <c r="J273" s="211">
        <f>ROUND(I273*H273,2)</f>
        <v>0</v>
      </c>
      <c r="K273" s="207" t="s">
        <v>126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2.7919499999999999</v>
      </c>
      <c r="R273" s="214">
        <f>Q273*H273</f>
        <v>107.76927000000001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127</v>
      </c>
      <c r="AT273" s="216" t="s">
        <v>122</v>
      </c>
      <c r="AU273" s="216" t="s">
        <v>83</v>
      </c>
      <c r="AY273" s="18" t="s">
        <v>120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127</v>
      </c>
      <c r="BM273" s="216" t="s">
        <v>437</v>
      </c>
    </row>
    <row r="274" s="2" customFormat="1">
      <c r="A274" s="39"/>
      <c r="B274" s="40"/>
      <c r="C274" s="41"/>
      <c r="D274" s="218" t="s">
        <v>129</v>
      </c>
      <c r="E274" s="41"/>
      <c r="F274" s="219" t="s">
        <v>438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129</v>
      </c>
      <c r="AU274" s="18" t="s">
        <v>83</v>
      </c>
    </row>
    <row r="275" s="2" customFormat="1">
      <c r="A275" s="39"/>
      <c r="B275" s="40"/>
      <c r="C275" s="41"/>
      <c r="D275" s="223" t="s">
        <v>131</v>
      </c>
      <c r="E275" s="41"/>
      <c r="F275" s="224" t="s">
        <v>439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131</v>
      </c>
      <c r="AU275" s="18" t="s">
        <v>83</v>
      </c>
    </row>
    <row r="276" s="13" customFormat="1">
      <c r="A276" s="13"/>
      <c r="B276" s="225"/>
      <c r="C276" s="226"/>
      <c r="D276" s="223" t="s">
        <v>133</v>
      </c>
      <c r="E276" s="227" t="s">
        <v>19</v>
      </c>
      <c r="F276" s="228" t="s">
        <v>440</v>
      </c>
      <c r="G276" s="226"/>
      <c r="H276" s="229">
        <v>38.600000000000001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133</v>
      </c>
      <c r="AU276" s="235" t="s">
        <v>83</v>
      </c>
      <c r="AV276" s="13" t="s">
        <v>83</v>
      </c>
      <c r="AW276" s="13" t="s">
        <v>35</v>
      </c>
      <c r="AX276" s="13" t="s">
        <v>81</v>
      </c>
      <c r="AY276" s="235" t="s">
        <v>120</v>
      </c>
    </row>
    <row r="277" s="2" customFormat="1" ht="76.35" customHeight="1">
      <c r="A277" s="39"/>
      <c r="B277" s="40"/>
      <c r="C277" s="205" t="s">
        <v>441</v>
      </c>
      <c r="D277" s="205" t="s">
        <v>122</v>
      </c>
      <c r="E277" s="206" t="s">
        <v>442</v>
      </c>
      <c r="F277" s="207" t="s">
        <v>443</v>
      </c>
      <c r="G277" s="208" t="s">
        <v>184</v>
      </c>
      <c r="H277" s="209">
        <v>98.099999999999994</v>
      </c>
      <c r="I277" s="210"/>
      <c r="J277" s="211">
        <f>ROUND(I277*H277,2)</f>
        <v>0</v>
      </c>
      <c r="K277" s="207" t="s">
        <v>126</v>
      </c>
      <c r="L277" s="45"/>
      <c r="M277" s="212" t="s">
        <v>19</v>
      </c>
      <c r="N277" s="213" t="s">
        <v>44</v>
      </c>
      <c r="O277" s="85"/>
      <c r="P277" s="214">
        <f>O277*H277</f>
        <v>0</v>
      </c>
      <c r="Q277" s="214">
        <v>0.00726</v>
      </c>
      <c r="R277" s="214">
        <f>Q277*H277</f>
        <v>0.71220600000000001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127</v>
      </c>
      <c r="AT277" s="216" t="s">
        <v>122</v>
      </c>
      <c r="AU277" s="216" t="s">
        <v>83</v>
      </c>
      <c r="AY277" s="18" t="s">
        <v>120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81</v>
      </c>
      <c r="BK277" s="217">
        <f>ROUND(I277*H277,2)</f>
        <v>0</v>
      </c>
      <c r="BL277" s="18" t="s">
        <v>127</v>
      </c>
      <c r="BM277" s="216" t="s">
        <v>444</v>
      </c>
    </row>
    <row r="278" s="2" customFormat="1">
      <c r="A278" s="39"/>
      <c r="B278" s="40"/>
      <c r="C278" s="41"/>
      <c r="D278" s="218" t="s">
        <v>129</v>
      </c>
      <c r="E278" s="41"/>
      <c r="F278" s="219" t="s">
        <v>445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129</v>
      </c>
      <c r="AU278" s="18" t="s">
        <v>83</v>
      </c>
    </row>
    <row r="279" s="2" customFormat="1">
      <c r="A279" s="39"/>
      <c r="B279" s="40"/>
      <c r="C279" s="41"/>
      <c r="D279" s="223" t="s">
        <v>131</v>
      </c>
      <c r="E279" s="41"/>
      <c r="F279" s="224" t="s">
        <v>446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131</v>
      </c>
      <c r="AU279" s="18" t="s">
        <v>83</v>
      </c>
    </row>
    <row r="280" s="13" customFormat="1">
      <c r="A280" s="13"/>
      <c r="B280" s="225"/>
      <c r="C280" s="226"/>
      <c r="D280" s="223" t="s">
        <v>133</v>
      </c>
      <c r="E280" s="227" t="s">
        <v>19</v>
      </c>
      <c r="F280" s="228" t="s">
        <v>447</v>
      </c>
      <c r="G280" s="226"/>
      <c r="H280" s="229">
        <v>98.099999999999994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133</v>
      </c>
      <c r="AU280" s="235" t="s">
        <v>83</v>
      </c>
      <c r="AV280" s="13" t="s">
        <v>83</v>
      </c>
      <c r="AW280" s="13" t="s">
        <v>35</v>
      </c>
      <c r="AX280" s="13" t="s">
        <v>81</v>
      </c>
      <c r="AY280" s="235" t="s">
        <v>120</v>
      </c>
    </row>
    <row r="281" s="2" customFormat="1" ht="76.35" customHeight="1">
      <c r="A281" s="39"/>
      <c r="B281" s="40"/>
      <c r="C281" s="205" t="s">
        <v>448</v>
      </c>
      <c r="D281" s="205" t="s">
        <v>122</v>
      </c>
      <c r="E281" s="206" t="s">
        <v>449</v>
      </c>
      <c r="F281" s="207" t="s">
        <v>450</v>
      </c>
      <c r="G281" s="208" t="s">
        <v>184</v>
      </c>
      <c r="H281" s="209">
        <v>98.099999999999994</v>
      </c>
      <c r="I281" s="210"/>
      <c r="J281" s="211">
        <f>ROUND(I281*H281,2)</f>
        <v>0</v>
      </c>
      <c r="K281" s="207" t="s">
        <v>126</v>
      </c>
      <c r="L281" s="45"/>
      <c r="M281" s="212" t="s">
        <v>19</v>
      </c>
      <c r="N281" s="213" t="s">
        <v>44</v>
      </c>
      <c r="O281" s="85"/>
      <c r="P281" s="214">
        <f>O281*H281</f>
        <v>0</v>
      </c>
      <c r="Q281" s="214">
        <v>0.00085999999999999998</v>
      </c>
      <c r="R281" s="214">
        <f>Q281*H281</f>
        <v>0.084365999999999997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127</v>
      </c>
      <c r="AT281" s="216" t="s">
        <v>122</v>
      </c>
      <c r="AU281" s="216" t="s">
        <v>83</v>
      </c>
      <c r="AY281" s="18" t="s">
        <v>120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127</v>
      </c>
      <c r="BM281" s="216" t="s">
        <v>451</v>
      </c>
    </row>
    <row r="282" s="2" customFormat="1">
      <c r="A282" s="39"/>
      <c r="B282" s="40"/>
      <c r="C282" s="41"/>
      <c r="D282" s="218" t="s">
        <v>129</v>
      </c>
      <c r="E282" s="41"/>
      <c r="F282" s="219" t="s">
        <v>452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129</v>
      </c>
      <c r="AU282" s="18" t="s">
        <v>83</v>
      </c>
    </row>
    <row r="283" s="2" customFormat="1">
      <c r="A283" s="39"/>
      <c r="B283" s="40"/>
      <c r="C283" s="41"/>
      <c r="D283" s="223" t="s">
        <v>131</v>
      </c>
      <c r="E283" s="41"/>
      <c r="F283" s="224" t="s">
        <v>446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131</v>
      </c>
      <c r="AU283" s="18" t="s">
        <v>83</v>
      </c>
    </row>
    <row r="284" s="13" customFormat="1">
      <c r="A284" s="13"/>
      <c r="B284" s="225"/>
      <c r="C284" s="226"/>
      <c r="D284" s="223" t="s">
        <v>133</v>
      </c>
      <c r="E284" s="227" t="s">
        <v>19</v>
      </c>
      <c r="F284" s="228" t="s">
        <v>447</v>
      </c>
      <c r="G284" s="226"/>
      <c r="H284" s="229">
        <v>98.099999999999994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133</v>
      </c>
      <c r="AU284" s="235" t="s">
        <v>83</v>
      </c>
      <c r="AV284" s="13" t="s">
        <v>83</v>
      </c>
      <c r="AW284" s="13" t="s">
        <v>35</v>
      </c>
      <c r="AX284" s="13" t="s">
        <v>81</v>
      </c>
      <c r="AY284" s="235" t="s">
        <v>120</v>
      </c>
    </row>
    <row r="285" s="12" customFormat="1" ht="22.8" customHeight="1">
      <c r="A285" s="12"/>
      <c r="B285" s="189"/>
      <c r="C285" s="190"/>
      <c r="D285" s="191" t="s">
        <v>72</v>
      </c>
      <c r="E285" s="203" t="s">
        <v>127</v>
      </c>
      <c r="F285" s="203" t="s">
        <v>453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SUM(P286:P369)</f>
        <v>0</v>
      </c>
      <c r="Q285" s="197"/>
      <c r="R285" s="198">
        <f>SUM(R286:R369)</f>
        <v>673.68914515999995</v>
      </c>
      <c r="S285" s="197"/>
      <c r="T285" s="199">
        <f>SUM(T286:T369)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0" t="s">
        <v>81</v>
      </c>
      <c r="AT285" s="201" t="s">
        <v>72</v>
      </c>
      <c r="AU285" s="201" t="s">
        <v>81</v>
      </c>
      <c r="AY285" s="200" t="s">
        <v>120</v>
      </c>
      <c r="BK285" s="202">
        <f>SUM(BK286:BK369)</f>
        <v>0</v>
      </c>
    </row>
    <row r="286" s="2" customFormat="1" ht="37.8" customHeight="1">
      <c r="A286" s="39"/>
      <c r="B286" s="40"/>
      <c r="C286" s="205" t="s">
        <v>454</v>
      </c>
      <c r="D286" s="205" t="s">
        <v>122</v>
      </c>
      <c r="E286" s="206" t="s">
        <v>455</v>
      </c>
      <c r="F286" s="207" t="s">
        <v>456</v>
      </c>
      <c r="G286" s="208" t="s">
        <v>125</v>
      </c>
      <c r="H286" s="209">
        <v>14.98</v>
      </c>
      <c r="I286" s="210"/>
      <c r="J286" s="211">
        <f>ROUND(I286*H286,2)</f>
        <v>0</v>
      </c>
      <c r="K286" s="207" t="s">
        <v>126</v>
      </c>
      <c r="L286" s="45"/>
      <c r="M286" s="212" t="s">
        <v>19</v>
      </c>
      <c r="N286" s="213" t="s">
        <v>44</v>
      </c>
      <c r="O286" s="85"/>
      <c r="P286" s="214">
        <f>O286*H286</f>
        <v>0</v>
      </c>
      <c r="Q286" s="214">
        <v>2.5019499999999999</v>
      </c>
      <c r="R286" s="214">
        <f>Q286*H286</f>
        <v>37.479210999999999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127</v>
      </c>
      <c r="AT286" s="216" t="s">
        <v>122</v>
      </c>
      <c r="AU286" s="216" t="s">
        <v>83</v>
      </c>
      <c r="AY286" s="18" t="s">
        <v>120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127</v>
      </c>
      <c r="BM286" s="216" t="s">
        <v>457</v>
      </c>
    </row>
    <row r="287" s="2" customFormat="1">
      <c r="A287" s="39"/>
      <c r="B287" s="40"/>
      <c r="C287" s="41"/>
      <c r="D287" s="218" t="s">
        <v>129</v>
      </c>
      <c r="E287" s="41"/>
      <c r="F287" s="219" t="s">
        <v>458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129</v>
      </c>
      <c r="AU287" s="18" t="s">
        <v>83</v>
      </c>
    </row>
    <row r="288" s="2" customFormat="1">
      <c r="A288" s="39"/>
      <c r="B288" s="40"/>
      <c r="C288" s="41"/>
      <c r="D288" s="223" t="s">
        <v>131</v>
      </c>
      <c r="E288" s="41"/>
      <c r="F288" s="224" t="s">
        <v>459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131</v>
      </c>
      <c r="AU288" s="18" t="s">
        <v>83</v>
      </c>
    </row>
    <row r="289" s="13" customFormat="1">
      <c r="A289" s="13"/>
      <c r="B289" s="225"/>
      <c r="C289" s="226"/>
      <c r="D289" s="223" t="s">
        <v>133</v>
      </c>
      <c r="E289" s="227" t="s">
        <v>19</v>
      </c>
      <c r="F289" s="228" t="s">
        <v>460</v>
      </c>
      <c r="G289" s="226"/>
      <c r="H289" s="229">
        <v>14.98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133</v>
      </c>
      <c r="AU289" s="235" t="s">
        <v>83</v>
      </c>
      <c r="AV289" s="13" t="s">
        <v>83</v>
      </c>
      <c r="AW289" s="13" t="s">
        <v>35</v>
      </c>
      <c r="AX289" s="13" t="s">
        <v>81</v>
      </c>
      <c r="AY289" s="235" t="s">
        <v>120</v>
      </c>
    </row>
    <row r="290" s="2" customFormat="1" ht="37.8" customHeight="1">
      <c r="A290" s="39"/>
      <c r="B290" s="40"/>
      <c r="C290" s="205" t="s">
        <v>461</v>
      </c>
      <c r="D290" s="205" t="s">
        <v>122</v>
      </c>
      <c r="E290" s="206" t="s">
        <v>462</v>
      </c>
      <c r="F290" s="207" t="s">
        <v>463</v>
      </c>
      <c r="G290" s="208" t="s">
        <v>253</v>
      </c>
      <c r="H290" s="209">
        <v>0.23000000000000001</v>
      </c>
      <c r="I290" s="210"/>
      <c r="J290" s="211">
        <f>ROUND(I290*H290,2)</f>
        <v>0</v>
      </c>
      <c r="K290" s="207" t="s">
        <v>126</v>
      </c>
      <c r="L290" s="45"/>
      <c r="M290" s="212" t="s">
        <v>19</v>
      </c>
      <c r="N290" s="213" t="s">
        <v>44</v>
      </c>
      <c r="O290" s="85"/>
      <c r="P290" s="214">
        <f>O290*H290</f>
        <v>0</v>
      </c>
      <c r="Q290" s="214">
        <v>1.0492699999999999</v>
      </c>
      <c r="R290" s="214">
        <f>Q290*H290</f>
        <v>0.24133209999999999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127</v>
      </c>
      <c r="AT290" s="216" t="s">
        <v>122</v>
      </c>
      <c r="AU290" s="216" t="s">
        <v>83</v>
      </c>
      <c r="AY290" s="18" t="s">
        <v>120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127</v>
      </c>
      <c r="BM290" s="216" t="s">
        <v>464</v>
      </c>
    </row>
    <row r="291" s="2" customFormat="1">
      <c r="A291" s="39"/>
      <c r="B291" s="40"/>
      <c r="C291" s="41"/>
      <c r="D291" s="218" t="s">
        <v>129</v>
      </c>
      <c r="E291" s="41"/>
      <c r="F291" s="219" t="s">
        <v>465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129</v>
      </c>
      <c r="AU291" s="18" t="s">
        <v>83</v>
      </c>
    </row>
    <row r="292" s="2" customFormat="1">
      <c r="A292" s="39"/>
      <c r="B292" s="40"/>
      <c r="C292" s="41"/>
      <c r="D292" s="223" t="s">
        <v>131</v>
      </c>
      <c r="E292" s="41"/>
      <c r="F292" s="224" t="s">
        <v>466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131</v>
      </c>
      <c r="AU292" s="18" t="s">
        <v>83</v>
      </c>
    </row>
    <row r="293" s="13" customFormat="1">
      <c r="A293" s="13"/>
      <c r="B293" s="225"/>
      <c r="C293" s="226"/>
      <c r="D293" s="223" t="s">
        <v>133</v>
      </c>
      <c r="E293" s="227" t="s">
        <v>19</v>
      </c>
      <c r="F293" s="228" t="s">
        <v>467</v>
      </c>
      <c r="G293" s="226"/>
      <c r="H293" s="229">
        <v>0.23000000000000001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133</v>
      </c>
      <c r="AU293" s="235" t="s">
        <v>83</v>
      </c>
      <c r="AV293" s="13" t="s">
        <v>83</v>
      </c>
      <c r="AW293" s="13" t="s">
        <v>35</v>
      </c>
      <c r="AX293" s="13" t="s">
        <v>81</v>
      </c>
      <c r="AY293" s="235" t="s">
        <v>120</v>
      </c>
    </row>
    <row r="294" s="2" customFormat="1" ht="37.8" customHeight="1">
      <c r="A294" s="39"/>
      <c r="B294" s="40"/>
      <c r="C294" s="205" t="s">
        <v>468</v>
      </c>
      <c r="D294" s="205" t="s">
        <v>122</v>
      </c>
      <c r="E294" s="206" t="s">
        <v>469</v>
      </c>
      <c r="F294" s="207" t="s">
        <v>470</v>
      </c>
      <c r="G294" s="208" t="s">
        <v>253</v>
      </c>
      <c r="H294" s="209">
        <v>0.94999999999999996</v>
      </c>
      <c r="I294" s="210"/>
      <c r="J294" s="211">
        <f>ROUND(I294*H294,2)</f>
        <v>0</v>
      </c>
      <c r="K294" s="207" t="s">
        <v>126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1.06277</v>
      </c>
      <c r="R294" s="214">
        <f>Q294*H294</f>
        <v>1.0096315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127</v>
      </c>
      <c r="AT294" s="216" t="s">
        <v>122</v>
      </c>
      <c r="AU294" s="216" t="s">
        <v>83</v>
      </c>
      <c r="AY294" s="18" t="s">
        <v>120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127</v>
      </c>
      <c r="BM294" s="216" t="s">
        <v>471</v>
      </c>
    </row>
    <row r="295" s="2" customFormat="1">
      <c r="A295" s="39"/>
      <c r="B295" s="40"/>
      <c r="C295" s="41"/>
      <c r="D295" s="218" t="s">
        <v>129</v>
      </c>
      <c r="E295" s="41"/>
      <c r="F295" s="219" t="s">
        <v>472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129</v>
      </c>
      <c r="AU295" s="18" t="s">
        <v>83</v>
      </c>
    </row>
    <row r="296" s="2" customFormat="1">
      <c r="A296" s="39"/>
      <c r="B296" s="40"/>
      <c r="C296" s="41"/>
      <c r="D296" s="223" t="s">
        <v>131</v>
      </c>
      <c r="E296" s="41"/>
      <c r="F296" s="224" t="s">
        <v>473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131</v>
      </c>
      <c r="AU296" s="18" t="s">
        <v>83</v>
      </c>
    </row>
    <row r="297" s="13" customFormat="1">
      <c r="A297" s="13"/>
      <c r="B297" s="225"/>
      <c r="C297" s="226"/>
      <c r="D297" s="223" t="s">
        <v>133</v>
      </c>
      <c r="E297" s="227" t="s">
        <v>19</v>
      </c>
      <c r="F297" s="228" t="s">
        <v>474</v>
      </c>
      <c r="G297" s="226"/>
      <c r="H297" s="229">
        <v>0.94999999999999996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133</v>
      </c>
      <c r="AU297" s="235" t="s">
        <v>83</v>
      </c>
      <c r="AV297" s="13" t="s">
        <v>83</v>
      </c>
      <c r="AW297" s="13" t="s">
        <v>35</v>
      </c>
      <c r="AX297" s="13" t="s">
        <v>81</v>
      </c>
      <c r="AY297" s="235" t="s">
        <v>120</v>
      </c>
    </row>
    <row r="298" s="2" customFormat="1" ht="33" customHeight="1">
      <c r="A298" s="39"/>
      <c r="B298" s="40"/>
      <c r="C298" s="205" t="s">
        <v>475</v>
      </c>
      <c r="D298" s="205" t="s">
        <v>122</v>
      </c>
      <c r="E298" s="206" t="s">
        <v>476</v>
      </c>
      <c r="F298" s="207" t="s">
        <v>477</v>
      </c>
      <c r="G298" s="208" t="s">
        <v>184</v>
      </c>
      <c r="H298" s="209">
        <v>33.939999999999998</v>
      </c>
      <c r="I298" s="210"/>
      <c r="J298" s="211">
        <f>ROUND(I298*H298,2)</f>
        <v>0</v>
      </c>
      <c r="K298" s="207" t="s">
        <v>126</v>
      </c>
      <c r="L298" s="45"/>
      <c r="M298" s="212" t="s">
        <v>19</v>
      </c>
      <c r="N298" s="213" t="s">
        <v>44</v>
      </c>
      <c r="O298" s="85"/>
      <c r="P298" s="214">
        <f>O298*H298</f>
        <v>0</v>
      </c>
      <c r="Q298" s="214">
        <v>0.0065799999999999999</v>
      </c>
      <c r="R298" s="214">
        <f>Q298*H298</f>
        <v>0.22332519999999997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127</v>
      </c>
      <c r="AT298" s="216" t="s">
        <v>122</v>
      </c>
      <c r="AU298" s="216" t="s">
        <v>83</v>
      </c>
      <c r="AY298" s="18" t="s">
        <v>120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81</v>
      </c>
      <c r="BK298" s="217">
        <f>ROUND(I298*H298,2)</f>
        <v>0</v>
      </c>
      <c r="BL298" s="18" t="s">
        <v>127</v>
      </c>
      <c r="BM298" s="216" t="s">
        <v>478</v>
      </c>
    </row>
    <row r="299" s="2" customFormat="1">
      <c r="A299" s="39"/>
      <c r="B299" s="40"/>
      <c r="C299" s="41"/>
      <c r="D299" s="218" t="s">
        <v>129</v>
      </c>
      <c r="E299" s="41"/>
      <c r="F299" s="219" t="s">
        <v>479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129</v>
      </c>
      <c r="AU299" s="18" t="s">
        <v>83</v>
      </c>
    </row>
    <row r="300" s="2" customFormat="1">
      <c r="A300" s="39"/>
      <c r="B300" s="40"/>
      <c r="C300" s="41"/>
      <c r="D300" s="223" t="s">
        <v>131</v>
      </c>
      <c r="E300" s="41"/>
      <c r="F300" s="224" t="s">
        <v>480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131</v>
      </c>
      <c r="AU300" s="18" t="s">
        <v>83</v>
      </c>
    </row>
    <row r="301" s="13" customFormat="1">
      <c r="A301" s="13"/>
      <c r="B301" s="225"/>
      <c r="C301" s="226"/>
      <c r="D301" s="223" t="s">
        <v>133</v>
      </c>
      <c r="E301" s="227" t="s">
        <v>19</v>
      </c>
      <c r="F301" s="228" t="s">
        <v>481</v>
      </c>
      <c r="G301" s="226"/>
      <c r="H301" s="229">
        <v>33.939999999999998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133</v>
      </c>
      <c r="AU301" s="235" t="s">
        <v>83</v>
      </c>
      <c r="AV301" s="13" t="s">
        <v>83</v>
      </c>
      <c r="AW301" s="13" t="s">
        <v>35</v>
      </c>
      <c r="AX301" s="13" t="s">
        <v>81</v>
      </c>
      <c r="AY301" s="235" t="s">
        <v>120</v>
      </c>
    </row>
    <row r="302" s="2" customFormat="1" ht="33" customHeight="1">
      <c r="A302" s="39"/>
      <c r="B302" s="40"/>
      <c r="C302" s="205" t="s">
        <v>482</v>
      </c>
      <c r="D302" s="205" t="s">
        <v>122</v>
      </c>
      <c r="E302" s="206" t="s">
        <v>483</v>
      </c>
      <c r="F302" s="207" t="s">
        <v>484</v>
      </c>
      <c r="G302" s="208" t="s">
        <v>184</v>
      </c>
      <c r="H302" s="209">
        <v>33.939999999999998</v>
      </c>
      <c r="I302" s="210"/>
      <c r="J302" s="211">
        <f>ROUND(I302*H302,2)</f>
        <v>0</v>
      </c>
      <c r="K302" s="207" t="s">
        <v>126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127</v>
      </c>
      <c r="AT302" s="216" t="s">
        <v>122</v>
      </c>
      <c r="AU302" s="216" t="s">
        <v>83</v>
      </c>
      <c r="AY302" s="18" t="s">
        <v>120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127</v>
      </c>
      <c r="BM302" s="216" t="s">
        <v>485</v>
      </c>
    </row>
    <row r="303" s="2" customFormat="1">
      <c r="A303" s="39"/>
      <c r="B303" s="40"/>
      <c r="C303" s="41"/>
      <c r="D303" s="218" t="s">
        <v>129</v>
      </c>
      <c r="E303" s="41"/>
      <c r="F303" s="219" t="s">
        <v>486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129</v>
      </c>
      <c r="AU303" s="18" t="s">
        <v>83</v>
      </c>
    </row>
    <row r="304" s="2" customFormat="1">
      <c r="A304" s="39"/>
      <c r="B304" s="40"/>
      <c r="C304" s="41"/>
      <c r="D304" s="223" t="s">
        <v>131</v>
      </c>
      <c r="E304" s="41"/>
      <c r="F304" s="224" t="s">
        <v>480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131</v>
      </c>
      <c r="AU304" s="18" t="s">
        <v>83</v>
      </c>
    </row>
    <row r="305" s="13" customFormat="1">
      <c r="A305" s="13"/>
      <c r="B305" s="225"/>
      <c r="C305" s="226"/>
      <c r="D305" s="223" t="s">
        <v>133</v>
      </c>
      <c r="E305" s="227" t="s">
        <v>19</v>
      </c>
      <c r="F305" s="228" t="s">
        <v>481</v>
      </c>
      <c r="G305" s="226"/>
      <c r="H305" s="229">
        <v>33.939999999999998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133</v>
      </c>
      <c r="AU305" s="235" t="s">
        <v>83</v>
      </c>
      <c r="AV305" s="13" t="s">
        <v>83</v>
      </c>
      <c r="AW305" s="13" t="s">
        <v>35</v>
      </c>
      <c r="AX305" s="13" t="s">
        <v>81</v>
      </c>
      <c r="AY305" s="235" t="s">
        <v>120</v>
      </c>
    </row>
    <row r="306" s="2" customFormat="1" ht="33" customHeight="1">
      <c r="A306" s="39"/>
      <c r="B306" s="40"/>
      <c r="C306" s="205" t="s">
        <v>487</v>
      </c>
      <c r="D306" s="205" t="s">
        <v>122</v>
      </c>
      <c r="E306" s="206" t="s">
        <v>488</v>
      </c>
      <c r="F306" s="207" t="s">
        <v>489</v>
      </c>
      <c r="G306" s="208" t="s">
        <v>184</v>
      </c>
      <c r="H306" s="209">
        <v>26.300000000000001</v>
      </c>
      <c r="I306" s="210"/>
      <c r="J306" s="211">
        <f>ROUND(I306*H306,2)</f>
        <v>0</v>
      </c>
      <c r="K306" s="207" t="s">
        <v>126</v>
      </c>
      <c r="L306" s="45"/>
      <c r="M306" s="212" t="s">
        <v>19</v>
      </c>
      <c r="N306" s="213" t="s">
        <v>44</v>
      </c>
      <c r="O306" s="85"/>
      <c r="P306" s="214">
        <f>O306*H306</f>
        <v>0</v>
      </c>
      <c r="Q306" s="214">
        <v>0.36798999999999998</v>
      </c>
      <c r="R306" s="214">
        <f>Q306*H306</f>
        <v>9.6781369999999995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127</v>
      </c>
      <c r="AT306" s="216" t="s">
        <v>122</v>
      </c>
      <c r="AU306" s="216" t="s">
        <v>83</v>
      </c>
      <c r="AY306" s="18" t="s">
        <v>120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127</v>
      </c>
      <c r="BM306" s="216" t="s">
        <v>490</v>
      </c>
    </row>
    <row r="307" s="2" customFormat="1">
      <c r="A307" s="39"/>
      <c r="B307" s="40"/>
      <c r="C307" s="41"/>
      <c r="D307" s="218" t="s">
        <v>129</v>
      </c>
      <c r="E307" s="41"/>
      <c r="F307" s="219" t="s">
        <v>491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129</v>
      </c>
      <c r="AU307" s="18" t="s">
        <v>83</v>
      </c>
    </row>
    <row r="308" s="2" customFormat="1">
      <c r="A308" s="39"/>
      <c r="B308" s="40"/>
      <c r="C308" s="41"/>
      <c r="D308" s="223" t="s">
        <v>131</v>
      </c>
      <c r="E308" s="41"/>
      <c r="F308" s="224" t="s">
        <v>492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131</v>
      </c>
      <c r="AU308" s="18" t="s">
        <v>83</v>
      </c>
    </row>
    <row r="309" s="13" customFormat="1">
      <c r="A309" s="13"/>
      <c r="B309" s="225"/>
      <c r="C309" s="226"/>
      <c r="D309" s="223" t="s">
        <v>133</v>
      </c>
      <c r="E309" s="227" t="s">
        <v>19</v>
      </c>
      <c r="F309" s="228" t="s">
        <v>493</v>
      </c>
      <c r="G309" s="226"/>
      <c r="H309" s="229">
        <v>26.300000000000001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133</v>
      </c>
      <c r="AU309" s="235" t="s">
        <v>83</v>
      </c>
      <c r="AV309" s="13" t="s">
        <v>83</v>
      </c>
      <c r="AW309" s="13" t="s">
        <v>35</v>
      </c>
      <c r="AX309" s="13" t="s">
        <v>81</v>
      </c>
      <c r="AY309" s="235" t="s">
        <v>120</v>
      </c>
    </row>
    <row r="310" s="2" customFormat="1" ht="33" customHeight="1">
      <c r="A310" s="39"/>
      <c r="B310" s="40"/>
      <c r="C310" s="205" t="s">
        <v>494</v>
      </c>
      <c r="D310" s="205" t="s">
        <v>122</v>
      </c>
      <c r="E310" s="206" t="s">
        <v>495</v>
      </c>
      <c r="F310" s="207" t="s">
        <v>496</v>
      </c>
      <c r="G310" s="208" t="s">
        <v>184</v>
      </c>
      <c r="H310" s="209">
        <v>135.40000000000001</v>
      </c>
      <c r="I310" s="210"/>
      <c r="J310" s="211">
        <f>ROUND(I310*H310,2)</f>
        <v>0</v>
      </c>
      <c r="K310" s="207" t="s">
        <v>126</v>
      </c>
      <c r="L310" s="45"/>
      <c r="M310" s="212" t="s">
        <v>19</v>
      </c>
      <c r="N310" s="213" t="s">
        <v>44</v>
      </c>
      <c r="O310" s="85"/>
      <c r="P310" s="214">
        <f>O310*H310</f>
        <v>0</v>
      </c>
      <c r="Q310" s="214">
        <v>0.49065999999999999</v>
      </c>
      <c r="R310" s="214">
        <f>Q310*H310</f>
        <v>66.435364000000007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127</v>
      </c>
      <c r="AT310" s="216" t="s">
        <v>122</v>
      </c>
      <c r="AU310" s="216" t="s">
        <v>83</v>
      </c>
      <c r="AY310" s="18" t="s">
        <v>120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127</v>
      </c>
      <c r="BM310" s="216" t="s">
        <v>497</v>
      </c>
    </row>
    <row r="311" s="2" customFormat="1">
      <c r="A311" s="39"/>
      <c r="B311" s="40"/>
      <c r="C311" s="41"/>
      <c r="D311" s="218" t="s">
        <v>129</v>
      </c>
      <c r="E311" s="41"/>
      <c r="F311" s="219" t="s">
        <v>498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129</v>
      </c>
      <c r="AU311" s="18" t="s">
        <v>83</v>
      </c>
    </row>
    <row r="312" s="2" customFormat="1">
      <c r="A312" s="39"/>
      <c r="B312" s="40"/>
      <c r="C312" s="41"/>
      <c r="D312" s="223" t="s">
        <v>131</v>
      </c>
      <c r="E312" s="41"/>
      <c r="F312" s="224" t="s">
        <v>499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131</v>
      </c>
      <c r="AU312" s="18" t="s">
        <v>83</v>
      </c>
    </row>
    <row r="313" s="13" customFormat="1">
      <c r="A313" s="13"/>
      <c r="B313" s="225"/>
      <c r="C313" s="226"/>
      <c r="D313" s="223" t="s">
        <v>133</v>
      </c>
      <c r="E313" s="227" t="s">
        <v>19</v>
      </c>
      <c r="F313" s="228" t="s">
        <v>500</v>
      </c>
      <c r="G313" s="226"/>
      <c r="H313" s="229">
        <v>135.40000000000001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133</v>
      </c>
      <c r="AU313" s="235" t="s">
        <v>83</v>
      </c>
      <c r="AV313" s="13" t="s">
        <v>83</v>
      </c>
      <c r="AW313" s="13" t="s">
        <v>35</v>
      </c>
      <c r="AX313" s="13" t="s">
        <v>81</v>
      </c>
      <c r="AY313" s="235" t="s">
        <v>120</v>
      </c>
    </row>
    <row r="314" s="2" customFormat="1" ht="37.8" customHeight="1">
      <c r="A314" s="39"/>
      <c r="B314" s="40"/>
      <c r="C314" s="205" t="s">
        <v>501</v>
      </c>
      <c r="D314" s="205" t="s">
        <v>122</v>
      </c>
      <c r="E314" s="206" t="s">
        <v>502</v>
      </c>
      <c r="F314" s="207" t="s">
        <v>503</v>
      </c>
      <c r="G314" s="208" t="s">
        <v>125</v>
      </c>
      <c r="H314" s="209">
        <v>19.5</v>
      </c>
      <c r="I314" s="210"/>
      <c r="J314" s="211">
        <f>ROUND(I314*H314,2)</f>
        <v>0</v>
      </c>
      <c r="K314" s="207" t="s">
        <v>126</v>
      </c>
      <c r="L314" s="45"/>
      <c r="M314" s="212" t="s">
        <v>19</v>
      </c>
      <c r="N314" s="213" t="s">
        <v>44</v>
      </c>
      <c r="O314" s="85"/>
      <c r="P314" s="214">
        <f>O314*H314</f>
        <v>0</v>
      </c>
      <c r="Q314" s="214">
        <v>2.2050000000000001</v>
      </c>
      <c r="R314" s="214">
        <f>Q314*H314</f>
        <v>42.997500000000002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127</v>
      </c>
      <c r="AT314" s="216" t="s">
        <v>122</v>
      </c>
      <c r="AU314" s="216" t="s">
        <v>83</v>
      </c>
      <c r="AY314" s="18" t="s">
        <v>120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81</v>
      </c>
      <c r="BK314" s="217">
        <f>ROUND(I314*H314,2)</f>
        <v>0</v>
      </c>
      <c r="BL314" s="18" t="s">
        <v>127</v>
      </c>
      <c r="BM314" s="216" t="s">
        <v>504</v>
      </c>
    </row>
    <row r="315" s="2" customFormat="1">
      <c r="A315" s="39"/>
      <c r="B315" s="40"/>
      <c r="C315" s="41"/>
      <c r="D315" s="218" t="s">
        <v>129</v>
      </c>
      <c r="E315" s="41"/>
      <c r="F315" s="219" t="s">
        <v>505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129</v>
      </c>
      <c r="AU315" s="18" t="s">
        <v>83</v>
      </c>
    </row>
    <row r="316" s="2" customFormat="1">
      <c r="A316" s="39"/>
      <c r="B316" s="40"/>
      <c r="C316" s="41"/>
      <c r="D316" s="223" t="s">
        <v>131</v>
      </c>
      <c r="E316" s="41"/>
      <c r="F316" s="224" t="s">
        <v>506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131</v>
      </c>
      <c r="AU316" s="18" t="s">
        <v>83</v>
      </c>
    </row>
    <row r="317" s="13" customFormat="1">
      <c r="A317" s="13"/>
      <c r="B317" s="225"/>
      <c r="C317" s="226"/>
      <c r="D317" s="223" t="s">
        <v>133</v>
      </c>
      <c r="E317" s="227" t="s">
        <v>19</v>
      </c>
      <c r="F317" s="228" t="s">
        <v>507</v>
      </c>
      <c r="G317" s="226"/>
      <c r="H317" s="229">
        <v>19.5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133</v>
      </c>
      <c r="AU317" s="235" t="s">
        <v>83</v>
      </c>
      <c r="AV317" s="13" t="s">
        <v>83</v>
      </c>
      <c r="AW317" s="13" t="s">
        <v>35</v>
      </c>
      <c r="AX317" s="13" t="s">
        <v>81</v>
      </c>
      <c r="AY317" s="235" t="s">
        <v>120</v>
      </c>
    </row>
    <row r="318" s="2" customFormat="1" ht="33" customHeight="1">
      <c r="A318" s="39"/>
      <c r="B318" s="40"/>
      <c r="C318" s="205" t="s">
        <v>508</v>
      </c>
      <c r="D318" s="205" t="s">
        <v>122</v>
      </c>
      <c r="E318" s="206" t="s">
        <v>509</v>
      </c>
      <c r="F318" s="207" t="s">
        <v>510</v>
      </c>
      <c r="G318" s="208" t="s">
        <v>184</v>
      </c>
      <c r="H318" s="209">
        <v>249.59999999999999</v>
      </c>
      <c r="I318" s="210"/>
      <c r="J318" s="211">
        <f>ROUND(I318*H318,2)</f>
        <v>0</v>
      </c>
      <c r="K318" s="207" t="s">
        <v>126</v>
      </c>
      <c r="L318" s="45"/>
      <c r="M318" s="212" t="s">
        <v>19</v>
      </c>
      <c r="N318" s="213" t="s">
        <v>44</v>
      </c>
      <c r="O318" s="85"/>
      <c r="P318" s="214">
        <f>O318*H318</f>
        <v>0</v>
      </c>
      <c r="Q318" s="214">
        <v>0.001</v>
      </c>
      <c r="R318" s="214">
        <f>Q318*H318</f>
        <v>0.24959999999999999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127</v>
      </c>
      <c r="AT318" s="216" t="s">
        <v>122</v>
      </c>
      <c r="AU318" s="216" t="s">
        <v>83</v>
      </c>
      <c r="AY318" s="18" t="s">
        <v>120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81</v>
      </c>
      <c r="BK318" s="217">
        <f>ROUND(I318*H318,2)</f>
        <v>0</v>
      </c>
      <c r="BL318" s="18" t="s">
        <v>127</v>
      </c>
      <c r="BM318" s="216" t="s">
        <v>511</v>
      </c>
    </row>
    <row r="319" s="2" customFormat="1">
      <c r="A319" s="39"/>
      <c r="B319" s="40"/>
      <c r="C319" s="41"/>
      <c r="D319" s="218" t="s">
        <v>129</v>
      </c>
      <c r="E319" s="41"/>
      <c r="F319" s="219" t="s">
        <v>512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129</v>
      </c>
      <c r="AU319" s="18" t="s">
        <v>83</v>
      </c>
    </row>
    <row r="320" s="2" customFormat="1">
      <c r="A320" s="39"/>
      <c r="B320" s="40"/>
      <c r="C320" s="41"/>
      <c r="D320" s="223" t="s">
        <v>131</v>
      </c>
      <c r="E320" s="41"/>
      <c r="F320" s="224" t="s">
        <v>513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131</v>
      </c>
      <c r="AU320" s="18" t="s">
        <v>83</v>
      </c>
    </row>
    <row r="321" s="13" customFormat="1">
      <c r="A321" s="13"/>
      <c r="B321" s="225"/>
      <c r="C321" s="226"/>
      <c r="D321" s="223" t="s">
        <v>133</v>
      </c>
      <c r="E321" s="227" t="s">
        <v>19</v>
      </c>
      <c r="F321" s="228" t="s">
        <v>514</v>
      </c>
      <c r="G321" s="226"/>
      <c r="H321" s="229">
        <v>249.59999999999999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133</v>
      </c>
      <c r="AU321" s="235" t="s">
        <v>83</v>
      </c>
      <c r="AV321" s="13" t="s">
        <v>83</v>
      </c>
      <c r="AW321" s="13" t="s">
        <v>35</v>
      </c>
      <c r="AX321" s="13" t="s">
        <v>81</v>
      </c>
      <c r="AY321" s="235" t="s">
        <v>120</v>
      </c>
    </row>
    <row r="322" s="2" customFormat="1" ht="24.15" customHeight="1">
      <c r="A322" s="39"/>
      <c r="B322" s="40"/>
      <c r="C322" s="236" t="s">
        <v>515</v>
      </c>
      <c r="D322" s="236" t="s">
        <v>278</v>
      </c>
      <c r="E322" s="237" t="s">
        <v>516</v>
      </c>
      <c r="F322" s="238" t="s">
        <v>517</v>
      </c>
      <c r="G322" s="239" t="s">
        <v>184</v>
      </c>
      <c r="H322" s="240">
        <v>287.04000000000002</v>
      </c>
      <c r="I322" s="241"/>
      <c r="J322" s="242">
        <f>ROUND(I322*H322,2)</f>
        <v>0</v>
      </c>
      <c r="K322" s="238" t="s">
        <v>126</v>
      </c>
      <c r="L322" s="243"/>
      <c r="M322" s="244" t="s">
        <v>19</v>
      </c>
      <c r="N322" s="245" t="s">
        <v>44</v>
      </c>
      <c r="O322" s="85"/>
      <c r="P322" s="214">
        <f>O322*H322</f>
        <v>0</v>
      </c>
      <c r="Q322" s="214">
        <v>0.0015200000000000001</v>
      </c>
      <c r="R322" s="214">
        <f>Q322*H322</f>
        <v>0.43630080000000004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174</v>
      </c>
      <c r="AT322" s="216" t="s">
        <v>278</v>
      </c>
      <c r="AU322" s="216" t="s">
        <v>83</v>
      </c>
      <c r="AY322" s="18" t="s">
        <v>120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81</v>
      </c>
      <c r="BK322" s="217">
        <f>ROUND(I322*H322,2)</f>
        <v>0</v>
      </c>
      <c r="BL322" s="18" t="s">
        <v>127</v>
      </c>
      <c r="BM322" s="216" t="s">
        <v>518</v>
      </c>
    </row>
    <row r="323" s="2" customFormat="1">
      <c r="A323" s="39"/>
      <c r="B323" s="40"/>
      <c r="C323" s="41"/>
      <c r="D323" s="223" t="s">
        <v>131</v>
      </c>
      <c r="E323" s="41"/>
      <c r="F323" s="224" t="s">
        <v>519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131</v>
      </c>
      <c r="AU323" s="18" t="s">
        <v>83</v>
      </c>
    </row>
    <row r="324" s="13" customFormat="1">
      <c r="A324" s="13"/>
      <c r="B324" s="225"/>
      <c r="C324" s="226"/>
      <c r="D324" s="223" t="s">
        <v>133</v>
      </c>
      <c r="E324" s="227" t="s">
        <v>19</v>
      </c>
      <c r="F324" s="228" t="s">
        <v>520</v>
      </c>
      <c r="G324" s="226"/>
      <c r="H324" s="229">
        <v>249.59999999999999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133</v>
      </c>
      <c r="AU324" s="235" t="s">
        <v>83</v>
      </c>
      <c r="AV324" s="13" t="s">
        <v>83</v>
      </c>
      <c r="AW324" s="13" t="s">
        <v>35</v>
      </c>
      <c r="AX324" s="13" t="s">
        <v>81</v>
      </c>
      <c r="AY324" s="235" t="s">
        <v>120</v>
      </c>
    </row>
    <row r="325" s="13" customFormat="1">
      <c r="A325" s="13"/>
      <c r="B325" s="225"/>
      <c r="C325" s="226"/>
      <c r="D325" s="223" t="s">
        <v>133</v>
      </c>
      <c r="E325" s="226"/>
      <c r="F325" s="228" t="s">
        <v>521</v>
      </c>
      <c r="G325" s="226"/>
      <c r="H325" s="229">
        <v>287.04000000000002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133</v>
      </c>
      <c r="AU325" s="235" t="s">
        <v>83</v>
      </c>
      <c r="AV325" s="13" t="s">
        <v>83</v>
      </c>
      <c r="AW325" s="13" t="s">
        <v>4</v>
      </c>
      <c r="AX325" s="13" t="s">
        <v>81</v>
      </c>
      <c r="AY325" s="235" t="s">
        <v>120</v>
      </c>
    </row>
    <row r="326" s="2" customFormat="1" ht="33" customHeight="1">
      <c r="A326" s="39"/>
      <c r="B326" s="40"/>
      <c r="C326" s="205" t="s">
        <v>522</v>
      </c>
      <c r="D326" s="205" t="s">
        <v>122</v>
      </c>
      <c r="E326" s="206" t="s">
        <v>523</v>
      </c>
      <c r="F326" s="207" t="s">
        <v>524</v>
      </c>
      <c r="G326" s="208" t="s">
        <v>125</v>
      </c>
      <c r="H326" s="209">
        <v>16.5</v>
      </c>
      <c r="I326" s="210"/>
      <c r="J326" s="211">
        <f>ROUND(I326*H326,2)</f>
        <v>0</v>
      </c>
      <c r="K326" s="207" t="s">
        <v>126</v>
      </c>
      <c r="L326" s="45"/>
      <c r="M326" s="212" t="s">
        <v>19</v>
      </c>
      <c r="N326" s="213" t="s">
        <v>44</v>
      </c>
      <c r="O326" s="85"/>
      <c r="P326" s="214">
        <f>O326*H326</f>
        <v>0</v>
      </c>
      <c r="Q326" s="214">
        <v>1.8480000000000001</v>
      </c>
      <c r="R326" s="214">
        <f>Q326*H326</f>
        <v>30.492000000000001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127</v>
      </c>
      <c r="AT326" s="216" t="s">
        <v>122</v>
      </c>
      <c r="AU326" s="216" t="s">
        <v>83</v>
      </c>
      <c r="AY326" s="18" t="s">
        <v>120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81</v>
      </c>
      <c r="BK326" s="217">
        <f>ROUND(I326*H326,2)</f>
        <v>0</v>
      </c>
      <c r="BL326" s="18" t="s">
        <v>127</v>
      </c>
      <c r="BM326" s="216" t="s">
        <v>525</v>
      </c>
    </row>
    <row r="327" s="2" customFormat="1">
      <c r="A327" s="39"/>
      <c r="B327" s="40"/>
      <c r="C327" s="41"/>
      <c r="D327" s="218" t="s">
        <v>129</v>
      </c>
      <c r="E327" s="41"/>
      <c r="F327" s="219" t="s">
        <v>526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129</v>
      </c>
      <c r="AU327" s="18" t="s">
        <v>83</v>
      </c>
    </row>
    <row r="328" s="2" customFormat="1">
      <c r="A328" s="39"/>
      <c r="B328" s="40"/>
      <c r="C328" s="41"/>
      <c r="D328" s="223" t="s">
        <v>131</v>
      </c>
      <c r="E328" s="41"/>
      <c r="F328" s="224" t="s">
        <v>527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131</v>
      </c>
      <c r="AU328" s="18" t="s">
        <v>83</v>
      </c>
    </row>
    <row r="329" s="13" customFormat="1">
      <c r="A329" s="13"/>
      <c r="B329" s="225"/>
      <c r="C329" s="226"/>
      <c r="D329" s="223" t="s">
        <v>133</v>
      </c>
      <c r="E329" s="227" t="s">
        <v>19</v>
      </c>
      <c r="F329" s="228" t="s">
        <v>528</v>
      </c>
      <c r="G329" s="226"/>
      <c r="H329" s="229">
        <v>16.5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133</v>
      </c>
      <c r="AU329" s="235" t="s">
        <v>83</v>
      </c>
      <c r="AV329" s="13" t="s">
        <v>83</v>
      </c>
      <c r="AW329" s="13" t="s">
        <v>35</v>
      </c>
      <c r="AX329" s="13" t="s">
        <v>81</v>
      </c>
      <c r="AY329" s="235" t="s">
        <v>120</v>
      </c>
    </row>
    <row r="330" s="2" customFormat="1" ht="37.8" customHeight="1">
      <c r="A330" s="39"/>
      <c r="B330" s="40"/>
      <c r="C330" s="205" t="s">
        <v>529</v>
      </c>
      <c r="D330" s="205" t="s">
        <v>122</v>
      </c>
      <c r="E330" s="206" t="s">
        <v>530</v>
      </c>
      <c r="F330" s="207" t="s">
        <v>531</v>
      </c>
      <c r="G330" s="208" t="s">
        <v>125</v>
      </c>
      <c r="H330" s="209">
        <v>8.4000000000000004</v>
      </c>
      <c r="I330" s="210"/>
      <c r="J330" s="211">
        <f>ROUND(I330*H330,2)</f>
        <v>0</v>
      </c>
      <c r="K330" s="207" t="s">
        <v>126</v>
      </c>
      <c r="L330" s="45"/>
      <c r="M330" s="212" t="s">
        <v>19</v>
      </c>
      <c r="N330" s="213" t="s">
        <v>44</v>
      </c>
      <c r="O330" s="85"/>
      <c r="P330" s="214">
        <f>O330*H330</f>
        <v>0</v>
      </c>
      <c r="Q330" s="214">
        <v>2.4340799999999998</v>
      </c>
      <c r="R330" s="214">
        <f>Q330*H330</f>
        <v>20.446272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127</v>
      </c>
      <c r="AT330" s="216" t="s">
        <v>122</v>
      </c>
      <c r="AU330" s="216" t="s">
        <v>83</v>
      </c>
      <c r="AY330" s="18" t="s">
        <v>120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81</v>
      </c>
      <c r="BK330" s="217">
        <f>ROUND(I330*H330,2)</f>
        <v>0</v>
      </c>
      <c r="BL330" s="18" t="s">
        <v>127</v>
      </c>
      <c r="BM330" s="216" t="s">
        <v>532</v>
      </c>
    </row>
    <row r="331" s="2" customFormat="1">
      <c r="A331" s="39"/>
      <c r="B331" s="40"/>
      <c r="C331" s="41"/>
      <c r="D331" s="218" t="s">
        <v>129</v>
      </c>
      <c r="E331" s="41"/>
      <c r="F331" s="219" t="s">
        <v>533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129</v>
      </c>
      <c r="AU331" s="18" t="s">
        <v>83</v>
      </c>
    </row>
    <row r="332" s="2" customFormat="1">
      <c r="A332" s="39"/>
      <c r="B332" s="40"/>
      <c r="C332" s="41"/>
      <c r="D332" s="223" t="s">
        <v>131</v>
      </c>
      <c r="E332" s="41"/>
      <c r="F332" s="224" t="s">
        <v>534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131</v>
      </c>
      <c r="AU332" s="18" t="s">
        <v>83</v>
      </c>
    </row>
    <row r="333" s="13" customFormat="1">
      <c r="A333" s="13"/>
      <c r="B333" s="225"/>
      <c r="C333" s="226"/>
      <c r="D333" s="223" t="s">
        <v>133</v>
      </c>
      <c r="E333" s="227" t="s">
        <v>19</v>
      </c>
      <c r="F333" s="228" t="s">
        <v>535</v>
      </c>
      <c r="G333" s="226"/>
      <c r="H333" s="229">
        <v>8.4000000000000004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133</v>
      </c>
      <c r="AU333" s="235" t="s">
        <v>83</v>
      </c>
      <c r="AV333" s="13" t="s">
        <v>83</v>
      </c>
      <c r="AW333" s="13" t="s">
        <v>35</v>
      </c>
      <c r="AX333" s="13" t="s">
        <v>81</v>
      </c>
      <c r="AY333" s="235" t="s">
        <v>120</v>
      </c>
    </row>
    <row r="334" s="2" customFormat="1" ht="44.25" customHeight="1">
      <c r="A334" s="39"/>
      <c r="B334" s="40"/>
      <c r="C334" s="205" t="s">
        <v>536</v>
      </c>
      <c r="D334" s="205" t="s">
        <v>122</v>
      </c>
      <c r="E334" s="206" t="s">
        <v>537</v>
      </c>
      <c r="F334" s="207" t="s">
        <v>538</v>
      </c>
      <c r="G334" s="208" t="s">
        <v>125</v>
      </c>
      <c r="H334" s="209">
        <v>55.252000000000002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44</v>
      </c>
      <c r="O334" s="85"/>
      <c r="P334" s="214">
        <f>O334*H334</f>
        <v>0</v>
      </c>
      <c r="Q334" s="214">
        <v>2.4340799999999998</v>
      </c>
      <c r="R334" s="214">
        <f>Q334*H334</f>
        <v>134.48778816000001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127</v>
      </c>
      <c r="AT334" s="216" t="s">
        <v>122</v>
      </c>
      <c r="AU334" s="216" t="s">
        <v>83</v>
      </c>
      <c r="AY334" s="18" t="s">
        <v>120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81</v>
      </c>
      <c r="BK334" s="217">
        <f>ROUND(I334*H334,2)</f>
        <v>0</v>
      </c>
      <c r="BL334" s="18" t="s">
        <v>127</v>
      </c>
      <c r="BM334" s="216" t="s">
        <v>539</v>
      </c>
    </row>
    <row r="335" s="2" customFormat="1">
      <c r="A335" s="39"/>
      <c r="B335" s="40"/>
      <c r="C335" s="41"/>
      <c r="D335" s="223" t="s">
        <v>131</v>
      </c>
      <c r="E335" s="41"/>
      <c r="F335" s="224" t="s">
        <v>540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131</v>
      </c>
      <c r="AU335" s="18" t="s">
        <v>83</v>
      </c>
    </row>
    <row r="336" s="13" customFormat="1">
      <c r="A336" s="13"/>
      <c r="B336" s="225"/>
      <c r="C336" s="226"/>
      <c r="D336" s="223" t="s">
        <v>133</v>
      </c>
      <c r="E336" s="227" t="s">
        <v>19</v>
      </c>
      <c r="F336" s="228" t="s">
        <v>541</v>
      </c>
      <c r="G336" s="226"/>
      <c r="H336" s="229">
        <v>55.252000000000002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133</v>
      </c>
      <c r="AU336" s="235" t="s">
        <v>83</v>
      </c>
      <c r="AV336" s="13" t="s">
        <v>83</v>
      </c>
      <c r="AW336" s="13" t="s">
        <v>35</v>
      </c>
      <c r="AX336" s="13" t="s">
        <v>81</v>
      </c>
      <c r="AY336" s="235" t="s">
        <v>120</v>
      </c>
    </row>
    <row r="337" s="2" customFormat="1" ht="49.05" customHeight="1">
      <c r="A337" s="39"/>
      <c r="B337" s="40"/>
      <c r="C337" s="205" t="s">
        <v>542</v>
      </c>
      <c r="D337" s="205" t="s">
        <v>122</v>
      </c>
      <c r="E337" s="206" t="s">
        <v>543</v>
      </c>
      <c r="F337" s="207" t="s">
        <v>544</v>
      </c>
      <c r="G337" s="208" t="s">
        <v>184</v>
      </c>
      <c r="H337" s="209">
        <v>31.34</v>
      </c>
      <c r="I337" s="210"/>
      <c r="J337" s="211">
        <f>ROUND(I337*H337,2)</f>
        <v>0</v>
      </c>
      <c r="K337" s="207" t="s">
        <v>126</v>
      </c>
      <c r="L337" s="45"/>
      <c r="M337" s="212" t="s">
        <v>19</v>
      </c>
      <c r="N337" s="213" t="s">
        <v>44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127</v>
      </c>
      <c r="AT337" s="216" t="s">
        <v>122</v>
      </c>
      <c r="AU337" s="216" t="s">
        <v>83</v>
      </c>
      <c r="AY337" s="18" t="s">
        <v>120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81</v>
      </c>
      <c r="BK337" s="217">
        <f>ROUND(I337*H337,2)</f>
        <v>0</v>
      </c>
      <c r="BL337" s="18" t="s">
        <v>127</v>
      </c>
      <c r="BM337" s="216" t="s">
        <v>545</v>
      </c>
    </row>
    <row r="338" s="2" customFormat="1">
      <c r="A338" s="39"/>
      <c r="B338" s="40"/>
      <c r="C338" s="41"/>
      <c r="D338" s="218" t="s">
        <v>129</v>
      </c>
      <c r="E338" s="41"/>
      <c r="F338" s="219" t="s">
        <v>546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129</v>
      </c>
      <c r="AU338" s="18" t="s">
        <v>83</v>
      </c>
    </row>
    <row r="339" s="2" customFormat="1">
      <c r="A339" s="39"/>
      <c r="B339" s="40"/>
      <c r="C339" s="41"/>
      <c r="D339" s="223" t="s">
        <v>131</v>
      </c>
      <c r="E339" s="41"/>
      <c r="F339" s="224" t="s">
        <v>547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131</v>
      </c>
      <c r="AU339" s="18" t="s">
        <v>83</v>
      </c>
    </row>
    <row r="340" s="13" customFormat="1">
      <c r="A340" s="13"/>
      <c r="B340" s="225"/>
      <c r="C340" s="226"/>
      <c r="D340" s="223" t="s">
        <v>133</v>
      </c>
      <c r="E340" s="227" t="s">
        <v>19</v>
      </c>
      <c r="F340" s="228" t="s">
        <v>548</v>
      </c>
      <c r="G340" s="226"/>
      <c r="H340" s="229">
        <v>31.34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133</v>
      </c>
      <c r="AU340" s="235" t="s">
        <v>83</v>
      </c>
      <c r="AV340" s="13" t="s">
        <v>83</v>
      </c>
      <c r="AW340" s="13" t="s">
        <v>35</v>
      </c>
      <c r="AX340" s="13" t="s">
        <v>81</v>
      </c>
      <c r="AY340" s="235" t="s">
        <v>120</v>
      </c>
    </row>
    <row r="341" s="2" customFormat="1" ht="37.8" customHeight="1">
      <c r="A341" s="39"/>
      <c r="B341" s="40"/>
      <c r="C341" s="205" t="s">
        <v>549</v>
      </c>
      <c r="D341" s="205" t="s">
        <v>122</v>
      </c>
      <c r="E341" s="206" t="s">
        <v>550</v>
      </c>
      <c r="F341" s="207" t="s">
        <v>551</v>
      </c>
      <c r="G341" s="208" t="s">
        <v>125</v>
      </c>
      <c r="H341" s="209">
        <v>34.850000000000001</v>
      </c>
      <c r="I341" s="210"/>
      <c r="J341" s="211">
        <f>ROUND(I341*H341,2)</f>
        <v>0</v>
      </c>
      <c r="K341" s="207" t="s">
        <v>126</v>
      </c>
      <c r="L341" s="45"/>
      <c r="M341" s="212" t="s">
        <v>19</v>
      </c>
      <c r="N341" s="213" t="s">
        <v>44</v>
      </c>
      <c r="O341" s="85"/>
      <c r="P341" s="214">
        <f>O341*H341</f>
        <v>0</v>
      </c>
      <c r="Q341" s="214">
        <v>2.4142999999999999</v>
      </c>
      <c r="R341" s="214">
        <f>Q341*H341</f>
        <v>84.138355000000004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127</v>
      </c>
      <c r="AT341" s="216" t="s">
        <v>122</v>
      </c>
      <c r="AU341" s="216" t="s">
        <v>83</v>
      </c>
      <c r="AY341" s="18" t="s">
        <v>120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81</v>
      </c>
      <c r="BK341" s="217">
        <f>ROUND(I341*H341,2)</f>
        <v>0</v>
      </c>
      <c r="BL341" s="18" t="s">
        <v>127</v>
      </c>
      <c r="BM341" s="216" t="s">
        <v>552</v>
      </c>
    </row>
    <row r="342" s="2" customFormat="1">
      <c r="A342" s="39"/>
      <c r="B342" s="40"/>
      <c r="C342" s="41"/>
      <c r="D342" s="218" t="s">
        <v>129</v>
      </c>
      <c r="E342" s="41"/>
      <c r="F342" s="219" t="s">
        <v>553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129</v>
      </c>
      <c r="AU342" s="18" t="s">
        <v>83</v>
      </c>
    </row>
    <row r="343" s="2" customFormat="1">
      <c r="A343" s="39"/>
      <c r="B343" s="40"/>
      <c r="C343" s="41"/>
      <c r="D343" s="223" t="s">
        <v>131</v>
      </c>
      <c r="E343" s="41"/>
      <c r="F343" s="224" t="s">
        <v>554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131</v>
      </c>
      <c r="AU343" s="18" t="s">
        <v>83</v>
      </c>
    </row>
    <row r="344" s="13" customFormat="1">
      <c r="A344" s="13"/>
      <c r="B344" s="225"/>
      <c r="C344" s="226"/>
      <c r="D344" s="223" t="s">
        <v>133</v>
      </c>
      <c r="E344" s="227" t="s">
        <v>19</v>
      </c>
      <c r="F344" s="228" t="s">
        <v>555</v>
      </c>
      <c r="G344" s="226"/>
      <c r="H344" s="229">
        <v>34.850000000000001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133</v>
      </c>
      <c r="AU344" s="235" t="s">
        <v>83</v>
      </c>
      <c r="AV344" s="13" t="s">
        <v>83</v>
      </c>
      <c r="AW344" s="13" t="s">
        <v>35</v>
      </c>
      <c r="AX344" s="13" t="s">
        <v>81</v>
      </c>
      <c r="AY344" s="235" t="s">
        <v>120</v>
      </c>
    </row>
    <row r="345" s="2" customFormat="1" ht="44.25" customHeight="1">
      <c r="A345" s="39"/>
      <c r="B345" s="40"/>
      <c r="C345" s="205" t="s">
        <v>556</v>
      </c>
      <c r="D345" s="205" t="s">
        <v>122</v>
      </c>
      <c r="E345" s="206" t="s">
        <v>557</v>
      </c>
      <c r="F345" s="207" t="s">
        <v>558</v>
      </c>
      <c r="G345" s="208" t="s">
        <v>125</v>
      </c>
      <c r="H345" s="209">
        <v>36.299999999999997</v>
      </c>
      <c r="I345" s="210"/>
      <c r="J345" s="211">
        <f>ROUND(I345*H345,2)</f>
        <v>0</v>
      </c>
      <c r="K345" s="207" t="s">
        <v>19</v>
      </c>
      <c r="L345" s="45"/>
      <c r="M345" s="212" t="s">
        <v>19</v>
      </c>
      <c r="N345" s="213" t="s">
        <v>44</v>
      </c>
      <c r="O345" s="85"/>
      <c r="P345" s="214">
        <f>O345*H345</f>
        <v>0</v>
      </c>
      <c r="Q345" s="214">
        <v>2.4142999999999999</v>
      </c>
      <c r="R345" s="214">
        <f>Q345*H345</f>
        <v>87.639089999999996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127</v>
      </c>
      <c r="AT345" s="216" t="s">
        <v>122</v>
      </c>
      <c r="AU345" s="216" t="s">
        <v>83</v>
      </c>
      <c r="AY345" s="18" t="s">
        <v>120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81</v>
      </c>
      <c r="BK345" s="217">
        <f>ROUND(I345*H345,2)</f>
        <v>0</v>
      </c>
      <c r="BL345" s="18" t="s">
        <v>127</v>
      </c>
      <c r="BM345" s="216" t="s">
        <v>559</v>
      </c>
    </row>
    <row r="346" s="2" customFormat="1">
      <c r="A346" s="39"/>
      <c r="B346" s="40"/>
      <c r="C346" s="41"/>
      <c r="D346" s="223" t="s">
        <v>131</v>
      </c>
      <c r="E346" s="41"/>
      <c r="F346" s="224" t="s">
        <v>560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131</v>
      </c>
      <c r="AU346" s="18" t="s">
        <v>83</v>
      </c>
    </row>
    <row r="347" s="13" customFormat="1">
      <c r="A347" s="13"/>
      <c r="B347" s="225"/>
      <c r="C347" s="226"/>
      <c r="D347" s="223" t="s">
        <v>133</v>
      </c>
      <c r="E347" s="227" t="s">
        <v>19</v>
      </c>
      <c r="F347" s="228" t="s">
        <v>561</v>
      </c>
      <c r="G347" s="226"/>
      <c r="H347" s="229">
        <v>36.299999999999997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133</v>
      </c>
      <c r="AU347" s="235" t="s">
        <v>83</v>
      </c>
      <c r="AV347" s="13" t="s">
        <v>83</v>
      </c>
      <c r="AW347" s="13" t="s">
        <v>35</v>
      </c>
      <c r="AX347" s="13" t="s">
        <v>81</v>
      </c>
      <c r="AY347" s="235" t="s">
        <v>120</v>
      </c>
    </row>
    <row r="348" s="2" customFormat="1" ht="24.15" customHeight="1">
      <c r="A348" s="39"/>
      <c r="B348" s="40"/>
      <c r="C348" s="205" t="s">
        <v>562</v>
      </c>
      <c r="D348" s="205" t="s">
        <v>122</v>
      </c>
      <c r="E348" s="206" t="s">
        <v>563</v>
      </c>
      <c r="F348" s="207" t="s">
        <v>564</v>
      </c>
      <c r="G348" s="208" t="s">
        <v>125</v>
      </c>
      <c r="H348" s="209">
        <v>4.5599999999999996</v>
      </c>
      <c r="I348" s="210"/>
      <c r="J348" s="211">
        <f>ROUND(I348*H348,2)</f>
        <v>0</v>
      </c>
      <c r="K348" s="207" t="s">
        <v>126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2.4327899999999998</v>
      </c>
      <c r="R348" s="214">
        <f>Q348*H348</f>
        <v>11.093522399999998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127</v>
      </c>
      <c r="AT348" s="216" t="s">
        <v>122</v>
      </c>
      <c r="AU348" s="216" t="s">
        <v>83</v>
      </c>
      <c r="AY348" s="18" t="s">
        <v>120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127</v>
      </c>
      <c r="BM348" s="216" t="s">
        <v>565</v>
      </c>
    </row>
    <row r="349" s="2" customFormat="1">
      <c r="A349" s="39"/>
      <c r="B349" s="40"/>
      <c r="C349" s="41"/>
      <c r="D349" s="218" t="s">
        <v>129</v>
      </c>
      <c r="E349" s="41"/>
      <c r="F349" s="219" t="s">
        <v>566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129</v>
      </c>
      <c r="AU349" s="18" t="s">
        <v>83</v>
      </c>
    </row>
    <row r="350" s="2" customFormat="1">
      <c r="A350" s="39"/>
      <c r="B350" s="40"/>
      <c r="C350" s="41"/>
      <c r="D350" s="223" t="s">
        <v>131</v>
      </c>
      <c r="E350" s="41"/>
      <c r="F350" s="224" t="s">
        <v>567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131</v>
      </c>
      <c r="AU350" s="18" t="s">
        <v>83</v>
      </c>
    </row>
    <row r="351" s="13" customFormat="1">
      <c r="A351" s="13"/>
      <c r="B351" s="225"/>
      <c r="C351" s="226"/>
      <c r="D351" s="223" t="s">
        <v>133</v>
      </c>
      <c r="E351" s="227" t="s">
        <v>19</v>
      </c>
      <c r="F351" s="228" t="s">
        <v>568</v>
      </c>
      <c r="G351" s="226"/>
      <c r="H351" s="229">
        <v>4.5599999999999996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133</v>
      </c>
      <c r="AU351" s="235" t="s">
        <v>83</v>
      </c>
      <c r="AV351" s="13" t="s">
        <v>83</v>
      </c>
      <c r="AW351" s="13" t="s">
        <v>35</v>
      </c>
      <c r="AX351" s="13" t="s">
        <v>81</v>
      </c>
      <c r="AY351" s="235" t="s">
        <v>120</v>
      </c>
    </row>
    <row r="352" s="2" customFormat="1" ht="24.15" customHeight="1">
      <c r="A352" s="39"/>
      <c r="B352" s="40"/>
      <c r="C352" s="205" t="s">
        <v>569</v>
      </c>
      <c r="D352" s="205" t="s">
        <v>122</v>
      </c>
      <c r="E352" s="206" t="s">
        <v>570</v>
      </c>
      <c r="F352" s="207" t="s">
        <v>571</v>
      </c>
      <c r="G352" s="208" t="s">
        <v>184</v>
      </c>
      <c r="H352" s="209">
        <v>178.09999999999999</v>
      </c>
      <c r="I352" s="210"/>
      <c r="J352" s="211">
        <f>ROUND(I352*H352,2)</f>
        <v>0</v>
      </c>
      <c r="K352" s="207" t="s">
        <v>126</v>
      </c>
      <c r="L352" s="45"/>
      <c r="M352" s="212" t="s">
        <v>19</v>
      </c>
      <c r="N352" s="213" t="s">
        <v>44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127</v>
      </c>
      <c r="AT352" s="216" t="s">
        <v>122</v>
      </c>
      <c r="AU352" s="216" t="s">
        <v>83</v>
      </c>
      <c r="AY352" s="18" t="s">
        <v>120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81</v>
      </c>
      <c r="BK352" s="217">
        <f>ROUND(I352*H352,2)</f>
        <v>0</v>
      </c>
      <c r="BL352" s="18" t="s">
        <v>127</v>
      </c>
      <c r="BM352" s="216" t="s">
        <v>572</v>
      </c>
    </row>
    <row r="353" s="2" customFormat="1">
      <c r="A353" s="39"/>
      <c r="B353" s="40"/>
      <c r="C353" s="41"/>
      <c r="D353" s="218" t="s">
        <v>129</v>
      </c>
      <c r="E353" s="41"/>
      <c r="F353" s="219" t="s">
        <v>573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129</v>
      </c>
      <c r="AU353" s="18" t="s">
        <v>83</v>
      </c>
    </row>
    <row r="354" s="2" customFormat="1">
      <c r="A354" s="39"/>
      <c r="B354" s="40"/>
      <c r="C354" s="41"/>
      <c r="D354" s="223" t="s">
        <v>131</v>
      </c>
      <c r="E354" s="41"/>
      <c r="F354" s="224" t="s">
        <v>574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131</v>
      </c>
      <c r="AU354" s="18" t="s">
        <v>83</v>
      </c>
    </row>
    <row r="355" s="13" customFormat="1">
      <c r="A355" s="13"/>
      <c r="B355" s="225"/>
      <c r="C355" s="226"/>
      <c r="D355" s="223" t="s">
        <v>133</v>
      </c>
      <c r="E355" s="227" t="s">
        <v>19</v>
      </c>
      <c r="F355" s="228" t="s">
        <v>575</v>
      </c>
      <c r="G355" s="226"/>
      <c r="H355" s="229">
        <v>178.09999999999999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133</v>
      </c>
      <c r="AU355" s="235" t="s">
        <v>83</v>
      </c>
      <c r="AV355" s="13" t="s">
        <v>83</v>
      </c>
      <c r="AW355" s="13" t="s">
        <v>35</v>
      </c>
      <c r="AX355" s="13" t="s">
        <v>81</v>
      </c>
      <c r="AY355" s="235" t="s">
        <v>120</v>
      </c>
    </row>
    <row r="356" s="2" customFormat="1" ht="55.5" customHeight="1">
      <c r="A356" s="39"/>
      <c r="B356" s="40"/>
      <c r="C356" s="205" t="s">
        <v>576</v>
      </c>
      <c r="D356" s="205" t="s">
        <v>122</v>
      </c>
      <c r="E356" s="206" t="s">
        <v>577</v>
      </c>
      <c r="F356" s="207" t="s">
        <v>578</v>
      </c>
      <c r="G356" s="208" t="s">
        <v>184</v>
      </c>
      <c r="H356" s="209">
        <v>8.5999999999999996</v>
      </c>
      <c r="I356" s="210"/>
      <c r="J356" s="211">
        <f>ROUND(I356*H356,2)</f>
        <v>0</v>
      </c>
      <c r="K356" s="207" t="s">
        <v>126</v>
      </c>
      <c r="L356" s="45"/>
      <c r="M356" s="212" t="s">
        <v>19</v>
      </c>
      <c r="N356" s="213" t="s">
        <v>44</v>
      </c>
      <c r="O356" s="85"/>
      <c r="P356" s="214">
        <f>O356*H356</f>
        <v>0</v>
      </c>
      <c r="Q356" s="214">
        <v>0.92927999999999999</v>
      </c>
      <c r="R356" s="214">
        <f>Q356*H356</f>
        <v>7.9918079999999998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127</v>
      </c>
      <c r="AT356" s="216" t="s">
        <v>122</v>
      </c>
      <c r="AU356" s="216" t="s">
        <v>83</v>
      </c>
      <c r="AY356" s="18" t="s">
        <v>120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81</v>
      </c>
      <c r="BK356" s="217">
        <f>ROUND(I356*H356,2)</f>
        <v>0</v>
      </c>
      <c r="BL356" s="18" t="s">
        <v>127</v>
      </c>
      <c r="BM356" s="216" t="s">
        <v>579</v>
      </c>
    </row>
    <row r="357" s="2" customFormat="1">
      <c r="A357" s="39"/>
      <c r="B357" s="40"/>
      <c r="C357" s="41"/>
      <c r="D357" s="218" t="s">
        <v>129</v>
      </c>
      <c r="E357" s="41"/>
      <c r="F357" s="219" t="s">
        <v>580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129</v>
      </c>
      <c r="AU357" s="18" t="s">
        <v>83</v>
      </c>
    </row>
    <row r="358" s="2" customFormat="1">
      <c r="A358" s="39"/>
      <c r="B358" s="40"/>
      <c r="C358" s="41"/>
      <c r="D358" s="223" t="s">
        <v>131</v>
      </c>
      <c r="E358" s="41"/>
      <c r="F358" s="224" t="s">
        <v>581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131</v>
      </c>
      <c r="AU358" s="18" t="s">
        <v>83</v>
      </c>
    </row>
    <row r="359" s="13" customFormat="1">
      <c r="A359" s="13"/>
      <c r="B359" s="225"/>
      <c r="C359" s="226"/>
      <c r="D359" s="223" t="s">
        <v>133</v>
      </c>
      <c r="E359" s="227" t="s">
        <v>19</v>
      </c>
      <c r="F359" s="228" t="s">
        <v>582</v>
      </c>
      <c r="G359" s="226"/>
      <c r="H359" s="229">
        <v>8.5999999999999996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133</v>
      </c>
      <c r="AU359" s="235" t="s">
        <v>83</v>
      </c>
      <c r="AV359" s="13" t="s">
        <v>83</v>
      </c>
      <c r="AW359" s="13" t="s">
        <v>35</v>
      </c>
      <c r="AX359" s="13" t="s">
        <v>81</v>
      </c>
      <c r="AY359" s="235" t="s">
        <v>120</v>
      </c>
    </row>
    <row r="360" s="2" customFormat="1" ht="66.75" customHeight="1">
      <c r="A360" s="39"/>
      <c r="B360" s="40"/>
      <c r="C360" s="205" t="s">
        <v>583</v>
      </c>
      <c r="D360" s="205" t="s">
        <v>122</v>
      </c>
      <c r="E360" s="206" t="s">
        <v>584</v>
      </c>
      <c r="F360" s="207" t="s">
        <v>585</v>
      </c>
      <c r="G360" s="208" t="s">
        <v>184</v>
      </c>
      <c r="H360" s="209">
        <v>17.699999999999999</v>
      </c>
      <c r="I360" s="210"/>
      <c r="J360" s="211">
        <f>ROUND(I360*H360,2)</f>
        <v>0</v>
      </c>
      <c r="K360" s="207" t="s">
        <v>19</v>
      </c>
      <c r="L360" s="45"/>
      <c r="M360" s="212" t="s">
        <v>19</v>
      </c>
      <c r="N360" s="213" t="s">
        <v>44</v>
      </c>
      <c r="O360" s="85"/>
      <c r="P360" s="214">
        <f>O360*H360</f>
        <v>0</v>
      </c>
      <c r="Q360" s="214">
        <v>0.92927999999999999</v>
      </c>
      <c r="R360" s="214">
        <f>Q360*H360</f>
        <v>16.448256000000001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127</v>
      </c>
      <c r="AT360" s="216" t="s">
        <v>122</v>
      </c>
      <c r="AU360" s="216" t="s">
        <v>83</v>
      </c>
      <c r="AY360" s="18" t="s">
        <v>120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127</v>
      </c>
      <c r="BM360" s="216" t="s">
        <v>586</v>
      </c>
    </row>
    <row r="361" s="2" customFormat="1">
      <c r="A361" s="39"/>
      <c r="B361" s="40"/>
      <c r="C361" s="41"/>
      <c r="D361" s="223" t="s">
        <v>131</v>
      </c>
      <c r="E361" s="41"/>
      <c r="F361" s="224" t="s">
        <v>587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131</v>
      </c>
      <c r="AU361" s="18" t="s">
        <v>83</v>
      </c>
    </row>
    <row r="362" s="13" customFormat="1">
      <c r="A362" s="13"/>
      <c r="B362" s="225"/>
      <c r="C362" s="226"/>
      <c r="D362" s="223" t="s">
        <v>133</v>
      </c>
      <c r="E362" s="227" t="s">
        <v>19</v>
      </c>
      <c r="F362" s="228" t="s">
        <v>588</v>
      </c>
      <c r="G362" s="226"/>
      <c r="H362" s="229">
        <v>17.699999999999999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133</v>
      </c>
      <c r="AU362" s="235" t="s">
        <v>83</v>
      </c>
      <c r="AV362" s="13" t="s">
        <v>83</v>
      </c>
      <c r="AW362" s="13" t="s">
        <v>35</v>
      </c>
      <c r="AX362" s="13" t="s">
        <v>81</v>
      </c>
      <c r="AY362" s="235" t="s">
        <v>120</v>
      </c>
    </row>
    <row r="363" s="2" customFormat="1" ht="55.5" customHeight="1">
      <c r="A363" s="39"/>
      <c r="B363" s="40"/>
      <c r="C363" s="205" t="s">
        <v>589</v>
      </c>
      <c r="D363" s="205" t="s">
        <v>122</v>
      </c>
      <c r="E363" s="206" t="s">
        <v>590</v>
      </c>
      <c r="F363" s="207" t="s">
        <v>591</v>
      </c>
      <c r="G363" s="208" t="s">
        <v>184</v>
      </c>
      <c r="H363" s="209">
        <v>12.699999999999999</v>
      </c>
      <c r="I363" s="210"/>
      <c r="J363" s="211">
        <f>ROUND(I363*H363,2)</f>
        <v>0</v>
      </c>
      <c r="K363" s="207" t="s">
        <v>126</v>
      </c>
      <c r="L363" s="45"/>
      <c r="M363" s="212" t="s">
        <v>19</v>
      </c>
      <c r="N363" s="213" t="s">
        <v>44</v>
      </c>
      <c r="O363" s="85"/>
      <c r="P363" s="214">
        <f>O363*H363</f>
        <v>0</v>
      </c>
      <c r="Q363" s="214">
        <v>1.16716</v>
      </c>
      <c r="R363" s="214">
        <f>Q363*H363</f>
        <v>14.822931999999998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127</v>
      </c>
      <c r="AT363" s="216" t="s">
        <v>122</v>
      </c>
      <c r="AU363" s="216" t="s">
        <v>83</v>
      </c>
      <c r="AY363" s="18" t="s">
        <v>120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81</v>
      </c>
      <c r="BK363" s="217">
        <f>ROUND(I363*H363,2)</f>
        <v>0</v>
      </c>
      <c r="BL363" s="18" t="s">
        <v>127</v>
      </c>
      <c r="BM363" s="216" t="s">
        <v>592</v>
      </c>
    </row>
    <row r="364" s="2" customFormat="1">
      <c r="A364" s="39"/>
      <c r="B364" s="40"/>
      <c r="C364" s="41"/>
      <c r="D364" s="218" t="s">
        <v>129</v>
      </c>
      <c r="E364" s="41"/>
      <c r="F364" s="219" t="s">
        <v>593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129</v>
      </c>
      <c r="AU364" s="18" t="s">
        <v>83</v>
      </c>
    </row>
    <row r="365" s="2" customFormat="1">
      <c r="A365" s="39"/>
      <c r="B365" s="40"/>
      <c r="C365" s="41"/>
      <c r="D365" s="223" t="s">
        <v>131</v>
      </c>
      <c r="E365" s="41"/>
      <c r="F365" s="224" t="s">
        <v>594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131</v>
      </c>
      <c r="AU365" s="18" t="s">
        <v>83</v>
      </c>
    </row>
    <row r="366" s="13" customFormat="1">
      <c r="A366" s="13"/>
      <c r="B366" s="225"/>
      <c r="C366" s="226"/>
      <c r="D366" s="223" t="s">
        <v>133</v>
      </c>
      <c r="E366" s="227" t="s">
        <v>19</v>
      </c>
      <c r="F366" s="228" t="s">
        <v>595</v>
      </c>
      <c r="G366" s="226"/>
      <c r="H366" s="229">
        <v>12.699999999999999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133</v>
      </c>
      <c r="AU366" s="235" t="s">
        <v>83</v>
      </c>
      <c r="AV366" s="13" t="s">
        <v>83</v>
      </c>
      <c r="AW366" s="13" t="s">
        <v>35</v>
      </c>
      <c r="AX366" s="13" t="s">
        <v>81</v>
      </c>
      <c r="AY366" s="235" t="s">
        <v>120</v>
      </c>
    </row>
    <row r="367" s="2" customFormat="1" ht="66.75" customHeight="1">
      <c r="A367" s="39"/>
      <c r="B367" s="40"/>
      <c r="C367" s="205" t="s">
        <v>596</v>
      </c>
      <c r="D367" s="205" t="s">
        <v>122</v>
      </c>
      <c r="E367" s="206" t="s">
        <v>597</v>
      </c>
      <c r="F367" s="207" t="s">
        <v>598</v>
      </c>
      <c r="G367" s="208" t="s">
        <v>184</v>
      </c>
      <c r="H367" s="209">
        <v>92</v>
      </c>
      <c r="I367" s="210"/>
      <c r="J367" s="211">
        <f>ROUND(I367*H367,2)</f>
        <v>0</v>
      </c>
      <c r="K367" s="207" t="s">
        <v>19</v>
      </c>
      <c r="L367" s="45"/>
      <c r="M367" s="212" t="s">
        <v>19</v>
      </c>
      <c r="N367" s="213" t="s">
        <v>44</v>
      </c>
      <c r="O367" s="85"/>
      <c r="P367" s="214">
        <f>O367*H367</f>
        <v>0</v>
      </c>
      <c r="Q367" s="214">
        <v>1.16716</v>
      </c>
      <c r="R367" s="214">
        <f>Q367*H367</f>
        <v>107.37872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127</v>
      </c>
      <c r="AT367" s="216" t="s">
        <v>122</v>
      </c>
      <c r="AU367" s="216" t="s">
        <v>83</v>
      </c>
      <c r="AY367" s="18" t="s">
        <v>120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81</v>
      </c>
      <c r="BK367" s="217">
        <f>ROUND(I367*H367,2)</f>
        <v>0</v>
      </c>
      <c r="BL367" s="18" t="s">
        <v>127</v>
      </c>
      <c r="BM367" s="216" t="s">
        <v>599</v>
      </c>
    </row>
    <row r="368" s="2" customFormat="1">
      <c r="A368" s="39"/>
      <c r="B368" s="40"/>
      <c r="C368" s="41"/>
      <c r="D368" s="223" t="s">
        <v>131</v>
      </c>
      <c r="E368" s="41"/>
      <c r="F368" s="224" t="s">
        <v>600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131</v>
      </c>
      <c r="AU368" s="18" t="s">
        <v>83</v>
      </c>
    </row>
    <row r="369" s="13" customFormat="1">
      <c r="A369" s="13"/>
      <c r="B369" s="225"/>
      <c r="C369" s="226"/>
      <c r="D369" s="223" t="s">
        <v>133</v>
      </c>
      <c r="E369" s="227" t="s">
        <v>19</v>
      </c>
      <c r="F369" s="228" t="s">
        <v>601</v>
      </c>
      <c r="G369" s="226"/>
      <c r="H369" s="229">
        <v>92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133</v>
      </c>
      <c r="AU369" s="235" t="s">
        <v>83</v>
      </c>
      <c r="AV369" s="13" t="s">
        <v>83</v>
      </c>
      <c r="AW369" s="13" t="s">
        <v>35</v>
      </c>
      <c r="AX369" s="13" t="s">
        <v>81</v>
      </c>
      <c r="AY369" s="235" t="s">
        <v>120</v>
      </c>
    </row>
    <row r="370" s="12" customFormat="1" ht="22.8" customHeight="1">
      <c r="A370" s="12"/>
      <c r="B370" s="189"/>
      <c r="C370" s="190"/>
      <c r="D370" s="191" t="s">
        <v>72</v>
      </c>
      <c r="E370" s="203" t="s">
        <v>154</v>
      </c>
      <c r="F370" s="203" t="s">
        <v>602</v>
      </c>
      <c r="G370" s="190"/>
      <c r="H370" s="190"/>
      <c r="I370" s="193"/>
      <c r="J370" s="204">
        <f>BK370</f>
        <v>0</v>
      </c>
      <c r="K370" s="190"/>
      <c r="L370" s="195"/>
      <c r="M370" s="196"/>
      <c r="N370" s="197"/>
      <c r="O370" s="197"/>
      <c r="P370" s="198">
        <f>SUM(P371:P374)</f>
        <v>0</v>
      </c>
      <c r="Q370" s="197"/>
      <c r="R370" s="198">
        <f>SUM(R371:R374)</f>
        <v>0.7360000000000001</v>
      </c>
      <c r="S370" s="197"/>
      <c r="T370" s="199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0" t="s">
        <v>81</v>
      </c>
      <c r="AT370" s="201" t="s">
        <v>72</v>
      </c>
      <c r="AU370" s="201" t="s">
        <v>81</v>
      </c>
      <c r="AY370" s="200" t="s">
        <v>120</v>
      </c>
      <c r="BK370" s="202">
        <f>SUM(BK371:BK374)</f>
        <v>0</v>
      </c>
    </row>
    <row r="371" s="2" customFormat="1" ht="33" customHeight="1">
      <c r="A371" s="39"/>
      <c r="B371" s="40"/>
      <c r="C371" s="205" t="s">
        <v>603</v>
      </c>
      <c r="D371" s="205" t="s">
        <v>122</v>
      </c>
      <c r="E371" s="206" t="s">
        <v>604</v>
      </c>
      <c r="F371" s="207" t="s">
        <v>605</v>
      </c>
      <c r="G371" s="208" t="s">
        <v>184</v>
      </c>
      <c r="H371" s="209">
        <v>1.6000000000000001</v>
      </c>
      <c r="I371" s="210"/>
      <c r="J371" s="211">
        <f>ROUND(I371*H371,2)</f>
        <v>0</v>
      </c>
      <c r="K371" s="207" t="s">
        <v>126</v>
      </c>
      <c r="L371" s="45"/>
      <c r="M371" s="212" t="s">
        <v>19</v>
      </c>
      <c r="N371" s="213" t="s">
        <v>44</v>
      </c>
      <c r="O371" s="85"/>
      <c r="P371" s="214">
        <f>O371*H371</f>
        <v>0</v>
      </c>
      <c r="Q371" s="214">
        <v>0.46000000000000002</v>
      </c>
      <c r="R371" s="214">
        <f>Q371*H371</f>
        <v>0.7360000000000001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127</v>
      </c>
      <c r="AT371" s="216" t="s">
        <v>122</v>
      </c>
      <c r="AU371" s="216" t="s">
        <v>83</v>
      </c>
      <c r="AY371" s="18" t="s">
        <v>120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81</v>
      </c>
      <c r="BK371" s="217">
        <f>ROUND(I371*H371,2)</f>
        <v>0</v>
      </c>
      <c r="BL371" s="18" t="s">
        <v>127</v>
      </c>
      <c r="BM371" s="216" t="s">
        <v>606</v>
      </c>
    </row>
    <row r="372" s="2" customFormat="1">
      <c r="A372" s="39"/>
      <c r="B372" s="40"/>
      <c r="C372" s="41"/>
      <c r="D372" s="218" t="s">
        <v>129</v>
      </c>
      <c r="E372" s="41"/>
      <c r="F372" s="219" t="s">
        <v>607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129</v>
      </c>
      <c r="AU372" s="18" t="s">
        <v>83</v>
      </c>
    </row>
    <row r="373" s="2" customFormat="1">
      <c r="A373" s="39"/>
      <c r="B373" s="40"/>
      <c r="C373" s="41"/>
      <c r="D373" s="223" t="s">
        <v>131</v>
      </c>
      <c r="E373" s="41"/>
      <c r="F373" s="224" t="s">
        <v>608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131</v>
      </c>
      <c r="AU373" s="18" t="s">
        <v>83</v>
      </c>
    </row>
    <row r="374" s="13" customFormat="1">
      <c r="A374" s="13"/>
      <c r="B374" s="225"/>
      <c r="C374" s="226"/>
      <c r="D374" s="223" t="s">
        <v>133</v>
      </c>
      <c r="E374" s="227" t="s">
        <v>19</v>
      </c>
      <c r="F374" s="228" t="s">
        <v>609</v>
      </c>
      <c r="G374" s="226"/>
      <c r="H374" s="229">
        <v>1.6000000000000001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133</v>
      </c>
      <c r="AU374" s="235" t="s">
        <v>83</v>
      </c>
      <c r="AV374" s="13" t="s">
        <v>83</v>
      </c>
      <c r="AW374" s="13" t="s">
        <v>35</v>
      </c>
      <c r="AX374" s="13" t="s">
        <v>81</v>
      </c>
      <c r="AY374" s="235" t="s">
        <v>120</v>
      </c>
    </row>
    <row r="375" s="12" customFormat="1" ht="22.8" customHeight="1">
      <c r="A375" s="12"/>
      <c r="B375" s="189"/>
      <c r="C375" s="190"/>
      <c r="D375" s="191" t="s">
        <v>72</v>
      </c>
      <c r="E375" s="203" t="s">
        <v>161</v>
      </c>
      <c r="F375" s="203" t="s">
        <v>610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SUM(P376:P379)</f>
        <v>0</v>
      </c>
      <c r="Q375" s="197"/>
      <c r="R375" s="198">
        <f>SUM(R376:R379)</f>
        <v>11.507539999999999</v>
      </c>
      <c r="S375" s="197"/>
      <c r="T375" s="199">
        <f>SUM(T376:T379)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0" t="s">
        <v>81</v>
      </c>
      <c r="AT375" s="201" t="s">
        <v>72</v>
      </c>
      <c r="AU375" s="201" t="s">
        <v>81</v>
      </c>
      <c r="AY375" s="200" t="s">
        <v>120</v>
      </c>
      <c r="BK375" s="202">
        <f>SUM(BK376:BK379)</f>
        <v>0</v>
      </c>
    </row>
    <row r="376" s="2" customFormat="1" ht="37.8" customHeight="1">
      <c r="A376" s="39"/>
      <c r="B376" s="40"/>
      <c r="C376" s="205" t="s">
        <v>611</v>
      </c>
      <c r="D376" s="205" t="s">
        <v>122</v>
      </c>
      <c r="E376" s="206" t="s">
        <v>612</v>
      </c>
      <c r="F376" s="207" t="s">
        <v>613</v>
      </c>
      <c r="G376" s="208" t="s">
        <v>184</v>
      </c>
      <c r="H376" s="209">
        <v>209</v>
      </c>
      <c r="I376" s="210"/>
      <c r="J376" s="211">
        <f>ROUND(I376*H376,2)</f>
        <v>0</v>
      </c>
      <c r="K376" s="207" t="s">
        <v>126</v>
      </c>
      <c r="L376" s="45"/>
      <c r="M376" s="212" t="s">
        <v>19</v>
      </c>
      <c r="N376" s="213" t="s">
        <v>44</v>
      </c>
      <c r="O376" s="85"/>
      <c r="P376" s="214">
        <f>O376*H376</f>
        <v>0</v>
      </c>
      <c r="Q376" s="214">
        <v>0.055059999999999998</v>
      </c>
      <c r="R376" s="214">
        <f>Q376*H376</f>
        <v>11.507539999999999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127</v>
      </c>
      <c r="AT376" s="216" t="s">
        <v>122</v>
      </c>
      <c r="AU376" s="216" t="s">
        <v>83</v>
      </c>
      <c r="AY376" s="18" t="s">
        <v>120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81</v>
      </c>
      <c r="BK376" s="217">
        <f>ROUND(I376*H376,2)</f>
        <v>0</v>
      </c>
      <c r="BL376" s="18" t="s">
        <v>127</v>
      </c>
      <c r="BM376" s="216" t="s">
        <v>614</v>
      </c>
    </row>
    <row r="377" s="2" customFormat="1">
      <c r="A377" s="39"/>
      <c r="B377" s="40"/>
      <c r="C377" s="41"/>
      <c r="D377" s="218" t="s">
        <v>129</v>
      </c>
      <c r="E377" s="41"/>
      <c r="F377" s="219" t="s">
        <v>615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129</v>
      </c>
      <c r="AU377" s="18" t="s">
        <v>83</v>
      </c>
    </row>
    <row r="378" s="2" customFormat="1">
      <c r="A378" s="39"/>
      <c r="B378" s="40"/>
      <c r="C378" s="41"/>
      <c r="D378" s="223" t="s">
        <v>131</v>
      </c>
      <c r="E378" s="41"/>
      <c r="F378" s="224" t="s">
        <v>616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131</v>
      </c>
      <c r="AU378" s="18" t="s">
        <v>83</v>
      </c>
    </row>
    <row r="379" s="13" customFormat="1">
      <c r="A379" s="13"/>
      <c r="B379" s="225"/>
      <c r="C379" s="226"/>
      <c r="D379" s="223" t="s">
        <v>133</v>
      </c>
      <c r="E379" s="227" t="s">
        <v>19</v>
      </c>
      <c r="F379" s="228" t="s">
        <v>617</v>
      </c>
      <c r="G379" s="226"/>
      <c r="H379" s="229">
        <v>209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133</v>
      </c>
      <c r="AU379" s="235" t="s">
        <v>83</v>
      </c>
      <c r="AV379" s="13" t="s">
        <v>83</v>
      </c>
      <c r="AW379" s="13" t="s">
        <v>35</v>
      </c>
      <c r="AX379" s="13" t="s">
        <v>81</v>
      </c>
      <c r="AY379" s="235" t="s">
        <v>120</v>
      </c>
    </row>
    <row r="380" s="12" customFormat="1" ht="22.8" customHeight="1">
      <c r="A380" s="12"/>
      <c r="B380" s="189"/>
      <c r="C380" s="190"/>
      <c r="D380" s="191" t="s">
        <v>72</v>
      </c>
      <c r="E380" s="203" t="s">
        <v>174</v>
      </c>
      <c r="F380" s="203" t="s">
        <v>618</v>
      </c>
      <c r="G380" s="190"/>
      <c r="H380" s="190"/>
      <c r="I380" s="193"/>
      <c r="J380" s="204">
        <f>BK380</f>
        <v>0</v>
      </c>
      <c r="K380" s="190"/>
      <c r="L380" s="195"/>
      <c r="M380" s="196"/>
      <c r="N380" s="197"/>
      <c r="O380" s="197"/>
      <c r="P380" s="198">
        <f>SUM(P381:P394)</f>
        <v>0</v>
      </c>
      <c r="Q380" s="197"/>
      <c r="R380" s="198">
        <f>SUM(R381:R394)</f>
        <v>0.022846200000000001</v>
      </c>
      <c r="S380" s="197"/>
      <c r="T380" s="199">
        <f>SUM(T381:T394)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0" t="s">
        <v>81</v>
      </c>
      <c r="AT380" s="201" t="s">
        <v>72</v>
      </c>
      <c r="AU380" s="201" t="s">
        <v>81</v>
      </c>
      <c r="AY380" s="200" t="s">
        <v>120</v>
      </c>
      <c r="BK380" s="202">
        <f>SUM(BK381:BK394)</f>
        <v>0</v>
      </c>
    </row>
    <row r="381" s="2" customFormat="1" ht="33" customHeight="1">
      <c r="A381" s="39"/>
      <c r="B381" s="40"/>
      <c r="C381" s="205" t="s">
        <v>619</v>
      </c>
      <c r="D381" s="205" t="s">
        <v>122</v>
      </c>
      <c r="E381" s="206" t="s">
        <v>620</v>
      </c>
      <c r="F381" s="207" t="s">
        <v>621</v>
      </c>
      <c r="G381" s="208" t="s">
        <v>356</v>
      </c>
      <c r="H381" s="209">
        <v>8</v>
      </c>
      <c r="I381" s="210"/>
      <c r="J381" s="211">
        <f>ROUND(I381*H381,2)</f>
        <v>0</v>
      </c>
      <c r="K381" s="207" t="s">
        <v>126</v>
      </c>
      <c r="L381" s="45"/>
      <c r="M381" s="212" t="s">
        <v>19</v>
      </c>
      <c r="N381" s="213" t="s">
        <v>44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127</v>
      </c>
      <c r="AT381" s="216" t="s">
        <v>122</v>
      </c>
      <c r="AU381" s="216" t="s">
        <v>83</v>
      </c>
      <c r="AY381" s="18" t="s">
        <v>120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81</v>
      </c>
      <c r="BK381" s="217">
        <f>ROUND(I381*H381,2)</f>
        <v>0</v>
      </c>
      <c r="BL381" s="18" t="s">
        <v>127</v>
      </c>
      <c r="BM381" s="216" t="s">
        <v>622</v>
      </c>
    </row>
    <row r="382" s="2" customFormat="1">
      <c r="A382" s="39"/>
      <c r="B382" s="40"/>
      <c r="C382" s="41"/>
      <c r="D382" s="218" t="s">
        <v>129</v>
      </c>
      <c r="E382" s="41"/>
      <c r="F382" s="219" t="s">
        <v>623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129</v>
      </c>
      <c r="AU382" s="18" t="s">
        <v>83</v>
      </c>
    </row>
    <row r="383" s="2" customFormat="1">
      <c r="A383" s="39"/>
      <c r="B383" s="40"/>
      <c r="C383" s="41"/>
      <c r="D383" s="223" t="s">
        <v>131</v>
      </c>
      <c r="E383" s="41"/>
      <c r="F383" s="224" t="s">
        <v>624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131</v>
      </c>
      <c r="AU383" s="18" t="s">
        <v>83</v>
      </c>
    </row>
    <row r="384" s="13" customFormat="1">
      <c r="A384" s="13"/>
      <c r="B384" s="225"/>
      <c r="C384" s="226"/>
      <c r="D384" s="223" t="s">
        <v>133</v>
      </c>
      <c r="E384" s="227" t="s">
        <v>19</v>
      </c>
      <c r="F384" s="228" t="s">
        <v>174</v>
      </c>
      <c r="G384" s="226"/>
      <c r="H384" s="229">
        <v>8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133</v>
      </c>
      <c r="AU384" s="235" t="s">
        <v>83</v>
      </c>
      <c r="AV384" s="13" t="s">
        <v>83</v>
      </c>
      <c r="AW384" s="13" t="s">
        <v>35</v>
      </c>
      <c r="AX384" s="13" t="s">
        <v>81</v>
      </c>
      <c r="AY384" s="235" t="s">
        <v>120</v>
      </c>
    </row>
    <row r="385" s="2" customFormat="1" ht="37.8" customHeight="1">
      <c r="A385" s="39"/>
      <c r="B385" s="40"/>
      <c r="C385" s="205" t="s">
        <v>625</v>
      </c>
      <c r="D385" s="205" t="s">
        <v>122</v>
      </c>
      <c r="E385" s="206" t="s">
        <v>626</v>
      </c>
      <c r="F385" s="207" t="s">
        <v>627</v>
      </c>
      <c r="G385" s="208" t="s">
        <v>356</v>
      </c>
      <c r="H385" s="209">
        <v>50</v>
      </c>
      <c r="I385" s="210"/>
      <c r="J385" s="211">
        <f>ROUND(I385*H385,2)</f>
        <v>0</v>
      </c>
      <c r="K385" s="207" t="s">
        <v>126</v>
      </c>
      <c r="L385" s="45"/>
      <c r="M385" s="212" t="s">
        <v>19</v>
      </c>
      <c r="N385" s="213" t="s">
        <v>44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127</v>
      </c>
      <c r="AT385" s="216" t="s">
        <v>122</v>
      </c>
      <c r="AU385" s="216" t="s">
        <v>83</v>
      </c>
      <c r="AY385" s="18" t="s">
        <v>120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81</v>
      </c>
      <c r="BK385" s="217">
        <f>ROUND(I385*H385,2)</f>
        <v>0</v>
      </c>
      <c r="BL385" s="18" t="s">
        <v>127</v>
      </c>
      <c r="BM385" s="216" t="s">
        <v>628</v>
      </c>
    </row>
    <row r="386" s="2" customFormat="1">
      <c r="A386" s="39"/>
      <c r="B386" s="40"/>
      <c r="C386" s="41"/>
      <c r="D386" s="218" t="s">
        <v>129</v>
      </c>
      <c r="E386" s="41"/>
      <c r="F386" s="219" t="s">
        <v>629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129</v>
      </c>
      <c r="AU386" s="18" t="s">
        <v>83</v>
      </c>
    </row>
    <row r="387" s="2" customFormat="1">
      <c r="A387" s="39"/>
      <c r="B387" s="40"/>
      <c r="C387" s="41"/>
      <c r="D387" s="223" t="s">
        <v>131</v>
      </c>
      <c r="E387" s="41"/>
      <c r="F387" s="224" t="s">
        <v>630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131</v>
      </c>
      <c r="AU387" s="18" t="s">
        <v>83</v>
      </c>
    </row>
    <row r="388" s="13" customFormat="1">
      <c r="A388" s="13"/>
      <c r="B388" s="225"/>
      <c r="C388" s="226"/>
      <c r="D388" s="223" t="s">
        <v>133</v>
      </c>
      <c r="E388" s="227" t="s">
        <v>19</v>
      </c>
      <c r="F388" s="228" t="s">
        <v>461</v>
      </c>
      <c r="G388" s="226"/>
      <c r="H388" s="229">
        <v>50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133</v>
      </c>
      <c r="AU388" s="235" t="s">
        <v>83</v>
      </c>
      <c r="AV388" s="13" t="s">
        <v>83</v>
      </c>
      <c r="AW388" s="13" t="s">
        <v>35</v>
      </c>
      <c r="AX388" s="13" t="s">
        <v>81</v>
      </c>
      <c r="AY388" s="235" t="s">
        <v>120</v>
      </c>
    </row>
    <row r="389" s="2" customFormat="1" ht="16.5" customHeight="1">
      <c r="A389" s="39"/>
      <c r="B389" s="40"/>
      <c r="C389" s="236" t="s">
        <v>631</v>
      </c>
      <c r="D389" s="236" t="s">
        <v>278</v>
      </c>
      <c r="E389" s="237" t="s">
        <v>632</v>
      </c>
      <c r="F389" s="238" t="s">
        <v>633</v>
      </c>
      <c r="G389" s="239" t="s">
        <v>356</v>
      </c>
      <c r="H389" s="240">
        <v>8.0800000000000001</v>
      </c>
      <c r="I389" s="241"/>
      <c r="J389" s="242">
        <f>ROUND(I389*H389,2)</f>
        <v>0</v>
      </c>
      <c r="K389" s="238" t="s">
        <v>126</v>
      </c>
      <c r="L389" s="243"/>
      <c r="M389" s="244" t="s">
        <v>19</v>
      </c>
      <c r="N389" s="245" t="s">
        <v>44</v>
      </c>
      <c r="O389" s="85"/>
      <c r="P389" s="214">
        <f>O389*H389</f>
        <v>0</v>
      </c>
      <c r="Q389" s="214">
        <v>0.00064000000000000005</v>
      </c>
      <c r="R389" s="214">
        <f>Q389*H389</f>
        <v>0.0051712000000000008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174</v>
      </c>
      <c r="AT389" s="216" t="s">
        <v>278</v>
      </c>
      <c r="AU389" s="216" t="s">
        <v>83</v>
      </c>
      <c r="AY389" s="18" t="s">
        <v>120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81</v>
      </c>
      <c r="BK389" s="217">
        <f>ROUND(I389*H389,2)</f>
        <v>0</v>
      </c>
      <c r="BL389" s="18" t="s">
        <v>127</v>
      </c>
      <c r="BM389" s="216" t="s">
        <v>634</v>
      </c>
    </row>
    <row r="390" s="13" customFormat="1">
      <c r="A390" s="13"/>
      <c r="B390" s="225"/>
      <c r="C390" s="226"/>
      <c r="D390" s="223" t="s">
        <v>133</v>
      </c>
      <c r="E390" s="227" t="s">
        <v>19</v>
      </c>
      <c r="F390" s="228" t="s">
        <v>635</v>
      </c>
      <c r="G390" s="226"/>
      <c r="H390" s="229">
        <v>8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133</v>
      </c>
      <c r="AU390" s="235" t="s">
        <v>83</v>
      </c>
      <c r="AV390" s="13" t="s">
        <v>83</v>
      </c>
      <c r="AW390" s="13" t="s">
        <v>35</v>
      </c>
      <c r="AX390" s="13" t="s">
        <v>81</v>
      </c>
      <c r="AY390" s="235" t="s">
        <v>120</v>
      </c>
    </row>
    <row r="391" s="13" customFormat="1">
      <c r="A391" s="13"/>
      <c r="B391" s="225"/>
      <c r="C391" s="226"/>
      <c r="D391" s="223" t="s">
        <v>133</v>
      </c>
      <c r="E391" s="226"/>
      <c r="F391" s="228" t="s">
        <v>636</v>
      </c>
      <c r="G391" s="226"/>
      <c r="H391" s="229">
        <v>8.0800000000000001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133</v>
      </c>
      <c r="AU391" s="235" t="s">
        <v>83</v>
      </c>
      <c r="AV391" s="13" t="s">
        <v>83</v>
      </c>
      <c r="AW391" s="13" t="s">
        <v>4</v>
      </c>
      <c r="AX391" s="13" t="s">
        <v>81</v>
      </c>
      <c r="AY391" s="235" t="s">
        <v>120</v>
      </c>
    </row>
    <row r="392" s="2" customFormat="1" ht="37.8" customHeight="1">
      <c r="A392" s="39"/>
      <c r="B392" s="40"/>
      <c r="C392" s="236" t="s">
        <v>637</v>
      </c>
      <c r="D392" s="236" t="s">
        <v>278</v>
      </c>
      <c r="E392" s="237" t="s">
        <v>638</v>
      </c>
      <c r="F392" s="238" t="s">
        <v>639</v>
      </c>
      <c r="G392" s="239" t="s">
        <v>356</v>
      </c>
      <c r="H392" s="240">
        <v>50.5</v>
      </c>
      <c r="I392" s="241"/>
      <c r="J392" s="242">
        <f>ROUND(I392*H392,2)</f>
        <v>0</v>
      </c>
      <c r="K392" s="238" t="s">
        <v>126</v>
      </c>
      <c r="L392" s="243"/>
      <c r="M392" s="244" t="s">
        <v>19</v>
      </c>
      <c r="N392" s="245" t="s">
        <v>44</v>
      </c>
      <c r="O392" s="85"/>
      <c r="P392" s="214">
        <f>O392*H392</f>
        <v>0</v>
      </c>
      <c r="Q392" s="214">
        <v>0.00035</v>
      </c>
      <c r="R392" s="214">
        <f>Q392*H392</f>
        <v>0.017675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174</v>
      </c>
      <c r="AT392" s="216" t="s">
        <v>278</v>
      </c>
      <c r="AU392" s="216" t="s">
        <v>83</v>
      </c>
      <c r="AY392" s="18" t="s">
        <v>120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81</v>
      </c>
      <c r="BK392" s="217">
        <f>ROUND(I392*H392,2)</f>
        <v>0</v>
      </c>
      <c r="BL392" s="18" t="s">
        <v>127</v>
      </c>
      <c r="BM392" s="216" t="s">
        <v>640</v>
      </c>
    </row>
    <row r="393" s="13" customFormat="1">
      <c r="A393" s="13"/>
      <c r="B393" s="225"/>
      <c r="C393" s="226"/>
      <c r="D393" s="223" t="s">
        <v>133</v>
      </c>
      <c r="E393" s="227" t="s">
        <v>19</v>
      </c>
      <c r="F393" s="228" t="s">
        <v>641</v>
      </c>
      <c r="G393" s="226"/>
      <c r="H393" s="229">
        <v>50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133</v>
      </c>
      <c r="AU393" s="235" t="s">
        <v>83</v>
      </c>
      <c r="AV393" s="13" t="s">
        <v>83</v>
      </c>
      <c r="AW393" s="13" t="s">
        <v>35</v>
      </c>
      <c r="AX393" s="13" t="s">
        <v>81</v>
      </c>
      <c r="AY393" s="235" t="s">
        <v>120</v>
      </c>
    </row>
    <row r="394" s="13" customFormat="1">
      <c r="A394" s="13"/>
      <c r="B394" s="225"/>
      <c r="C394" s="226"/>
      <c r="D394" s="223" t="s">
        <v>133</v>
      </c>
      <c r="E394" s="226"/>
      <c r="F394" s="228" t="s">
        <v>642</v>
      </c>
      <c r="G394" s="226"/>
      <c r="H394" s="229">
        <v>50.5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133</v>
      </c>
      <c r="AU394" s="235" t="s">
        <v>83</v>
      </c>
      <c r="AV394" s="13" t="s">
        <v>83</v>
      </c>
      <c r="AW394" s="13" t="s">
        <v>4</v>
      </c>
      <c r="AX394" s="13" t="s">
        <v>81</v>
      </c>
      <c r="AY394" s="235" t="s">
        <v>120</v>
      </c>
    </row>
    <row r="395" s="12" customFormat="1" ht="22.8" customHeight="1">
      <c r="A395" s="12"/>
      <c r="B395" s="189"/>
      <c r="C395" s="190"/>
      <c r="D395" s="191" t="s">
        <v>72</v>
      </c>
      <c r="E395" s="203" t="s">
        <v>181</v>
      </c>
      <c r="F395" s="203" t="s">
        <v>643</v>
      </c>
      <c r="G395" s="190"/>
      <c r="H395" s="190"/>
      <c r="I395" s="193"/>
      <c r="J395" s="204">
        <f>BK395</f>
        <v>0</v>
      </c>
      <c r="K395" s="190"/>
      <c r="L395" s="195"/>
      <c r="M395" s="196"/>
      <c r="N395" s="197"/>
      <c r="O395" s="197"/>
      <c r="P395" s="198">
        <f>SUM(P396:P462)</f>
        <v>0</v>
      </c>
      <c r="Q395" s="197"/>
      <c r="R395" s="198">
        <f>SUM(R396:R462)</f>
        <v>1.9568290000000002</v>
      </c>
      <c r="S395" s="197"/>
      <c r="T395" s="199">
        <f>SUM(T396:T462)</f>
        <v>55.782900000000005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0" t="s">
        <v>81</v>
      </c>
      <c r="AT395" s="201" t="s">
        <v>72</v>
      </c>
      <c r="AU395" s="201" t="s">
        <v>81</v>
      </c>
      <c r="AY395" s="200" t="s">
        <v>120</v>
      </c>
      <c r="BK395" s="202">
        <f>SUM(BK396:BK462)</f>
        <v>0</v>
      </c>
    </row>
    <row r="396" s="2" customFormat="1" ht="16.5" customHeight="1">
      <c r="A396" s="39"/>
      <c r="B396" s="40"/>
      <c r="C396" s="236" t="s">
        <v>644</v>
      </c>
      <c r="D396" s="236" t="s">
        <v>278</v>
      </c>
      <c r="E396" s="237" t="s">
        <v>645</v>
      </c>
      <c r="F396" s="238" t="s">
        <v>646</v>
      </c>
      <c r="G396" s="239" t="s">
        <v>184</v>
      </c>
      <c r="H396" s="240">
        <v>5.5999999999999996</v>
      </c>
      <c r="I396" s="241"/>
      <c r="J396" s="242">
        <f>ROUND(I396*H396,2)</f>
        <v>0</v>
      </c>
      <c r="K396" s="238" t="s">
        <v>19</v>
      </c>
      <c r="L396" s="243"/>
      <c r="M396" s="244" t="s">
        <v>19</v>
      </c>
      <c r="N396" s="245" t="s">
        <v>44</v>
      </c>
      <c r="O396" s="85"/>
      <c r="P396" s="214">
        <f>O396*H396</f>
        <v>0</v>
      </c>
      <c r="Q396" s="214">
        <v>5.0000000000000002E-05</v>
      </c>
      <c r="R396" s="214">
        <f>Q396*H396</f>
        <v>0.00027999999999999998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174</v>
      </c>
      <c r="AT396" s="216" t="s">
        <v>278</v>
      </c>
      <c r="AU396" s="216" t="s">
        <v>83</v>
      </c>
      <c r="AY396" s="18" t="s">
        <v>120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81</v>
      </c>
      <c r="BK396" s="217">
        <f>ROUND(I396*H396,2)</f>
        <v>0</v>
      </c>
      <c r="BL396" s="18" t="s">
        <v>127</v>
      </c>
      <c r="BM396" s="216" t="s">
        <v>647</v>
      </c>
    </row>
    <row r="397" s="2" customFormat="1">
      <c r="A397" s="39"/>
      <c r="B397" s="40"/>
      <c r="C397" s="41"/>
      <c r="D397" s="223" t="s">
        <v>131</v>
      </c>
      <c r="E397" s="41"/>
      <c r="F397" s="224" t="s">
        <v>648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131</v>
      </c>
      <c r="AU397" s="18" t="s">
        <v>83</v>
      </c>
    </row>
    <row r="398" s="13" customFormat="1">
      <c r="A398" s="13"/>
      <c r="B398" s="225"/>
      <c r="C398" s="226"/>
      <c r="D398" s="223" t="s">
        <v>133</v>
      </c>
      <c r="E398" s="227" t="s">
        <v>19</v>
      </c>
      <c r="F398" s="228" t="s">
        <v>649</v>
      </c>
      <c r="G398" s="226"/>
      <c r="H398" s="229">
        <v>5.5999999999999996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133</v>
      </c>
      <c r="AU398" s="235" t="s">
        <v>83</v>
      </c>
      <c r="AV398" s="13" t="s">
        <v>83</v>
      </c>
      <c r="AW398" s="13" t="s">
        <v>35</v>
      </c>
      <c r="AX398" s="13" t="s">
        <v>81</v>
      </c>
      <c r="AY398" s="235" t="s">
        <v>120</v>
      </c>
    </row>
    <row r="399" s="2" customFormat="1" ht="24.15" customHeight="1">
      <c r="A399" s="39"/>
      <c r="B399" s="40"/>
      <c r="C399" s="236" t="s">
        <v>650</v>
      </c>
      <c r="D399" s="236" t="s">
        <v>278</v>
      </c>
      <c r="E399" s="237" t="s">
        <v>651</v>
      </c>
      <c r="F399" s="238" t="s">
        <v>652</v>
      </c>
      <c r="G399" s="239" t="s">
        <v>653</v>
      </c>
      <c r="H399" s="240">
        <v>4</v>
      </c>
      <c r="I399" s="241"/>
      <c r="J399" s="242">
        <f>ROUND(I399*H399,2)</f>
        <v>0</v>
      </c>
      <c r="K399" s="238" t="s">
        <v>19</v>
      </c>
      <c r="L399" s="243"/>
      <c r="M399" s="244" t="s">
        <v>19</v>
      </c>
      <c r="N399" s="245" t="s">
        <v>44</v>
      </c>
      <c r="O399" s="85"/>
      <c r="P399" s="214">
        <f>O399*H399</f>
        <v>0</v>
      </c>
      <c r="Q399" s="214">
        <v>5.0000000000000002E-05</v>
      </c>
      <c r="R399" s="214">
        <f>Q399*H399</f>
        <v>0.00020000000000000001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174</v>
      </c>
      <c r="AT399" s="216" t="s">
        <v>278</v>
      </c>
      <c r="AU399" s="216" t="s">
        <v>83</v>
      </c>
      <c r="AY399" s="18" t="s">
        <v>120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81</v>
      </c>
      <c r="BK399" s="217">
        <f>ROUND(I399*H399,2)</f>
        <v>0</v>
      </c>
      <c r="BL399" s="18" t="s">
        <v>127</v>
      </c>
      <c r="BM399" s="216" t="s">
        <v>654</v>
      </c>
    </row>
    <row r="400" s="2" customFormat="1">
      <c r="A400" s="39"/>
      <c r="B400" s="40"/>
      <c r="C400" s="41"/>
      <c r="D400" s="223" t="s">
        <v>131</v>
      </c>
      <c r="E400" s="41"/>
      <c r="F400" s="224" t="s">
        <v>655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131</v>
      </c>
      <c r="AU400" s="18" t="s">
        <v>83</v>
      </c>
    </row>
    <row r="401" s="13" customFormat="1">
      <c r="A401" s="13"/>
      <c r="B401" s="225"/>
      <c r="C401" s="226"/>
      <c r="D401" s="223" t="s">
        <v>133</v>
      </c>
      <c r="E401" s="227" t="s">
        <v>19</v>
      </c>
      <c r="F401" s="228" t="s">
        <v>127</v>
      </c>
      <c r="G401" s="226"/>
      <c r="H401" s="229">
        <v>4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133</v>
      </c>
      <c r="AU401" s="235" t="s">
        <v>83</v>
      </c>
      <c r="AV401" s="13" t="s">
        <v>83</v>
      </c>
      <c r="AW401" s="13" t="s">
        <v>35</v>
      </c>
      <c r="AX401" s="13" t="s">
        <v>81</v>
      </c>
      <c r="AY401" s="235" t="s">
        <v>120</v>
      </c>
    </row>
    <row r="402" s="2" customFormat="1" ht="24.15" customHeight="1">
      <c r="A402" s="39"/>
      <c r="B402" s="40"/>
      <c r="C402" s="236" t="s">
        <v>656</v>
      </c>
      <c r="D402" s="236" t="s">
        <v>278</v>
      </c>
      <c r="E402" s="237" t="s">
        <v>657</v>
      </c>
      <c r="F402" s="238" t="s">
        <v>658</v>
      </c>
      <c r="G402" s="239" t="s">
        <v>653</v>
      </c>
      <c r="H402" s="240">
        <v>40</v>
      </c>
      <c r="I402" s="241"/>
      <c r="J402" s="242">
        <f>ROUND(I402*H402,2)</f>
        <v>0</v>
      </c>
      <c r="K402" s="238" t="s">
        <v>19</v>
      </c>
      <c r="L402" s="243"/>
      <c r="M402" s="244" t="s">
        <v>19</v>
      </c>
      <c r="N402" s="245" t="s">
        <v>44</v>
      </c>
      <c r="O402" s="85"/>
      <c r="P402" s="214">
        <f>O402*H402</f>
        <v>0</v>
      </c>
      <c r="Q402" s="214">
        <v>5.0000000000000002E-05</v>
      </c>
      <c r="R402" s="214">
        <f>Q402*H402</f>
        <v>0.002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174</v>
      </c>
      <c r="AT402" s="216" t="s">
        <v>278</v>
      </c>
      <c r="AU402" s="216" t="s">
        <v>83</v>
      </c>
      <c r="AY402" s="18" t="s">
        <v>120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81</v>
      </c>
      <c r="BK402" s="217">
        <f>ROUND(I402*H402,2)</f>
        <v>0</v>
      </c>
      <c r="BL402" s="18" t="s">
        <v>127</v>
      </c>
      <c r="BM402" s="216" t="s">
        <v>659</v>
      </c>
    </row>
    <row r="403" s="2" customFormat="1">
      <c r="A403" s="39"/>
      <c r="B403" s="40"/>
      <c r="C403" s="41"/>
      <c r="D403" s="223" t="s">
        <v>131</v>
      </c>
      <c r="E403" s="41"/>
      <c r="F403" s="224" t="s">
        <v>660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131</v>
      </c>
      <c r="AU403" s="18" t="s">
        <v>83</v>
      </c>
    </row>
    <row r="404" s="13" customFormat="1">
      <c r="A404" s="13"/>
      <c r="B404" s="225"/>
      <c r="C404" s="226"/>
      <c r="D404" s="223" t="s">
        <v>133</v>
      </c>
      <c r="E404" s="227" t="s">
        <v>19</v>
      </c>
      <c r="F404" s="228" t="s">
        <v>661</v>
      </c>
      <c r="G404" s="226"/>
      <c r="H404" s="229">
        <v>40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133</v>
      </c>
      <c r="AU404" s="235" t="s">
        <v>83</v>
      </c>
      <c r="AV404" s="13" t="s">
        <v>83</v>
      </c>
      <c r="AW404" s="13" t="s">
        <v>35</v>
      </c>
      <c r="AX404" s="13" t="s">
        <v>81</v>
      </c>
      <c r="AY404" s="235" t="s">
        <v>120</v>
      </c>
    </row>
    <row r="405" s="2" customFormat="1" ht="44.25" customHeight="1">
      <c r="A405" s="39"/>
      <c r="B405" s="40"/>
      <c r="C405" s="205" t="s">
        <v>662</v>
      </c>
      <c r="D405" s="205" t="s">
        <v>122</v>
      </c>
      <c r="E405" s="206" t="s">
        <v>663</v>
      </c>
      <c r="F405" s="207" t="s">
        <v>664</v>
      </c>
      <c r="G405" s="208" t="s">
        <v>184</v>
      </c>
      <c r="H405" s="209">
        <v>2.7999999999999998</v>
      </c>
      <c r="I405" s="210"/>
      <c r="J405" s="211">
        <f>ROUND(I405*H405,2)</f>
        <v>0</v>
      </c>
      <c r="K405" s="207" t="s">
        <v>126</v>
      </c>
      <c r="L405" s="45"/>
      <c r="M405" s="212" t="s">
        <v>19</v>
      </c>
      <c r="N405" s="213" t="s">
        <v>44</v>
      </c>
      <c r="O405" s="85"/>
      <c r="P405" s="214">
        <f>O405*H405</f>
        <v>0</v>
      </c>
      <c r="Q405" s="214">
        <v>0.046219999999999997</v>
      </c>
      <c r="R405" s="214">
        <f>Q405*H405</f>
        <v>0.12941599999999998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127</v>
      </c>
      <c r="AT405" s="216" t="s">
        <v>122</v>
      </c>
      <c r="AU405" s="216" t="s">
        <v>83</v>
      </c>
      <c r="AY405" s="18" t="s">
        <v>120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81</v>
      </c>
      <c r="BK405" s="217">
        <f>ROUND(I405*H405,2)</f>
        <v>0</v>
      </c>
      <c r="BL405" s="18" t="s">
        <v>127</v>
      </c>
      <c r="BM405" s="216" t="s">
        <v>665</v>
      </c>
    </row>
    <row r="406" s="2" customFormat="1">
      <c r="A406" s="39"/>
      <c r="B406" s="40"/>
      <c r="C406" s="41"/>
      <c r="D406" s="218" t="s">
        <v>129</v>
      </c>
      <c r="E406" s="41"/>
      <c r="F406" s="219" t="s">
        <v>666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129</v>
      </c>
      <c r="AU406" s="18" t="s">
        <v>83</v>
      </c>
    </row>
    <row r="407" s="2" customFormat="1">
      <c r="A407" s="39"/>
      <c r="B407" s="40"/>
      <c r="C407" s="41"/>
      <c r="D407" s="223" t="s">
        <v>131</v>
      </c>
      <c r="E407" s="41"/>
      <c r="F407" s="224" t="s">
        <v>667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131</v>
      </c>
      <c r="AU407" s="18" t="s">
        <v>83</v>
      </c>
    </row>
    <row r="408" s="13" customFormat="1">
      <c r="A408" s="13"/>
      <c r="B408" s="225"/>
      <c r="C408" s="226"/>
      <c r="D408" s="223" t="s">
        <v>133</v>
      </c>
      <c r="E408" s="227" t="s">
        <v>19</v>
      </c>
      <c r="F408" s="228" t="s">
        <v>668</v>
      </c>
      <c r="G408" s="226"/>
      <c r="H408" s="229">
        <v>2.7999999999999998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133</v>
      </c>
      <c r="AU408" s="235" t="s">
        <v>83</v>
      </c>
      <c r="AV408" s="13" t="s">
        <v>83</v>
      </c>
      <c r="AW408" s="13" t="s">
        <v>35</v>
      </c>
      <c r="AX408" s="13" t="s">
        <v>81</v>
      </c>
      <c r="AY408" s="235" t="s">
        <v>120</v>
      </c>
    </row>
    <row r="409" s="2" customFormat="1" ht="78" customHeight="1">
      <c r="A409" s="39"/>
      <c r="B409" s="40"/>
      <c r="C409" s="205" t="s">
        <v>669</v>
      </c>
      <c r="D409" s="205" t="s">
        <v>122</v>
      </c>
      <c r="E409" s="206" t="s">
        <v>670</v>
      </c>
      <c r="F409" s="207" t="s">
        <v>671</v>
      </c>
      <c r="G409" s="208" t="s">
        <v>184</v>
      </c>
      <c r="H409" s="209">
        <v>209</v>
      </c>
      <c r="I409" s="210"/>
      <c r="J409" s="211">
        <f>ROUND(I409*H409,2)</f>
        <v>0</v>
      </c>
      <c r="K409" s="207" t="s">
        <v>126</v>
      </c>
      <c r="L409" s="45"/>
      <c r="M409" s="212" t="s">
        <v>19</v>
      </c>
      <c r="N409" s="213" t="s">
        <v>44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127</v>
      </c>
      <c r="AT409" s="216" t="s">
        <v>122</v>
      </c>
      <c r="AU409" s="216" t="s">
        <v>83</v>
      </c>
      <c r="AY409" s="18" t="s">
        <v>120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81</v>
      </c>
      <c r="BK409" s="217">
        <f>ROUND(I409*H409,2)</f>
        <v>0</v>
      </c>
      <c r="BL409" s="18" t="s">
        <v>127</v>
      </c>
      <c r="BM409" s="216" t="s">
        <v>672</v>
      </c>
    </row>
    <row r="410" s="2" customFormat="1">
      <c r="A410" s="39"/>
      <c r="B410" s="40"/>
      <c r="C410" s="41"/>
      <c r="D410" s="218" t="s">
        <v>129</v>
      </c>
      <c r="E410" s="41"/>
      <c r="F410" s="219" t="s">
        <v>673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129</v>
      </c>
      <c r="AU410" s="18" t="s">
        <v>83</v>
      </c>
    </row>
    <row r="411" s="2" customFormat="1">
      <c r="A411" s="39"/>
      <c r="B411" s="40"/>
      <c r="C411" s="41"/>
      <c r="D411" s="223" t="s">
        <v>131</v>
      </c>
      <c r="E411" s="41"/>
      <c r="F411" s="224" t="s">
        <v>674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131</v>
      </c>
      <c r="AU411" s="18" t="s">
        <v>83</v>
      </c>
    </row>
    <row r="412" s="13" customFormat="1">
      <c r="A412" s="13"/>
      <c r="B412" s="225"/>
      <c r="C412" s="226"/>
      <c r="D412" s="223" t="s">
        <v>133</v>
      </c>
      <c r="E412" s="227" t="s">
        <v>19</v>
      </c>
      <c r="F412" s="228" t="s">
        <v>617</v>
      </c>
      <c r="G412" s="226"/>
      <c r="H412" s="229">
        <v>209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133</v>
      </c>
      <c r="AU412" s="235" t="s">
        <v>83</v>
      </c>
      <c r="AV412" s="13" t="s">
        <v>83</v>
      </c>
      <c r="AW412" s="13" t="s">
        <v>35</v>
      </c>
      <c r="AX412" s="13" t="s">
        <v>81</v>
      </c>
      <c r="AY412" s="235" t="s">
        <v>120</v>
      </c>
    </row>
    <row r="413" s="2" customFormat="1" ht="37.8" customHeight="1">
      <c r="A413" s="39"/>
      <c r="B413" s="40"/>
      <c r="C413" s="205" t="s">
        <v>675</v>
      </c>
      <c r="D413" s="205" t="s">
        <v>122</v>
      </c>
      <c r="E413" s="206" t="s">
        <v>676</v>
      </c>
      <c r="F413" s="207" t="s">
        <v>677</v>
      </c>
      <c r="G413" s="208" t="s">
        <v>184</v>
      </c>
      <c r="H413" s="209">
        <v>40</v>
      </c>
      <c r="I413" s="210"/>
      <c r="J413" s="211">
        <f>ROUND(I413*H413,2)</f>
        <v>0</v>
      </c>
      <c r="K413" s="207" t="s">
        <v>126</v>
      </c>
      <c r="L413" s="45"/>
      <c r="M413" s="212" t="s">
        <v>19</v>
      </c>
      <c r="N413" s="213" t="s">
        <v>44</v>
      </c>
      <c r="O413" s="85"/>
      <c r="P413" s="214">
        <f>O413*H413</f>
        <v>0</v>
      </c>
      <c r="Q413" s="214">
        <v>0.00012999999999999999</v>
      </c>
      <c r="R413" s="214">
        <f>Q413*H413</f>
        <v>0.0051999999999999998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127</v>
      </c>
      <c r="AT413" s="216" t="s">
        <v>122</v>
      </c>
      <c r="AU413" s="216" t="s">
        <v>83</v>
      </c>
      <c r="AY413" s="18" t="s">
        <v>120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81</v>
      </c>
      <c r="BK413" s="217">
        <f>ROUND(I413*H413,2)</f>
        <v>0</v>
      </c>
      <c r="BL413" s="18" t="s">
        <v>127</v>
      </c>
      <c r="BM413" s="216" t="s">
        <v>678</v>
      </c>
    </row>
    <row r="414" s="2" customFormat="1">
      <c r="A414" s="39"/>
      <c r="B414" s="40"/>
      <c r="C414" s="41"/>
      <c r="D414" s="218" t="s">
        <v>129</v>
      </c>
      <c r="E414" s="41"/>
      <c r="F414" s="219" t="s">
        <v>679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129</v>
      </c>
      <c r="AU414" s="18" t="s">
        <v>83</v>
      </c>
    </row>
    <row r="415" s="2" customFormat="1">
      <c r="A415" s="39"/>
      <c r="B415" s="40"/>
      <c r="C415" s="41"/>
      <c r="D415" s="223" t="s">
        <v>131</v>
      </c>
      <c r="E415" s="41"/>
      <c r="F415" s="224" t="s">
        <v>680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131</v>
      </c>
      <c r="AU415" s="18" t="s">
        <v>83</v>
      </c>
    </row>
    <row r="416" s="13" customFormat="1">
      <c r="A416" s="13"/>
      <c r="B416" s="225"/>
      <c r="C416" s="226"/>
      <c r="D416" s="223" t="s">
        <v>133</v>
      </c>
      <c r="E416" s="227" t="s">
        <v>19</v>
      </c>
      <c r="F416" s="228" t="s">
        <v>681</v>
      </c>
      <c r="G416" s="226"/>
      <c r="H416" s="229">
        <v>40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133</v>
      </c>
      <c r="AU416" s="235" t="s">
        <v>83</v>
      </c>
      <c r="AV416" s="13" t="s">
        <v>83</v>
      </c>
      <c r="AW416" s="13" t="s">
        <v>35</v>
      </c>
      <c r="AX416" s="13" t="s">
        <v>81</v>
      </c>
      <c r="AY416" s="235" t="s">
        <v>120</v>
      </c>
    </row>
    <row r="417" s="2" customFormat="1" ht="37.8" customHeight="1">
      <c r="A417" s="39"/>
      <c r="B417" s="40"/>
      <c r="C417" s="205" t="s">
        <v>682</v>
      </c>
      <c r="D417" s="205" t="s">
        <v>122</v>
      </c>
      <c r="E417" s="206" t="s">
        <v>683</v>
      </c>
      <c r="F417" s="207" t="s">
        <v>684</v>
      </c>
      <c r="G417" s="208" t="s">
        <v>184</v>
      </c>
      <c r="H417" s="209">
        <v>40</v>
      </c>
      <c r="I417" s="210"/>
      <c r="J417" s="211">
        <f>ROUND(I417*H417,2)</f>
        <v>0</v>
      </c>
      <c r="K417" s="207" t="s">
        <v>126</v>
      </c>
      <c r="L417" s="45"/>
      <c r="M417" s="212" t="s">
        <v>19</v>
      </c>
      <c r="N417" s="213" t="s">
        <v>44</v>
      </c>
      <c r="O417" s="85"/>
      <c r="P417" s="214">
        <f>O417*H417</f>
        <v>0</v>
      </c>
      <c r="Q417" s="214">
        <v>0.00021000000000000001</v>
      </c>
      <c r="R417" s="214">
        <f>Q417*H417</f>
        <v>0.0084000000000000012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127</v>
      </c>
      <c r="AT417" s="216" t="s">
        <v>122</v>
      </c>
      <c r="AU417" s="216" t="s">
        <v>83</v>
      </c>
      <c r="AY417" s="18" t="s">
        <v>120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81</v>
      </c>
      <c r="BK417" s="217">
        <f>ROUND(I417*H417,2)</f>
        <v>0</v>
      </c>
      <c r="BL417" s="18" t="s">
        <v>127</v>
      </c>
      <c r="BM417" s="216" t="s">
        <v>685</v>
      </c>
    </row>
    <row r="418" s="2" customFormat="1">
      <c r="A418" s="39"/>
      <c r="B418" s="40"/>
      <c r="C418" s="41"/>
      <c r="D418" s="218" t="s">
        <v>129</v>
      </c>
      <c r="E418" s="41"/>
      <c r="F418" s="219" t="s">
        <v>686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129</v>
      </c>
      <c r="AU418" s="18" t="s">
        <v>83</v>
      </c>
    </row>
    <row r="419" s="2" customFormat="1">
      <c r="A419" s="39"/>
      <c r="B419" s="40"/>
      <c r="C419" s="41"/>
      <c r="D419" s="223" t="s">
        <v>131</v>
      </c>
      <c r="E419" s="41"/>
      <c r="F419" s="224" t="s">
        <v>687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131</v>
      </c>
      <c r="AU419" s="18" t="s">
        <v>83</v>
      </c>
    </row>
    <row r="420" s="13" customFormat="1">
      <c r="A420" s="13"/>
      <c r="B420" s="225"/>
      <c r="C420" s="226"/>
      <c r="D420" s="223" t="s">
        <v>133</v>
      </c>
      <c r="E420" s="227" t="s">
        <v>19</v>
      </c>
      <c r="F420" s="228" t="s">
        <v>681</v>
      </c>
      <c r="G420" s="226"/>
      <c r="H420" s="229">
        <v>40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133</v>
      </c>
      <c r="AU420" s="235" t="s">
        <v>83</v>
      </c>
      <c r="AV420" s="13" t="s">
        <v>83</v>
      </c>
      <c r="AW420" s="13" t="s">
        <v>35</v>
      </c>
      <c r="AX420" s="13" t="s">
        <v>81</v>
      </c>
      <c r="AY420" s="235" t="s">
        <v>120</v>
      </c>
    </row>
    <row r="421" s="2" customFormat="1" ht="37.8" customHeight="1">
      <c r="A421" s="39"/>
      <c r="B421" s="40"/>
      <c r="C421" s="205" t="s">
        <v>688</v>
      </c>
      <c r="D421" s="205" t="s">
        <v>122</v>
      </c>
      <c r="E421" s="206" t="s">
        <v>689</v>
      </c>
      <c r="F421" s="207" t="s">
        <v>690</v>
      </c>
      <c r="G421" s="208" t="s">
        <v>356</v>
      </c>
      <c r="H421" s="209">
        <v>38</v>
      </c>
      <c r="I421" s="210"/>
      <c r="J421" s="211">
        <f>ROUND(I421*H421,2)</f>
        <v>0</v>
      </c>
      <c r="K421" s="207" t="s">
        <v>126</v>
      </c>
      <c r="L421" s="45"/>
      <c r="M421" s="212" t="s">
        <v>19</v>
      </c>
      <c r="N421" s="213" t="s">
        <v>44</v>
      </c>
      <c r="O421" s="85"/>
      <c r="P421" s="214">
        <f>O421*H421</f>
        <v>0</v>
      </c>
      <c r="Q421" s="214">
        <v>0.00172</v>
      </c>
      <c r="R421" s="214">
        <f>Q421*H421</f>
        <v>0.065360000000000001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127</v>
      </c>
      <c r="AT421" s="216" t="s">
        <v>122</v>
      </c>
      <c r="AU421" s="216" t="s">
        <v>83</v>
      </c>
      <c r="AY421" s="18" t="s">
        <v>120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81</v>
      </c>
      <c r="BK421" s="217">
        <f>ROUND(I421*H421,2)</f>
        <v>0</v>
      </c>
      <c r="BL421" s="18" t="s">
        <v>127</v>
      </c>
      <c r="BM421" s="216" t="s">
        <v>691</v>
      </c>
    </row>
    <row r="422" s="2" customFormat="1">
      <c r="A422" s="39"/>
      <c r="B422" s="40"/>
      <c r="C422" s="41"/>
      <c r="D422" s="218" t="s">
        <v>129</v>
      </c>
      <c r="E422" s="41"/>
      <c r="F422" s="219" t="s">
        <v>692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129</v>
      </c>
      <c r="AU422" s="18" t="s">
        <v>83</v>
      </c>
    </row>
    <row r="423" s="2" customFormat="1">
      <c r="A423" s="39"/>
      <c r="B423" s="40"/>
      <c r="C423" s="41"/>
      <c r="D423" s="223" t="s">
        <v>131</v>
      </c>
      <c r="E423" s="41"/>
      <c r="F423" s="224" t="s">
        <v>693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131</v>
      </c>
      <c r="AU423" s="18" t="s">
        <v>83</v>
      </c>
    </row>
    <row r="424" s="13" customFormat="1">
      <c r="A424" s="13"/>
      <c r="B424" s="225"/>
      <c r="C424" s="226"/>
      <c r="D424" s="223" t="s">
        <v>133</v>
      </c>
      <c r="E424" s="227" t="s">
        <v>19</v>
      </c>
      <c r="F424" s="228" t="s">
        <v>694</v>
      </c>
      <c r="G424" s="226"/>
      <c r="H424" s="229">
        <v>38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133</v>
      </c>
      <c r="AU424" s="235" t="s">
        <v>83</v>
      </c>
      <c r="AV424" s="13" t="s">
        <v>83</v>
      </c>
      <c r="AW424" s="13" t="s">
        <v>35</v>
      </c>
      <c r="AX424" s="13" t="s">
        <v>81</v>
      </c>
      <c r="AY424" s="235" t="s">
        <v>120</v>
      </c>
    </row>
    <row r="425" s="2" customFormat="1" ht="37.8" customHeight="1">
      <c r="A425" s="39"/>
      <c r="B425" s="40"/>
      <c r="C425" s="205" t="s">
        <v>223</v>
      </c>
      <c r="D425" s="205" t="s">
        <v>122</v>
      </c>
      <c r="E425" s="206" t="s">
        <v>695</v>
      </c>
      <c r="F425" s="207" t="s">
        <v>696</v>
      </c>
      <c r="G425" s="208" t="s">
        <v>350</v>
      </c>
      <c r="H425" s="209">
        <v>5</v>
      </c>
      <c r="I425" s="210"/>
      <c r="J425" s="211">
        <f>ROUND(I425*H425,2)</f>
        <v>0</v>
      </c>
      <c r="K425" s="207" t="s">
        <v>126</v>
      </c>
      <c r="L425" s="45"/>
      <c r="M425" s="212" t="s">
        <v>19</v>
      </c>
      <c r="N425" s="213" t="s">
        <v>44</v>
      </c>
      <c r="O425" s="85"/>
      <c r="P425" s="214">
        <f>O425*H425</f>
        <v>0</v>
      </c>
      <c r="Q425" s="214">
        <v>0.00012</v>
      </c>
      <c r="R425" s="214">
        <f>Q425*H425</f>
        <v>0.00060000000000000006</v>
      </c>
      <c r="S425" s="214">
        <v>0</v>
      </c>
      <c r="T425" s="21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6" t="s">
        <v>127</v>
      </c>
      <c r="AT425" s="216" t="s">
        <v>122</v>
      </c>
      <c r="AU425" s="216" t="s">
        <v>83</v>
      </c>
      <c r="AY425" s="18" t="s">
        <v>120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8" t="s">
        <v>81</v>
      </c>
      <c r="BK425" s="217">
        <f>ROUND(I425*H425,2)</f>
        <v>0</v>
      </c>
      <c r="BL425" s="18" t="s">
        <v>127</v>
      </c>
      <c r="BM425" s="216" t="s">
        <v>697</v>
      </c>
    </row>
    <row r="426" s="2" customFormat="1">
      <c r="A426" s="39"/>
      <c r="B426" s="40"/>
      <c r="C426" s="41"/>
      <c r="D426" s="218" t="s">
        <v>129</v>
      </c>
      <c r="E426" s="41"/>
      <c r="F426" s="219" t="s">
        <v>698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129</v>
      </c>
      <c r="AU426" s="18" t="s">
        <v>83</v>
      </c>
    </row>
    <row r="427" s="2" customFormat="1">
      <c r="A427" s="39"/>
      <c r="B427" s="40"/>
      <c r="C427" s="41"/>
      <c r="D427" s="223" t="s">
        <v>131</v>
      </c>
      <c r="E427" s="41"/>
      <c r="F427" s="224" t="s">
        <v>699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131</v>
      </c>
      <c r="AU427" s="18" t="s">
        <v>83</v>
      </c>
    </row>
    <row r="428" s="13" customFormat="1">
      <c r="A428" s="13"/>
      <c r="B428" s="225"/>
      <c r="C428" s="226"/>
      <c r="D428" s="223" t="s">
        <v>133</v>
      </c>
      <c r="E428" s="227" t="s">
        <v>19</v>
      </c>
      <c r="F428" s="228" t="s">
        <v>154</v>
      </c>
      <c r="G428" s="226"/>
      <c r="H428" s="229">
        <v>5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133</v>
      </c>
      <c r="AU428" s="235" t="s">
        <v>83</v>
      </c>
      <c r="AV428" s="13" t="s">
        <v>83</v>
      </c>
      <c r="AW428" s="13" t="s">
        <v>35</v>
      </c>
      <c r="AX428" s="13" t="s">
        <v>81</v>
      </c>
      <c r="AY428" s="235" t="s">
        <v>120</v>
      </c>
    </row>
    <row r="429" s="2" customFormat="1" ht="49.05" customHeight="1">
      <c r="A429" s="39"/>
      <c r="B429" s="40"/>
      <c r="C429" s="205" t="s">
        <v>700</v>
      </c>
      <c r="D429" s="205" t="s">
        <v>122</v>
      </c>
      <c r="E429" s="206" t="s">
        <v>701</v>
      </c>
      <c r="F429" s="207" t="s">
        <v>702</v>
      </c>
      <c r="G429" s="208" t="s">
        <v>125</v>
      </c>
      <c r="H429" s="209">
        <v>18.440000000000001</v>
      </c>
      <c r="I429" s="210"/>
      <c r="J429" s="211">
        <f>ROUND(I429*H429,2)</f>
        <v>0</v>
      </c>
      <c r="K429" s="207" t="s">
        <v>126</v>
      </c>
      <c r="L429" s="45"/>
      <c r="M429" s="212" t="s">
        <v>19</v>
      </c>
      <c r="N429" s="213" t="s">
        <v>44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2.8500000000000001</v>
      </c>
      <c r="T429" s="215">
        <f>S429*H429</f>
        <v>52.554000000000002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127</v>
      </c>
      <c r="AT429" s="216" t="s">
        <v>122</v>
      </c>
      <c r="AU429" s="216" t="s">
        <v>83</v>
      </c>
      <c r="AY429" s="18" t="s">
        <v>120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81</v>
      </c>
      <c r="BK429" s="217">
        <f>ROUND(I429*H429,2)</f>
        <v>0</v>
      </c>
      <c r="BL429" s="18" t="s">
        <v>127</v>
      </c>
      <c r="BM429" s="216" t="s">
        <v>703</v>
      </c>
    </row>
    <row r="430" s="2" customFormat="1">
      <c r="A430" s="39"/>
      <c r="B430" s="40"/>
      <c r="C430" s="41"/>
      <c r="D430" s="218" t="s">
        <v>129</v>
      </c>
      <c r="E430" s="41"/>
      <c r="F430" s="219" t="s">
        <v>704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129</v>
      </c>
      <c r="AU430" s="18" t="s">
        <v>83</v>
      </c>
    </row>
    <row r="431" s="2" customFormat="1">
      <c r="A431" s="39"/>
      <c r="B431" s="40"/>
      <c r="C431" s="41"/>
      <c r="D431" s="223" t="s">
        <v>131</v>
      </c>
      <c r="E431" s="41"/>
      <c r="F431" s="224" t="s">
        <v>705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131</v>
      </c>
      <c r="AU431" s="18" t="s">
        <v>83</v>
      </c>
    </row>
    <row r="432" s="13" customFormat="1">
      <c r="A432" s="13"/>
      <c r="B432" s="225"/>
      <c r="C432" s="226"/>
      <c r="D432" s="223" t="s">
        <v>133</v>
      </c>
      <c r="E432" s="227" t="s">
        <v>19</v>
      </c>
      <c r="F432" s="228" t="s">
        <v>706</v>
      </c>
      <c r="G432" s="226"/>
      <c r="H432" s="229">
        <v>18.440000000000001</v>
      </c>
      <c r="I432" s="230"/>
      <c r="J432" s="226"/>
      <c r="K432" s="226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133</v>
      </c>
      <c r="AU432" s="235" t="s">
        <v>83</v>
      </c>
      <c r="AV432" s="13" t="s">
        <v>83</v>
      </c>
      <c r="AW432" s="13" t="s">
        <v>35</v>
      </c>
      <c r="AX432" s="13" t="s">
        <v>81</v>
      </c>
      <c r="AY432" s="235" t="s">
        <v>120</v>
      </c>
    </row>
    <row r="433" s="2" customFormat="1" ht="24.15" customHeight="1">
      <c r="A433" s="39"/>
      <c r="B433" s="40"/>
      <c r="C433" s="205" t="s">
        <v>707</v>
      </c>
      <c r="D433" s="205" t="s">
        <v>122</v>
      </c>
      <c r="E433" s="206" t="s">
        <v>708</v>
      </c>
      <c r="F433" s="207" t="s">
        <v>709</v>
      </c>
      <c r="G433" s="208" t="s">
        <v>356</v>
      </c>
      <c r="H433" s="209">
        <v>40</v>
      </c>
      <c r="I433" s="210"/>
      <c r="J433" s="211">
        <f>ROUND(I433*H433,2)</f>
        <v>0</v>
      </c>
      <c r="K433" s="207" t="s">
        <v>126</v>
      </c>
      <c r="L433" s="45"/>
      <c r="M433" s="212" t="s">
        <v>19</v>
      </c>
      <c r="N433" s="213" t="s">
        <v>44</v>
      </c>
      <c r="O433" s="85"/>
      <c r="P433" s="214">
        <f>O433*H433</f>
        <v>0</v>
      </c>
      <c r="Q433" s="214">
        <v>4.0000000000000003E-05</v>
      </c>
      <c r="R433" s="214">
        <f>Q433*H433</f>
        <v>0.0016000000000000001</v>
      </c>
      <c r="S433" s="214">
        <v>0.001</v>
      </c>
      <c r="T433" s="215">
        <f>S433*H433</f>
        <v>0.040000000000000001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127</v>
      </c>
      <c r="AT433" s="216" t="s">
        <v>122</v>
      </c>
      <c r="AU433" s="216" t="s">
        <v>83</v>
      </c>
      <c r="AY433" s="18" t="s">
        <v>120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81</v>
      </c>
      <c r="BK433" s="217">
        <f>ROUND(I433*H433,2)</f>
        <v>0</v>
      </c>
      <c r="BL433" s="18" t="s">
        <v>127</v>
      </c>
      <c r="BM433" s="216" t="s">
        <v>710</v>
      </c>
    </row>
    <row r="434" s="2" customFormat="1">
      <c r="A434" s="39"/>
      <c r="B434" s="40"/>
      <c r="C434" s="41"/>
      <c r="D434" s="218" t="s">
        <v>129</v>
      </c>
      <c r="E434" s="41"/>
      <c r="F434" s="219" t="s">
        <v>711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129</v>
      </c>
      <c r="AU434" s="18" t="s">
        <v>83</v>
      </c>
    </row>
    <row r="435" s="2" customFormat="1">
      <c r="A435" s="39"/>
      <c r="B435" s="40"/>
      <c r="C435" s="41"/>
      <c r="D435" s="223" t="s">
        <v>131</v>
      </c>
      <c r="E435" s="41"/>
      <c r="F435" s="224" t="s">
        <v>712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131</v>
      </c>
      <c r="AU435" s="18" t="s">
        <v>83</v>
      </c>
    </row>
    <row r="436" s="13" customFormat="1">
      <c r="A436" s="13"/>
      <c r="B436" s="225"/>
      <c r="C436" s="226"/>
      <c r="D436" s="223" t="s">
        <v>133</v>
      </c>
      <c r="E436" s="227" t="s">
        <v>19</v>
      </c>
      <c r="F436" s="228" t="s">
        <v>392</v>
      </c>
      <c r="G436" s="226"/>
      <c r="H436" s="229">
        <v>40</v>
      </c>
      <c r="I436" s="230"/>
      <c r="J436" s="226"/>
      <c r="K436" s="226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133</v>
      </c>
      <c r="AU436" s="235" t="s">
        <v>83</v>
      </c>
      <c r="AV436" s="13" t="s">
        <v>83</v>
      </c>
      <c r="AW436" s="13" t="s">
        <v>35</v>
      </c>
      <c r="AX436" s="13" t="s">
        <v>81</v>
      </c>
      <c r="AY436" s="235" t="s">
        <v>120</v>
      </c>
    </row>
    <row r="437" s="2" customFormat="1" ht="24.15" customHeight="1">
      <c r="A437" s="39"/>
      <c r="B437" s="40"/>
      <c r="C437" s="236" t="s">
        <v>713</v>
      </c>
      <c r="D437" s="236" t="s">
        <v>278</v>
      </c>
      <c r="E437" s="237" t="s">
        <v>714</v>
      </c>
      <c r="F437" s="238" t="s">
        <v>715</v>
      </c>
      <c r="G437" s="239" t="s">
        <v>253</v>
      </c>
      <c r="H437" s="240">
        <v>0.112</v>
      </c>
      <c r="I437" s="241"/>
      <c r="J437" s="242">
        <f>ROUND(I437*H437,2)</f>
        <v>0</v>
      </c>
      <c r="K437" s="238" t="s">
        <v>126</v>
      </c>
      <c r="L437" s="243"/>
      <c r="M437" s="244" t="s">
        <v>19</v>
      </c>
      <c r="N437" s="245" t="s">
        <v>44</v>
      </c>
      <c r="O437" s="85"/>
      <c r="P437" s="214">
        <f>O437*H437</f>
        <v>0</v>
      </c>
      <c r="Q437" s="214">
        <v>1</v>
      </c>
      <c r="R437" s="214">
        <f>Q437*H437</f>
        <v>0.112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174</v>
      </c>
      <c r="AT437" s="216" t="s">
        <v>278</v>
      </c>
      <c r="AU437" s="216" t="s">
        <v>83</v>
      </c>
      <c r="AY437" s="18" t="s">
        <v>120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81</v>
      </c>
      <c r="BK437" s="217">
        <f>ROUND(I437*H437,2)</f>
        <v>0</v>
      </c>
      <c r="BL437" s="18" t="s">
        <v>127</v>
      </c>
      <c r="BM437" s="216" t="s">
        <v>716</v>
      </c>
    </row>
    <row r="438" s="2" customFormat="1">
      <c r="A438" s="39"/>
      <c r="B438" s="40"/>
      <c r="C438" s="41"/>
      <c r="D438" s="223" t="s">
        <v>131</v>
      </c>
      <c r="E438" s="41"/>
      <c r="F438" s="224" t="s">
        <v>717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131</v>
      </c>
      <c r="AU438" s="18" t="s">
        <v>83</v>
      </c>
    </row>
    <row r="439" s="13" customFormat="1">
      <c r="A439" s="13"/>
      <c r="B439" s="225"/>
      <c r="C439" s="226"/>
      <c r="D439" s="223" t="s">
        <v>133</v>
      </c>
      <c r="E439" s="227" t="s">
        <v>19</v>
      </c>
      <c r="F439" s="228" t="s">
        <v>718</v>
      </c>
      <c r="G439" s="226"/>
      <c r="H439" s="229">
        <v>0.112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133</v>
      </c>
      <c r="AU439" s="235" t="s">
        <v>83</v>
      </c>
      <c r="AV439" s="13" t="s">
        <v>83</v>
      </c>
      <c r="AW439" s="13" t="s">
        <v>35</v>
      </c>
      <c r="AX439" s="13" t="s">
        <v>81</v>
      </c>
      <c r="AY439" s="235" t="s">
        <v>120</v>
      </c>
    </row>
    <row r="440" s="2" customFormat="1" ht="24.15" customHeight="1">
      <c r="A440" s="39"/>
      <c r="B440" s="40"/>
      <c r="C440" s="205" t="s">
        <v>719</v>
      </c>
      <c r="D440" s="205" t="s">
        <v>122</v>
      </c>
      <c r="E440" s="206" t="s">
        <v>720</v>
      </c>
      <c r="F440" s="207" t="s">
        <v>721</v>
      </c>
      <c r="G440" s="208" t="s">
        <v>184</v>
      </c>
      <c r="H440" s="209">
        <v>21.5</v>
      </c>
      <c r="I440" s="210"/>
      <c r="J440" s="211">
        <f>ROUND(I440*H440,2)</f>
        <v>0</v>
      </c>
      <c r="K440" s="207" t="s">
        <v>126</v>
      </c>
      <c r="L440" s="45"/>
      <c r="M440" s="212" t="s">
        <v>19</v>
      </c>
      <c r="N440" s="213" t="s">
        <v>44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0.066000000000000003</v>
      </c>
      <c r="T440" s="215">
        <f>S440*H440</f>
        <v>1.419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127</v>
      </c>
      <c r="AT440" s="216" t="s">
        <v>122</v>
      </c>
      <c r="AU440" s="216" t="s">
        <v>83</v>
      </c>
      <c r="AY440" s="18" t="s">
        <v>120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81</v>
      </c>
      <c r="BK440" s="217">
        <f>ROUND(I440*H440,2)</f>
        <v>0</v>
      </c>
      <c r="BL440" s="18" t="s">
        <v>127</v>
      </c>
      <c r="BM440" s="216" t="s">
        <v>722</v>
      </c>
    </row>
    <row r="441" s="2" customFormat="1">
      <c r="A441" s="39"/>
      <c r="B441" s="40"/>
      <c r="C441" s="41"/>
      <c r="D441" s="218" t="s">
        <v>129</v>
      </c>
      <c r="E441" s="41"/>
      <c r="F441" s="219" t="s">
        <v>723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129</v>
      </c>
      <c r="AU441" s="18" t="s">
        <v>83</v>
      </c>
    </row>
    <row r="442" s="2" customFormat="1">
      <c r="A442" s="39"/>
      <c r="B442" s="40"/>
      <c r="C442" s="41"/>
      <c r="D442" s="223" t="s">
        <v>131</v>
      </c>
      <c r="E442" s="41"/>
      <c r="F442" s="224" t="s">
        <v>724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131</v>
      </c>
      <c r="AU442" s="18" t="s">
        <v>83</v>
      </c>
    </row>
    <row r="443" s="13" customFormat="1">
      <c r="A443" s="13"/>
      <c r="B443" s="225"/>
      <c r="C443" s="226"/>
      <c r="D443" s="223" t="s">
        <v>133</v>
      </c>
      <c r="E443" s="227" t="s">
        <v>19</v>
      </c>
      <c r="F443" s="228" t="s">
        <v>725</v>
      </c>
      <c r="G443" s="226"/>
      <c r="H443" s="229">
        <v>21.5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133</v>
      </c>
      <c r="AU443" s="235" t="s">
        <v>83</v>
      </c>
      <c r="AV443" s="13" t="s">
        <v>83</v>
      </c>
      <c r="AW443" s="13" t="s">
        <v>35</v>
      </c>
      <c r="AX443" s="13" t="s">
        <v>81</v>
      </c>
      <c r="AY443" s="235" t="s">
        <v>120</v>
      </c>
    </row>
    <row r="444" s="2" customFormat="1" ht="33" customHeight="1">
      <c r="A444" s="39"/>
      <c r="B444" s="40"/>
      <c r="C444" s="205" t="s">
        <v>726</v>
      </c>
      <c r="D444" s="205" t="s">
        <v>122</v>
      </c>
      <c r="E444" s="206" t="s">
        <v>727</v>
      </c>
      <c r="F444" s="207" t="s">
        <v>728</v>
      </c>
      <c r="G444" s="208" t="s">
        <v>184</v>
      </c>
      <c r="H444" s="209">
        <v>21.5</v>
      </c>
      <c r="I444" s="210"/>
      <c r="J444" s="211">
        <f>ROUND(I444*H444,2)</f>
        <v>0</v>
      </c>
      <c r="K444" s="207" t="s">
        <v>126</v>
      </c>
      <c r="L444" s="45"/>
      <c r="M444" s="212" t="s">
        <v>19</v>
      </c>
      <c r="N444" s="213" t="s">
        <v>44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0.074999999999999997</v>
      </c>
      <c r="T444" s="215">
        <f>S444*H444</f>
        <v>1.6125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127</v>
      </c>
      <c r="AT444" s="216" t="s">
        <v>122</v>
      </c>
      <c r="AU444" s="216" t="s">
        <v>83</v>
      </c>
      <c r="AY444" s="18" t="s">
        <v>120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81</v>
      </c>
      <c r="BK444" s="217">
        <f>ROUND(I444*H444,2)</f>
        <v>0</v>
      </c>
      <c r="BL444" s="18" t="s">
        <v>127</v>
      </c>
      <c r="BM444" s="216" t="s">
        <v>729</v>
      </c>
    </row>
    <row r="445" s="2" customFormat="1">
      <c r="A445" s="39"/>
      <c r="B445" s="40"/>
      <c r="C445" s="41"/>
      <c r="D445" s="218" t="s">
        <v>129</v>
      </c>
      <c r="E445" s="41"/>
      <c r="F445" s="219" t="s">
        <v>730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129</v>
      </c>
      <c r="AU445" s="18" t="s">
        <v>83</v>
      </c>
    </row>
    <row r="446" s="2" customFormat="1">
      <c r="A446" s="39"/>
      <c r="B446" s="40"/>
      <c r="C446" s="41"/>
      <c r="D446" s="223" t="s">
        <v>131</v>
      </c>
      <c r="E446" s="41"/>
      <c r="F446" s="224" t="s">
        <v>724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131</v>
      </c>
      <c r="AU446" s="18" t="s">
        <v>83</v>
      </c>
    </row>
    <row r="447" s="13" customFormat="1">
      <c r="A447" s="13"/>
      <c r="B447" s="225"/>
      <c r="C447" s="226"/>
      <c r="D447" s="223" t="s">
        <v>133</v>
      </c>
      <c r="E447" s="227" t="s">
        <v>19</v>
      </c>
      <c r="F447" s="228" t="s">
        <v>725</v>
      </c>
      <c r="G447" s="226"/>
      <c r="H447" s="229">
        <v>21.5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133</v>
      </c>
      <c r="AU447" s="235" t="s">
        <v>83</v>
      </c>
      <c r="AV447" s="13" t="s">
        <v>83</v>
      </c>
      <c r="AW447" s="13" t="s">
        <v>35</v>
      </c>
      <c r="AX447" s="13" t="s">
        <v>81</v>
      </c>
      <c r="AY447" s="235" t="s">
        <v>120</v>
      </c>
    </row>
    <row r="448" s="2" customFormat="1" ht="37.8" customHeight="1">
      <c r="A448" s="39"/>
      <c r="B448" s="40"/>
      <c r="C448" s="205" t="s">
        <v>731</v>
      </c>
      <c r="D448" s="205" t="s">
        <v>122</v>
      </c>
      <c r="E448" s="206" t="s">
        <v>732</v>
      </c>
      <c r="F448" s="207" t="s">
        <v>733</v>
      </c>
      <c r="G448" s="208" t="s">
        <v>184</v>
      </c>
      <c r="H448" s="209">
        <v>21.5</v>
      </c>
      <c r="I448" s="210"/>
      <c r="J448" s="211">
        <f>ROUND(I448*H448,2)</f>
        <v>0</v>
      </c>
      <c r="K448" s="207" t="s">
        <v>126</v>
      </c>
      <c r="L448" s="45"/>
      <c r="M448" s="212" t="s">
        <v>19</v>
      </c>
      <c r="N448" s="213" t="s">
        <v>44</v>
      </c>
      <c r="O448" s="85"/>
      <c r="P448" s="214">
        <f>O448*H448</f>
        <v>0</v>
      </c>
      <c r="Q448" s="214">
        <v>0.0693</v>
      </c>
      <c r="R448" s="214">
        <f>Q448*H448</f>
        <v>1.4899500000000001</v>
      </c>
      <c r="S448" s="214">
        <v>0.0070000000000000001</v>
      </c>
      <c r="T448" s="215">
        <f>S448*H448</f>
        <v>0.1505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127</v>
      </c>
      <c r="AT448" s="216" t="s">
        <v>122</v>
      </c>
      <c r="AU448" s="216" t="s">
        <v>83</v>
      </c>
      <c r="AY448" s="18" t="s">
        <v>120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81</v>
      </c>
      <c r="BK448" s="217">
        <f>ROUND(I448*H448,2)</f>
        <v>0</v>
      </c>
      <c r="BL448" s="18" t="s">
        <v>127</v>
      </c>
      <c r="BM448" s="216" t="s">
        <v>734</v>
      </c>
    </row>
    <row r="449" s="2" customFormat="1">
      <c r="A449" s="39"/>
      <c r="B449" s="40"/>
      <c r="C449" s="41"/>
      <c r="D449" s="218" t="s">
        <v>129</v>
      </c>
      <c r="E449" s="41"/>
      <c r="F449" s="219" t="s">
        <v>735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129</v>
      </c>
      <c r="AU449" s="18" t="s">
        <v>83</v>
      </c>
    </row>
    <row r="450" s="2" customFormat="1">
      <c r="A450" s="39"/>
      <c r="B450" s="40"/>
      <c r="C450" s="41"/>
      <c r="D450" s="223" t="s">
        <v>131</v>
      </c>
      <c r="E450" s="41"/>
      <c r="F450" s="224" t="s">
        <v>724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131</v>
      </c>
      <c r="AU450" s="18" t="s">
        <v>83</v>
      </c>
    </row>
    <row r="451" s="13" customFormat="1">
      <c r="A451" s="13"/>
      <c r="B451" s="225"/>
      <c r="C451" s="226"/>
      <c r="D451" s="223" t="s">
        <v>133</v>
      </c>
      <c r="E451" s="227" t="s">
        <v>19</v>
      </c>
      <c r="F451" s="228" t="s">
        <v>725</v>
      </c>
      <c r="G451" s="226"/>
      <c r="H451" s="229">
        <v>21.5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133</v>
      </c>
      <c r="AU451" s="235" t="s">
        <v>83</v>
      </c>
      <c r="AV451" s="13" t="s">
        <v>83</v>
      </c>
      <c r="AW451" s="13" t="s">
        <v>35</v>
      </c>
      <c r="AX451" s="13" t="s">
        <v>81</v>
      </c>
      <c r="AY451" s="235" t="s">
        <v>120</v>
      </c>
    </row>
    <row r="452" s="2" customFormat="1" ht="44.25" customHeight="1">
      <c r="A452" s="39"/>
      <c r="B452" s="40"/>
      <c r="C452" s="205" t="s">
        <v>736</v>
      </c>
      <c r="D452" s="205" t="s">
        <v>122</v>
      </c>
      <c r="E452" s="206" t="s">
        <v>737</v>
      </c>
      <c r="F452" s="207" t="s">
        <v>738</v>
      </c>
      <c r="G452" s="208" t="s">
        <v>184</v>
      </c>
      <c r="H452" s="209">
        <v>3</v>
      </c>
      <c r="I452" s="210"/>
      <c r="J452" s="211">
        <f>ROUND(I452*H452,2)</f>
        <v>0</v>
      </c>
      <c r="K452" s="207" t="s">
        <v>126</v>
      </c>
      <c r="L452" s="45"/>
      <c r="M452" s="212" t="s">
        <v>19</v>
      </c>
      <c r="N452" s="213" t="s">
        <v>44</v>
      </c>
      <c r="O452" s="85"/>
      <c r="P452" s="214">
        <f>O452*H452</f>
        <v>0</v>
      </c>
      <c r="Q452" s="214">
        <v>0.023099999999999999</v>
      </c>
      <c r="R452" s="214">
        <f>Q452*H452</f>
        <v>0.0693</v>
      </c>
      <c r="S452" s="214">
        <v>0.0023</v>
      </c>
      <c r="T452" s="215">
        <f>S452*H452</f>
        <v>0.0068999999999999999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127</v>
      </c>
      <c r="AT452" s="216" t="s">
        <v>122</v>
      </c>
      <c r="AU452" s="216" t="s">
        <v>83</v>
      </c>
      <c r="AY452" s="18" t="s">
        <v>120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81</v>
      </c>
      <c r="BK452" s="217">
        <f>ROUND(I452*H452,2)</f>
        <v>0</v>
      </c>
      <c r="BL452" s="18" t="s">
        <v>127</v>
      </c>
      <c r="BM452" s="216" t="s">
        <v>739</v>
      </c>
    </row>
    <row r="453" s="2" customFormat="1">
      <c r="A453" s="39"/>
      <c r="B453" s="40"/>
      <c r="C453" s="41"/>
      <c r="D453" s="218" t="s">
        <v>129</v>
      </c>
      <c r="E453" s="41"/>
      <c r="F453" s="219" t="s">
        <v>740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129</v>
      </c>
      <c r="AU453" s="18" t="s">
        <v>83</v>
      </c>
    </row>
    <row r="454" s="2" customFormat="1">
      <c r="A454" s="39"/>
      <c r="B454" s="40"/>
      <c r="C454" s="41"/>
      <c r="D454" s="223" t="s">
        <v>131</v>
      </c>
      <c r="E454" s="41"/>
      <c r="F454" s="224" t="s">
        <v>741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131</v>
      </c>
      <c r="AU454" s="18" t="s">
        <v>83</v>
      </c>
    </row>
    <row r="455" s="13" customFormat="1">
      <c r="A455" s="13"/>
      <c r="B455" s="225"/>
      <c r="C455" s="226"/>
      <c r="D455" s="223" t="s">
        <v>133</v>
      </c>
      <c r="E455" s="227" t="s">
        <v>19</v>
      </c>
      <c r="F455" s="228" t="s">
        <v>742</v>
      </c>
      <c r="G455" s="226"/>
      <c r="H455" s="229">
        <v>3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133</v>
      </c>
      <c r="AU455" s="235" t="s">
        <v>83</v>
      </c>
      <c r="AV455" s="13" t="s">
        <v>83</v>
      </c>
      <c r="AW455" s="13" t="s">
        <v>35</v>
      </c>
      <c r="AX455" s="13" t="s">
        <v>81</v>
      </c>
      <c r="AY455" s="235" t="s">
        <v>120</v>
      </c>
    </row>
    <row r="456" s="2" customFormat="1" ht="24.15" customHeight="1">
      <c r="A456" s="39"/>
      <c r="B456" s="40"/>
      <c r="C456" s="205" t="s">
        <v>601</v>
      </c>
      <c r="D456" s="205" t="s">
        <v>122</v>
      </c>
      <c r="E456" s="206" t="s">
        <v>743</v>
      </c>
      <c r="F456" s="207" t="s">
        <v>744</v>
      </c>
      <c r="G456" s="208" t="s">
        <v>184</v>
      </c>
      <c r="H456" s="209">
        <v>15.9</v>
      </c>
      <c r="I456" s="210"/>
      <c r="J456" s="211">
        <f>ROUND(I456*H456,2)</f>
        <v>0</v>
      </c>
      <c r="K456" s="207" t="s">
        <v>126</v>
      </c>
      <c r="L456" s="45"/>
      <c r="M456" s="212" t="s">
        <v>19</v>
      </c>
      <c r="N456" s="213" t="s">
        <v>44</v>
      </c>
      <c r="O456" s="85"/>
      <c r="P456" s="214">
        <f>O456*H456</f>
        <v>0</v>
      </c>
      <c r="Q456" s="214">
        <v>0.0039699999999999996</v>
      </c>
      <c r="R456" s="214">
        <f>Q456*H456</f>
        <v>0.063122999999999999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127</v>
      </c>
      <c r="AT456" s="216" t="s">
        <v>122</v>
      </c>
      <c r="AU456" s="216" t="s">
        <v>83</v>
      </c>
      <c r="AY456" s="18" t="s">
        <v>120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81</v>
      </c>
      <c r="BK456" s="217">
        <f>ROUND(I456*H456,2)</f>
        <v>0</v>
      </c>
      <c r="BL456" s="18" t="s">
        <v>127</v>
      </c>
      <c r="BM456" s="216" t="s">
        <v>745</v>
      </c>
    </row>
    <row r="457" s="2" customFormat="1">
      <c r="A457" s="39"/>
      <c r="B457" s="40"/>
      <c r="C457" s="41"/>
      <c r="D457" s="218" t="s">
        <v>129</v>
      </c>
      <c r="E457" s="41"/>
      <c r="F457" s="219" t="s">
        <v>746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129</v>
      </c>
      <c r="AU457" s="18" t="s">
        <v>83</v>
      </c>
    </row>
    <row r="458" s="2" customFormat="1">
      <c r="A458" s="39"/>
      <c r="B458" s="40"/>
      <c r="C458" s="41"/>
      <c r="D458" s="223" t="s">
        <v>131</v>
      </c>
      <c r="E458" s="41"/>
      <c r="F458" s="224" t="s">
        <v>747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131</v>
      </c>
      <c r="AU458" s="18" t="s">
        <v>83</v>
      </c>
    </row>
    <row r="459" s="13" customFormat="1">
      <c r="A459" s="13"/>
      <c r="B459" s="225"/>
      <c r="C459" s="226"/>
      <c r="D459" s="223" t="s">
        <v>133</v>
      </c>
      <c r="E459" s="227" t="s">
        <v>19</v>
      </c>
      <c r="F459" s="228" t="s">
        <v>748</v>
      </c>
      <c r="G459" s="226"/>
      <c r="H459" s="229">
        <v>15.9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133</v>
      </c>
      <c r="AU459" s="235" t="s">
        <v>83</v>
      </c>
      <c r="AV459" s="13" t="s">
        <v>83</v>
      </c>
      <c r="AW459" s="13" t="s">
        <v>35</v>
      </c>
      <c r="AX459" s="13" t="s">
        <v>81</v>
      </c>
      <c r="AY459" s="235" t="s">
        <v>120</v>
      </c>
    </row>
    <row r="460" s="2" customFormat="1" ht="24.15" customHeight="1">
      <c r="A460" s="39"/>
      <c r="B460" s="40"/>
      <c r="C460" s="205" t="s">
        <v>749</v>
      </c>
      <c r="D460" s="205" t="s">
        <v>122</v>
      </c>
      <c r="E460" s="206" t="s">
        <v>750</v>
      </c>
      <c r="F460" s="207" t="s">
        <v>751</v>
      </c>
      <c r="G460" s="208" t="s">
        <v>184</v>
      </c>
      <c r="H460" s="209">
        <v>20</v>
      </c>
      <c r="I460" s="210"/>
      <c r="J460" s="211">
        <f>ROUND(I460*H460,2)</f>
        <v>0</v>
      </c>
      <c r="K460" s="207" t="s">
        <v>19</v>
      </c>
      <c r="L460" s="45"/>
      <c r="M460" s="212" t="s">
        <v>19</v>
      </c>
      <c r="N460" s="213" t="s">
        <v>44</v>
      </c>
      <c r="O460" s="85"/>
      <c r="P460" s="214">
        <f>O460*H460</f>
        <v>0</v>
      </c>
      <c r="Q460" s="214">
        <v>0.00046999999999999999</v>
      </c>
      <c r="R460" s="214">
        <f>Q460*H460</f>
        <v>0.0094000000000000004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127</v>
      </c>
      <c r="AT460" s="216" t="s">
        <v>122</v>
      </c>
      <c r="AU460" s="216" t="s">
        <v>83</v>
      </c>
      <c r="AY460" s="18" t="s">
        <v>120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81</v>
      </c>
      <c r="BK460" s="217">
        <f>ROUND(I460*H460,2)</f>
        <v>0</v>
      </c>
      <c r="BL460" s="18" t="s">
        <v>127</v>
      </c>
      <c r="BM460" s="216" t="s">
        <v>752</v>
      </c>
    </row>
    <row r="461" s="2" customFormat="1">
      <c r="A461" s="39"/>
      <c r="B461" s="40"/>
      <c r="C461" s="41"/>
      <c r="D461" s="223" t="s">
        <v>131</v>
      </c>
      <c r="E461" s="41"/>
      <c r="F461" s="224" t="s">
        <v>753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131</v>
      </c>
      <c r="AU461" s="18" t="s">
        <v>83</v>
      </c>
    </row>
    <row r="462" s="13" customFormat="1">
      <c r="A462" s="13"/>
      <c r="B462" s="225"/>
      <c r="C462" s="226"/>
      <c r="D462" s="223" t="s">
        <v>133</v>
      </c>
      <c r="E462" s="227" t="s">
        <v>19</v>
      </c>
      <c r="F462" s="228" t="s">
        <v>257</v>
      </c>
      <c r="G462" s="226"/>
      <c r="H462" s="229">
        <v>20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133</v>
      </c>
      <c r="AU462" s="235" t="s">
        <v>83</v>
      </c>
      <c r="AV462" s="13" t="s">
        <v>83</v>
      </c>
      <c r="AW462" s="13" t="s">
        <v>35</v>
      </c>
      <c r="AX462" s="13" t="s">
        <v>81</v>
      </c>
      <c r="AY462" s="235" t="s">
        <v>120</v>
      </c>
    </row>
    <row r="463" s="12" customFormat="1" ht="22.8" customHeight="1">
      <c r="A463" s="12"/>
      <c r="B463" s="189"/>
      <c r="C463" s="190"/>
      <c r="D463" s="191" t="s">
        <v>72</v>
      </c>
      <c r="E463" s="203" t="s">
        <v>754</v>
      </c>
      <c r="F463" s="203" t="s">
        <v>755</v>
      </c>
      <c r="G463" s="190"/>
      <c r="H463" s="190"/>
      <c r="I463" s="193"/>
      <c r="J463" s="204">
        <f>BK463</f>
        <v>0</v>
      </c>
      <c r="K463" s="190"/>
      <c r="L463" s="195"/>
      <c r="M463" s="196"/>
      <c r="N463" s="197"/>
      <c r="O463" s="197"/>
      <c r="P463" s="198">
        <f>SUM(P464:P474)</f>
        <v>0</v>
      </c>
      <c r="Q463" s="197"/>
      <c r="R463" s="198">
        <f>SUM(R464:R474)</f>
        <v>0</v>
      </c>
      <c r="S463" s="197"/>
      <c r="T463" s="199">
        <f>SUM(T464:T474)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0" t="s">
        <v>81</v>
      </c>
      <c r="AT463" s="201" t="s">
        <v>72</v>
      </c>
      <c r="AU463" s="201" t="s">
        <v>81</v>
      </c>
      <c r="AY463" s="200" t="s">
        <v>120</v>
      </c>
      <c r="BK463" s="202">
        <f>SUM(BK464:BK474)</f>
        <v>0</v>
      </c>
    </row>
    <row r="464" s="2" customFormat="1" ht="37.8" customHeight="1">
      <c r="A464" s="39"/>
      <c r="B464" s="40"/>
      <c r="C464" s="205" t="s">
        <v>756</v>
      </c>
      <c r="D464" s="205" t="s">
        <v>122</v>
      </c>
      <c r="E464" s="206" t="s">
        <v>757</v>
      </c>
      <c r="F464" s="207" t="s">
        <v>758</v>
      </c>
      <c r="G464" s="208" t="s">
        <v>253</v>
      </c>
      <c r="H464" s="209">
        <v>0.16800000000000001</v>
      </c>
      <c r="I464" s="210"/>
      <c r="J464" s="211">
        <f>ROUND(I464*H464,2)</f>
        <v>0</v>
      </c>
      <c r="K464" s="207" t="s">
        <v>126</v>
      </c>
      <c r="L464" s="45"/>
      <c r="M464" s="212" t="s">
        <v>19</v>
      </c>
      <c r="N464" s="213" t="s">
        <v>44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127</v>
      </c>
      <c r="AT464" s="216" t="s">
        <v>122</v>
      </c>
      <c r="AU464" s="216" t="s">
        <v>83</v>
      </c>
      <c r="AY464" s="18" t="s">
        <v>120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81</v>
      </c>
      <c r="BK464" s="217">
        <f>ROUND(I464*H464,2)</f>
        <v>0</v>
      </c>
      <c r="BL464" s="18" t="s">
        <v>127</v>
      </c>
      <c r="BM464" s="216" t="s">
        <v>759</v>
      </c>
    </row>
    <row r="465" s="2" customFormat="1">
      <c r="A465" s="39"/>
      <c r="B465" s="40"/>
      <c r="C465" s="41"/>
      <c r="D465" s="218" t="s">
        <v>129</v>
      </c>
      <c r="E465" s="41"/>
      <c r="F465" s="219" t="s">
        <v>760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129</v>
      </c>
      <c r="AU465" s="18" t="s">
        <v>83</v>
      </c>
    </row>
    <row r="466" s="13" customFormat="1">
      <c r="A466" s="13"/>
      <c r="B466" s="225"/>
      <c r="C466" s="226"/>
      <c r="D466" s="223" t="s">
        <v>133</v>
      </c>
      <c r="E466" s="227" t="s">
        <v>19</v>
      </c>
      <c r="F466" s="228" t="s">
        <v>761</v>
      </c>
      <c r="G466" s="226"/>
      <c r="H466" s="229">
        <v>0.16800000000000001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133</v>
      </c>
      <c r="AU466" s="235" t="s">
        <v>83</v>
      </c>
      <c r="AV466" s="13" t="s">
        <v>83</v>
      </c>
      <c r="AW466" s="13" t="s">
        <v>35</v>
      </c>
      <c r="AX466" s="13" t="s">
        <v>81</v>
      </c>
      <c r="AY466" s="235" t="s">
        <v>120</v>
      </c>
    </row>
    <row r="467" s="2" customFormat="1" ht="44.25" customHeight="1">
      <c r="A467" s="39"/>
      <c r="B467" s="40"/>
      <c r="C467" s="205" t="s">
        <v>762</v>
      </c>
      <c r="D467" s="205" t="s">
        <v>122</v>
      </c>
      <c r="E467" s="206" t="s">
        <v>763</v>
      </c>
      <c r="F467" s="207" t="s">
        <v>764</v>
      </c>
      <c r="G467" s="208" t="s">
        <v>253</v>
      </c>
      <c r="H467" s="209">
        <v>218.05799999999999</v>
      </c>
      <c r="I467" s="210"/>
      <c r="J467" s="211">
        <f>ROUND(I467*H467,2)</f>
        <v>0</v>
      </c>
      <c r="K467" s="207" t="s">
        <v>126</v>
      </c>
      <c r="L467" s="45"/>
      <c r="M467" s="212" t="s">
        <v>19</v>
      </c>
      <c r="N467" s="213" t="s">
        <v>44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</v>
      </c>
      <c r="T467" s="21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127</v>
      </c>
      <c r="AT467" s="216" t="s">
        <v>122</v>
      </c>
      <c r="AU467" s="216" t="s">
        <v>83</v>
      </c>
      <c r="AY467" s="18" t="s">
        <v>120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81</v>
      </c>
      <c r="BK467" s="217">
        <f>ROUND(I467*H467,2)</f>
        <v>0</v>
      </c>
      <c r="BL467" s="18" t="s">
        <v>127</v>
      </c>
      <c r="BM467" s="216" t="s">
        <v>765</v>
      </c>
    </row>
    <row r="468" s="2" customFormat="1">
      <c r="A468" s="39"/>
      <c r="B468" s="40"/>
      <c r="C468" s="41"/>
      <c r="D468" s="218" t="s">
        <v>129</v>
      </c>
      <c r="E468" s="41"/>
      <c r="F468" s="219" t="s">
        <v>766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129</v>
      </c>
      <c r="AU468" s="18" t="s">
        <v>83</v>
      </c>
    </row>
    <row r="469" s="13" customFormat="1">
      <c r="A469" s="13"/>
      <c r="B469" s="225"/>
      <c r="C469" s="226"/>
      <c r="D469" s="223" t="s">
        <v>133</v>
      </c>
      <c r="E469" s="227" t="s">
        <v>19</v>
      </c>
      <c r="F469" s="228" t="s">
        <v>767</v>
      </c>
      <c r="G469" s="226"/>
      <c r="H469" s="229">
        <v>218.05799999999999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133</v>
      </c>
      <c r="AU469" s="235" t="s">
        <v>83</v>
      </c>
      <c r="AV469" s="13" t="s">
        <v>83</v>
      </c>
      <c r="AW469" s="13" t="s">
        <v>35</v>
      </c>
      <c r="AX469" s="13" t="s">
        <v>81</v>
      </c>
      <c r="AY469" s="235" t="s">
        <v>120</v>
      </c>
    </row>
    <row r="470" s="2" customFormat="1" ht="37.8" customHeight="1">
      <c r="A470" s="39"/>
      <c r="B470" s="40"/>
      <c r="C470" s="205" t="s">
        <v>768</v>
      </c>
      <c r="D470" s="205" t="s">
        <v>122</v>
      </c>
      <c r="E470" s="206" t="s">
        <v>769</v>
      </c>
      <c r="F470" s="207" t="s">
        <v>770</v>
      </c>
      <c r="G470" s="208" t="s">
        <v>253</v>
      </c>
      <c r="H470" s="209">
        <v>218.05799999999999</v>
      </c>
      <c r="I470" s="210"/>
      <c r="J470" s="211">
        <f>ROUND(I470*H470,2)</f>
        <v>0</v>
      </c>
      <c r="K470" s="207" t="s">
        <v>126</v>
      </c>
      <c r="L470" s="45"/>
      <c r="M470" s="212" t="s">
        <v>19</v>
      </c>
      <c r="N470" s="213" t="s">
        <v>44</v>
      </c>
      <c r="O470" s="85"/>
      <c r="P470" s="214">
        <f>O470*H470</f>
        <v>0</v>
      </c>
      <c r="Q470" s="214">
        <v>0</v>
      </c>
      <c r="R470" s="214">
        <f>Q470*H470</f>
        <v>0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127</v>
      </c>
      <c r="AT470" s="216" t="s">
        <v>122</v>
      </c>
      <c r="AU470" s="216" t="s">
        <v>83</v>
      </c>
      <c r="AY470" s="18" t="s">
        <v>120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81</v>
      </c>
      <c r="BK470" s="217">
        <f>ROUND(I470*H470,2)</f>
        <v>0</v>
      </c>
      <c r="BL470" s="18" t="s">
        <v>127</v>
      </c>
      <c r="BM470" s="216" t="s">
        <v>771</v>
      </c>
    </row>
    <row r="471" s="2" customFormat="1">
      <c r="A471" s="39"/>
      <c r="B471" s="40"/>
      <c r="C471" s="41"/>
      <c r="D471" s="218" t="s">
        <v>129</v>
      </c>
      <c r="E471" s="41"/>
      <c r="F471" s="219" t="s">
        <v>772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129</v>
      </c>
      <c r="AU471" s="18" t="s">
        <v>83</v>
      </c>
    </row>
    <row r="472" s="2" customFormat="1" ht="49.05" customHeight="1">
      <c r="A472" s="39"/>
      <c r="B472" s="40"/>
      <c r="C472" s="205" t="s">
        <v>773</v>
      </c>
      <c r="D472" s="205" t="s">
        <v>122</v>
      </c>
      <c r="E472" s="206" t="s">
        <v>774</v>
      </c>
      <c r="F472" s="207" t="s">
        <v>775</v>
      </c>
      <c r="G472" s="208" t="s">
        <v>253</v>
      </c>
      <c r="H472" s="209">
        <v>3052.8119999999999</v>
      </c>
      <c r="I472" s="210"/>
      <c r="J472" s="211">
        <f>ROUND(I472*H472,2)</f>
        <v>0</v>
      </c>
      <c r="K472" s="207" t="s">
        <v>126</v>
      </c>
      <c r="L472" s="45"/>
      <c r="M472" s="212" t="s">
        <v>19</v>
      </c>
      <c r="N472" s="213" t="s">
        <v>44</v>
      </c>
      <c r="O472" s="85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127</v>
      </c>
      <c r="AT472" s="216" t="s">
        <v>122</v>
      </c>
      <c r="AU472" s="216" t="s">
        <v>83</v>
      </c>
      <c r="AY472" s="18" t="s">
        <v>120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81</v>
      </c>
      <c r="BK472" s="217">
        <f>ROUND(I472*H472,2)</f>
        <v>0</v>
      </c>
      <c r="BL472" s="18" t="s">
        <v>127</v>
      </c>
      <c r="BM472" s="216" t="s">
        <v>776</v>
      </c>
    </row>
    <row r="473" s="2" customFormat="1">
      <c r="A473" s="39"/>
      <c r="B473" s="40"/>
      <c r="C473" s="41"/>
      <c r="D473" s="218" t="s">
        <v>129</v>
      </c>
      <c r="E473" s="41"/>
      <c r="F473" s="219" t="s">
        <v>777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129</v>
      </c>
      <c r="AU473" s="18" t="s">
        <v>83</v>
      </c>
    </row>
    <row r="474" s="13" customFormat="1">
      <c r="A474" s="13"/>
      <c r="B474" s="225"/>
      <c r="C474" s="226"/>
      <c r="D474" s="223" t="s">
        <v>133</v>
      </c>
      <c r="E474" s="227" t="s">
        <v>19</v>
      </c>
      <c r="F474" s="228" t="s">
        <v>778</v>
      </c>
      <c r="G474" s="226"/>
      <c r="H474" s="229">
        <v>3052.8119999999999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133</v>
      </c>
      <c r="AU474" s="235" t="s">
        <v>83</v>
      </c>
      <c r="AV474" s="13" t="s">
        <v>83</v>
      </c>
      <c r="AW474" s="13" t="s">
        <v>35</v>
      </c>
      <c r="AX474" s="13" t="s">
        <v>81</v>
      </c>
      <c r="AY474" s="235" t="s">
        <v>120</v>
      </c>
    </row>
    <row r="475" s="12" customFormat="1" ht="22.8" customHeight="1">
      <c r="A475" s="12"/>
      <c r="B475" s="189"/>
      <c r="C475" s="190"/>
      <c r="D475" s="191" t="s">
        <v>72</v>
      </c>
      <c r="E475" s="203" t="s">
        <v>779</v>
      </c>
      <c r="F475" s="203" t="s">
        <v>780</v>
      </c>
      <c r="G475" s="190"/>
      <c r="H475" s="190"/>
      <c r="I475" s="193"/>
      <c r="J475" s="204">
        <f>BK475</f>
        <v>0</v>
      </c>
      <c r="K475" s="190"/>
      <c r="L475" s="195"/>
      <c r="M475" s="196"/>
      <c r="N475" s="197"/>
      <c r="O475" s="197"/>
      <c r="P475" s="198">
        <f>SUM(P476:P477)</f>
        <v>0</v>
      </c>
      <c r="Q475" s="197"/>
      <c r="R475" s="198">
        <f>SUM(R476:R477)</f>
        <v>0</v>
      </c>
      <c r="S475" s="197"/>
      <c r="T475" s="199">
        <f>SUM(T476:T477)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0" t="s">
        <v>81</v>
      </c>
      <c r="AT475" s="201" t="s">
        <v>72</v>
      </c>
      <c r="AU475" s="201" t="s">
        <v>81</v>
      </c>
      <c r="AY475" s="200" t="s">
        <v>120</v>
      </c>
      <c r="BK475" s="202">
        <f>SUM(BK476:BK477)</f>
        <v>0</v>
      </c>
    </row>
    <row r="476" s="2" customFormat="1" ht="24.15" customHeight="1">
      <c r="A476" s="39"/>
      <c r="B476" s="40"/>
      <c r="C476" s="205" t="s">
        <v>781</v>
      </c>
      <c r="D476" s="205" t="s">
        <v>122</v>
      </c>
      <c r="E476" s="206" t="s">
        <v>782</v>
      </c>
      <c r="F476" s="207" t="s">
        <v>783</v>
      </c>
      <c r="G476" s="208" t="s">
        <v>253</v>
      </c>
      <c r="H476" s="209">
        <v>972.28599999999994</v>
      </c>
      <c r="I476" s="210"/>
      <c r="J476" s="211">
        <f>ROUND(I476*H476,2)</f>
        <v>0</v>
      </c>
      <c r="K476" s="207" t="s">
        <v>126</v>
      </c>
      <c r="L476" s="45"/>
      <c r="M476" s="212" t="s">
        <v>19</v>
      </c>
      <c r="N476" s="213" t="s">
        <v>44</v>
      </c>
      <c r="O476" s="85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127</v>
      </c>
      <c r="AT476" s="216" t="s">
        <v>122</v>
      </c>
      <c r="AU476" s="216" t="s">
        <v>83</v>
      </c>
      <c r="AY476" s="18" t="s">
        <v>120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81</v>
      </c>
      <c r="BK476" s="217">
        <f>ROUND(I476*H476,2)</f>
        <v>0</v>
      </c>
      <c r="BL476" s="18" t="s">
        <v>127</v>
      </c>
      <c r="BM476" s="216" t="s">
        <v>784</v>
      </c>
    </row>
    <row r="477" s="2" customFormat="1">
      <c r="A477" s="39"/>
      <c r="B477" s="40"/>
      <c r="C477" s="41"/>
      <c r="D477" s="218" t="s">
        <v>129</v>
      </c>
      <c r="E477" s="41"/>
      <c r="F477" s="219" t="s">
        <v>785</v>
      </c>
      <c r="G477" s="41"/>
      <c r="H477" s="41"/>
      <c r="I477" s="220"/>
      <c r="J477" s="41"/>
      <c r="K477" s="41"/>
      <c r="L477" s="45"/>
      <c r="M477" s="267"/>
      <c r="N477" s="268"/>
      <c r="O477" s="269"/>
      <c r="P477" s="269"/>
      <c r="Q477" s="269"/>
      <c r="R477" s="269"/>
      <c r="S477" s="269"/>
      <c r="T477" s="270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129</v>
      </c>
      <c r="AU477" s="18" t="s">
        <v>83</v>
      </c>
    </row>
    <row r="478" s="2" customFormat="1" ht="6.96" customHeight="1">
      <c r="A478" s="39"/>
      <c r="B478" s="60"/>
      <c r="C478" s="61"/>
      <c r="D478" s="61"/>
      <c r="E478" s="61"/>
      <c r="F478" s="61"/>
      <c r="G478" s="61"/>
      <c r="H478" s="61"/>
      <c r="I478" s="61"/>
      <c r="J478" s="61"/>
      <c r="K478" s="61"/>
      <c r="L478" s="45"/>
      <c r="M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</sheetData>
  <sheetProtection sheet="1" autoFilter="0" formatColumns="0" formatRows="0" objects="1" scenarios="1" spinCount="100000" saltValue="OjsLke8C2jtxmEiWM2oCTKqeSCpn58PLpfOt63Yy4SBYOak3ozmx5JSJgM9zZTyhNEtBhVGarNabWexYPq7igA==" hashValue="ybNRGa1SFIkgRH+TifC1cHGenVWZr14/P20V+w3iniFeCl+MvOL9v7Fj+DCplZosXBfQ2KrhyRaxcnWUyw2DXA==" algorithmName="SHA-512" password="CC35"/>
  <autoFilter ref="C89:K47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21103111"/>
    <hyperlink ref="F98" r:id="rId2" display="https://podminky.urs.cz/item/CS_URS_2023_01/124253101"/>
    <hyperlink ref="F102" r:id="rId3" display="https://podminky.urs.cz/item/CS_URS_2023_01/132251101"/>
    <hyperlink ref="F106" r:id="rId4" display="https://podminky.urs.cz/item/CS_URS_2023_01/132251401"/>
    <hyperlink ref="F110" r:id="rId5" display="https://podminky.urs.cz/item/CS_URS_2023_01/122251101"/>
    <hyperlink ref="F114" r:id="rId6" display="https://podminky.urs.cz/item/CS_URS_2023_01/121103112"/>
    <hyperlink ref="F118" r:id="rId7" display="https://podminky.urs.cz/item/CS_URS_2023_01/114203103"/>
    <hyperlink ref="F122" r:id="rId8" display="https://podminky.urs.cz/item/CS_URS_2023_01/114203202"/>
    <hyperlink ref="F126" r:id="rId9" display="https://podminky.urs.cz/item/CS_URS_2023_01/113107332"/>
    <hyperlink ref="F130" r:id="rId10" display="https://podminky.urs.cz/item/CS_URS_2023_01/113107333"/>
    <hyperlink ref="F134" r:id="rId11" display="https://podminky.urs.cz/item/CS_URS_2023_01/114203104"/>
    <hyperlink ref="F138" r:id="rId12" display="https://podminky.urs.cz/item/CS_URS_2023_01/114203301"/>
    <hyperlink ref="F142" r:id="rId13" display="https://podminky.urs.cz/item/CS_URS_2023_01/113152112"/>
    <hyperlink ref="F146" r:id="rId14" display="https://podminky.urs.cz/item/CS_URS_2023_01/162251101"/>
    <hyperlink ref="F150" r:id="rId15" display="https://podminky.urs.cz/item/CS_URS_2023_01/162351103"/>
    <hyperlink ref="F154" r:id="rId16" display="https://podminky.urs.cz/item/CS_URS_2023_01/162751117"/>
    <hyperlink ref="F158" r:id="rId17" display="https://podminky.urs.cz/item/CS_URS_2023_01/162751119"/>
    <hyperlink ref="F162" r:id="rId18" display="https://podminky.urs.cz/item/CS_URS_2023_01/171251201"/>
    <hyperlink ref="F165" r:id="rId19" display="https://podminky.urs.cz/item/CS_URS_2023_01/171201231"/>
    <hyperlink ref="F168" r:id="rId20" display="https://podminky.urs.cz/item/CS_URS_2023_01/171151112"/>
    <hyperlink ref="F172" r:id="rId21" display="https://podminky.urs.cz/item/CS_URS_2023_01/174151101"/>
    <hyperlink ref="F176" r:id="rId22" display="https://podminky.urs.cz/item/CS_URS_2023_01/182351023"/>
    <hyperlink ref="F182" r:id="rId23" display="https://podminky.urs.cz/item/CS_URS_2023_01/182251101"/>
    <hyperlink ref="F186" r:id="rId24" display="https://podminky.urs.cz/item/CS_URS_2023_01/181411122"/>
    <hyperlink ref="F192" r:id="rId25" display="https://podminky.urs.cz/item/CS_URS_2023_01/181351115"/>
    <hyperlink ref="F196" r:id="rId26" display="https://podminky.urs.cz/item/CS_URS_2023_01/181951112"/>
    <hyperlink ref="F200" r:id="rId27" display="https://podminky.urs.cz/item/CS_URS_2023_01/181411121"/>
    <hyperlink ref="F206" r:id="rId28" display="https://podminky.urs.cz/item/CS_URS_2023_01/153191121"/>
    <hyperlink ref="F212" r:id="rId29" display="https://podminky.urs.cz/item/CS_URS_2023_01/153191131"/>
    <hyperlink ref="F221" r:id="rId30" display="https://podminky.urs.cz/item/CS_URS_2023_01/115001103"/>
    <hyperlink ref="F225" r:id="rId31" display="https://podminky.urs.cz/item/CS_URS_2023_01/115001104"/>
    <hyperlink ref="F229" r:id="rId32" display="https://podminky.urs.cz/item/CS_URS_2023_01/115001105"/>
    <hyperlink ref="F233" r:id="rId33" display="https://podminky.urs.cz/item/CS_URS_2023_01/115101201"/>
    <hyperlink ref="F241" r:id="rId34" display="https://podminky.urs.cz/item/CS_URS_2023_01/115101301"/>
    <hyperlink ref="F247" r:id="rId35" display="https://podminky.urs.cz/item/CS_URS_2023_01/113151111"/>
    <hyperlink ref="F252" r:id="rId36" display="https://podminky.urs.cz/item/CS_URS_2023_01/291111111"/>
    <hyperlink ref="F256" r:id="rId37" display="https://podminky.urs.cz/item/CS_URS_2023_01/291211111"/>
    <hyperlink ref="F269" r:id="rId38" display="https://podminky.urs.cz/item/CS_URS_2023_01/321213345"/>
    <hyperlink ref="F274" r:id="rId39" display="https://podminky.urs.cz/item/CS_URS_2023_01/321311115"/>
    <hyperlink ref="F278" r:id="rId40" display="https://podminky.urs.cz/item/CS_URS_2023_01/321351010"/>
    <hyperlink ref="F282" r:id="rId41" display="https://podminky.urs.cz/item/CS_URS_2023_01/321352010"/>
    <hyperlink ref="F287" r:id="rId42" display="https://podminky.urs.cz/item/CS_URS_2023_01/430321414"/>
    <hyperlink ref="F291" r:id="rId43" display="https://podminky.urs.cz/item/CS_URS_2023_01/430361821"/>
    <hyperlink ref="F295" r:id="rId44" display="https://podminky.urs.cz/item/CS_URS_2023_01/430362021"/>
    <hyperlink ref="F299" r:id="rId45" display="https://podminky.urs.cz/item/CS_URS_2023_01/434351141"/>
    <hyperlink ref="F303" r:id="rId46" display="https://podminky.urs.cz/item/CS_URS_2023_01/434351142"/>
    <hyperlink ref="F307" r:id="rId47" display="https://podminky.urs.cz/item/CS_URS_2023_01/451313521"/>
    <hyperlink ref="F311" r:id="rId48" display="https://podminky.urs.cz/item/CS_URS_2023_01/451313531"/>
    <hyperlink ref="F315" r:id="rId49" display="https://podminky.urs.cz/item/CS_URS_2023_01/457532111"/>
    <hyperlink ref="F319" r:id="rId50" display="https://podminky.urs.cz/item/CS_URS_2023_01/461991111"/>
    <hyperlink ref="F327" r:id="rId51" display="https://podminky.urs.cz/item/CS_URS_2023_01/464511111"/>
    <hyperlink ref="F331" r:id="rId52" display="https://podminky.urs.cz/item/CS_URS_2023_01/462512370"/>
    <hyperlink ref="F338" r:id="rId53" display="https://podminky.urs.cz/item/CS_URS_2023_01/462519003"/>
    <hyperlink ref="F342" r:id="rId54" display="https://podminky.urs.cz/item/CS_URS_2023_01/463212121"/>
    <hyperlink ref="F349" r:id="rId55" display="https://podminky.urs.cz/item/CS_URS_2023_01/463451114"/>
    <hyperlink ref="F353" r:id="rId56" display="https://podminky.urs.cz/item/CS_URS_2023_01/463212191"/>
    <hyperlink ref="F357" r:id="rId57" display="https://podminky.urs.cz/item/CS_URS_2023_01/465511523"/>
    <hyperlink ref="F364" r:id="rId58" display="https://podminky.urs.cz/item/CS_URS_2023_01/465511524"/>
    <hyperlink ref="F372" r:id="rId59" display="https://podminky.urs.cz/item/CS_URS_2023_01/564861011"/>
    <hyperlink ref="F377" r:id="rId60" display="https://podminky.urs.cz/item/CS_URS_2023_01/636195212"/>
    <hyperlink ref="F382" r:id="rId61" display="https://podminky.urs.cz/item/CS_URS_2023_01/871218111"/>
    <hyperlink ref="F386" r:id="rId62" display="https://podminky.urs.cz/item/CS_URS_2023_01/871228111"/>
    <hyperlink ref="F406" r:id="rId63" display="https://podminky.urs.cz/item/CS_URS_2023_01/934956124"/>
    <hyperlink ref="F410" r:id="rId64" display="https://podminky.urs.cz/item/CS_URS_2023_01/938901101"/>
    <hyperlink ref="F414" r:id="rId65" display="https://podminky.urs.cz/item/CS_URS_2023_01/949101111"/>
    <hyperlink ref="F418" r:id="rId66" display="https://podminky.urs.cz/item/CS_URS_2023_01/949101112"/>
    <hyperlink ref="F422" r:id="rId67" display="https://podminky.urs.cz/item/CS_URS_2023_01/953334312"/>
    <hyperlink ref="F426" r:id="rId68" display="https://podminky.urs.cz/item/CS_URS_2023_01/953961117"/>
    <hyperlink ref="F430" r:id="rId69" display="https://podminky.urs.cz/item/CS_URS_2023_01/960321271"/>
    <hyperlink ref="F434" r:id="rId70" display="https://podminky.urs.cz/item/CS_URS_2023_01/977131116"/>
    <hyperlink ref="F441" r:id="rId71" display="https://podminky.urs.cz/item/CS_URS_2023_01/985112132"/>
    <hyperlink ref="F445" r:id="rId72" display="https://podminky.urs.cz/item/CS_URS_2023_01/985121123"/>
    <hyperlink ref="F449" r:id="rId73" display="https://podminky.urs.cz/item/CS_URS_2023_01/985521311"/>
    <hyperlink ref="F453" r:id="rId74" display="https://podminky.urs.cz/item/CS_URS_2023_01/985521119"/>
    <hyperlink ref="F457" r:id="rId75" display="https://podminky.urs.cz/item/CS_URS_2023_01/985312111"/>
    <hyperlink ref="F465" r:id="rId76" display="https://podminky.urs.cz/item/CS_URS_2023_01/997013811"/>
    <hyperlink ref="F468" r:id="rId77" display="https://podminky.urs.cz/item/CS_URS_2023_01/997013861"/>
    <hyperlink ref="F471" r:id="rId78" display="https://podminky.urs.cz/item/CS_URS_2023_01/997321511"/>
    <hyperlink ref="F473" r:id="rId79" display="https://podminky.urs.cz/item/CS_URS_2023_01/997321519"/>
    <hyperlink ref="F477" r:id="rId80" display="https://podminky.urs.cz/item/CS_URS_2023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VT Ostravice ř. km 34,030, k. ú. Frýdlant n/o - oprava zděného spádového stupně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ROUND((SUM(BE81:BE127)),  2)</f>
        <v>0</v>
      </c>
      <c r="G33" s="39"/>
      <c r="H33" s="39"/>
      <c r="I33" s="149">
        <v>0.20999999999999999</v>
      </c>
      <c r="J33" s="148">
        <f>ROUND(((SUM(BE81:BE127))*I33),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ROUND((SUM(BF81:BF127)),  2)</f>
        <v>0</v>
      </c>
      <c r="G34" s="39"/>
      <c r="H34" s="39"/>
      <c r="I34" s="149">
        <v>0.14999999999999999</v>
      </c>
      <c r="J34" s="148">
        <f>ROUND(((SUM(BF81:BF127))*I34),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ROUND((SUM(BG81:BG127)),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ROUND((SUM(BH81:BH127)),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ROUND((SUM(BI81:BI127)),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VT Ostravice ř. km 34,030, k. ú. Frýdlant n/o - oprava zděného spádového stupně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Frýdlant nad Ostravicí</v>
      </c>
      <c r="G52" s="41"/>
      <c r="H52" s="41"/>
      <c r="I52" s="33" t="s">
        <v>23</v>
      </c>
      <c r="J52" s="73" t="str">
        <f>IF(J12="","",J12)</f>
        <v>18. 10. 2022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33</v>
      </c>
      <c r="J54" s="37" t="str">
        <f>E21</f>
        <v>Ing. Dalibor Rajnoch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Dalibor Rajnoch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787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788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105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1" t="str">
        <f>E7</f>
        <v>VT Ostravice ř. km 34,030, k. ú. Frýdlant n/o - oprava zděného spádového stupně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VON - Vedlejší a ostatní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Frýdlant nad Ostravicí</v>
      </c>
      <c r="G75" s="41"/>
      <c r="H75" s="41"/>
      <c r="I75" s="33" t="s">
        <v>23</v>
      </c>
      <c r="J75" s="73" t="str">
        <f>IF(J12="","",J12)</f>
        <v>18. 10. 2022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Povodí Odry, státní podnik</v>
      </c>
      <c r="G77" s="41"/>
      <c r="H77" s="41"/>
      <c r="I77" s="33" t="s">
        <v>33</v>
      </c>
      <c r="J77" s="37" t="str">
        <f>E21</f>
        <v>Ing. Dalibor Rajnoch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>Ing. Dalibor Rajnoch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106</v>
      </c>
      <c r="D80" s="181" t="s">
        <v>58</v>
      </c>
      <c r="E80" s="181" t="s">
        <v>54</v>
      </c>
      <c r="F80" s="181" t="s">
        <v>55</v>
      </c>
      <c r="G80" s="181" t="s">
        <v>107</v>
      </c>
      <c r="H80" s="181" t="s">
        <v>108</v>
      </c>
      <c r="I80" s="181" t="s">
        <v>109</v>
      </c>
      <c r="J80" s="181" t="s">
        <v>92</v>
      </c>
      <c r="K80" s="182" t="s">
        <v>110</v>
      </c>
      <c r="L80" s="183"/>
      <c r="M80" s="93" t="s">
        <v>19</v>
      </c>
      <c r="N80" s="94" t="s">
        <v>43</v>
      </c>
      <c r="O80" s="94" t="s">
        <v>111</v>
      </c>
      <c r="P80" s="94" t="s">
        <v>112</v>
      </c>
      <c r="Q80" s="94" t="s">
        <v>113</v>
      </c>
      <c r="R80" s="94" t="s">
        <v>114</v>
      </c>
      <c r="S80" s="94" t="s">
        <v>115</v>
      </c>
      <c r="T80" s="95" t="s">
        <v>116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117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789</v>
      </c>
      <c r="F82" s="192" t="s">
        <v>790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154</v>
      </c>
      <c r="AT82" s="201" t="s">
        <v>72</v>
      </c>
      <c r="AU82" s="201" t="s">
        <v>73</v>
      </c>
      <c r="AY82" s="200" t="s">
        <v>120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791</v>
      </c>
      <c r="F83" s="203" t="s">
        <v>792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SUM(P84:P127)</f>
        <v>0</v>
      </c>
      <c r="Q83" s="197"/>
      <c r="R83" s="198">
        <f>SUM(R84:R127)</f>
        <v>0</v>
      </c>
      <c r="S83" s="197"/>
      <c r="T83" s="199">
        <f>SUM(T84:T127)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154</v>
      </c>
      <c r="AT83" s="201" t="s">
        <v>72</v>
      </c>
      <c r="AU83" s="201" t="s">
        <v>81</v>
      </c>
      <c r="AY83" s="200" t="s">
        <v>120</v>
      </c>
      <c r="BK83" s="202">
        <f>SUM(BK84:BK127)</f>
        <v>0</v>
      </c>
    </row>
    <row r="84" s="2" customFormat="1" ht="16.5" customHeight="1">
      <c r="A84" s="39"/>
      <c r="B84" s="40"/>
      <c r="C84" s="205" t="s">
        <v>81</v>
      </c>
      <c r="D84" s="205" t="s">
        <v>122</v>
      </c>
      <c r="E84" s="206" t="s">
        <v>793</v>
      </c>
      <c r="F84" s="207" t="s">
        <v>794</v>
      </c>
      <c r="G84" s="208" t="s">
        <v>795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127</v>
      </c>
      <c r="AT84" s="216" t="s">
        <v>122</v>
      </c>
      <c r="AU84" s="216" t="s">
        <v>83</v>
      </c>
      <c r="AY84" s="18" t="s">
        <v>120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127</v>
      </c>
      <c r="BM84" s="216" t="s">
        <v>796</v>
      </c>
    </row>
    <row r="85" s="2" customFormat="1">
      <c r="A85" s="39"/>
      <c r="B85" s="40"/>
      <c r="C85" s="41"/>
      <c r="D85" s="223" t="s">
        <v>131</v>
      </c>
      <c r="E85" s="41"/>
      <c r="F85" s="224" t="s">
        <v>797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131</v>
      </c>
      <c r="AU85" s="18" t="s">
        <v>83</v>
      </c>
    </row>
    <row r="86" s="2" customFormat="1" ht="16.5" customHeight="1">
      <c r="A86" s="39"/>
      <c r="B86" s="40"/>
      <c r="C86" s="205" t="s">
        <v>83</v>
      </c>
      <c r="D86" s="205" t="s">
        <v>122</v>
      </c>
      <c r="E86" s="206" t="s">
        <v>798</v>
      </c>
      <c r="F86" s="207" t="s">
        <v>799</v>
      </c>
      <c r="G86" s="208" t="s">
        <v>795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127</v>
      </c>
      <c r="AT86" s="216" t="s">
        <v>122</v>
      </c>
      <c r="AU86" s="216" t="s">
        <v>83</v>
      </c>
      <c r="AY86" s="18" t="s">
        <v>120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127</v>
      </c>
      <c r="BM86" s="216" t="s">
        <v>800</v>
      </c>
    </row>
    <row r="87" s="2" customFormat="1">
      <c r="A87" s="39"/>
      <c r="B87" s="40"/>
      <c r="C87" s="41"/>
      <c r="D87" s="223" t="s">
        <v>131</v>
      </c>
      <c r="E87" s="41"/>
      <c r="F87" s="224" t="s">
        <v>801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131</v>
      </c>
      <c r="AU87" s="18" t="s">
        <v>83</v>
      </c>
    </row>
    <row r="88" s="2" customFormat="1" ht="16.5" customHeight="1">
      <c r="A88" s="39"/>
      <c r="B88" s="40"/>
      <c r="C88" s="205" t="s">
        <v>141</v>
      </c>
      <c r="D88" s="205" t="s">
        <v>122</v>
      </c>
      <c r="E88" s="206" t="s">
        <v>802</v>
      </c>
      <c r="F88" s="207" t="s">
        <v>803</v>
      </c>
      <c r="G88" s="208" t="s">
        <v>795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127</v>
      </c>
      <c r="AT88" s="216" t="s">
        <v>122</v>
      </c>
      <c r="AU88" s="216" t="s">
        <v>83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127</v>
      </c>
      <c r="BM88" s="216" t="s">
        <v>804</v>
      </c>
    </row>
    <row r="89" s="2" customFormat="1">
      <c r="A89" s="39"/>
      <c r="B89" s="40"/>
      <c r="C89" s="41"/>
      <c r="D89" s="223" t="s">
        <v>131</v>
      </c>
      <c r="E89" s="41"/>
      <c r="F89" s="224" t="s">
        <v>805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131</v>
      </c>
      <c r="AU89" s="18" t="s">
        <v>83</v>
      </c>
    </row>
    <row r="90" s="2" customFormat="1" ht="16.5" customHeight="1">
      <c r="A90" s="39"/>
      <c r="B90" s="40"/>
      <c r="C90" s="205" t="s">
        <v>127</v>
      </c>
      <c r="D90" s="205" t="s">
        <v>122</v>
      </c>
      <c r="E90" s="206" t="s">
        <v>806</v>
      </c>
      <c r="F90" s="207" t="s">
        <v>807</v>
      </c>
      <c r="G90" s="208" t="s">
        <v>795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127</v>
      </c>
      <c r="AT90" s="216" t="s">
        <v>122</v>
      </c>
      <c r="AU90" s="216" t="s">
        <v>83</v>
      </c>
      <c r="AY90" s="18" t="s">
        <v>120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127</v>
      </c>
      <c r="BM90" s="216" t="s">
        <v>808</v>
      </c>
    </row>
    <row r="91" s="2" customFormat="1">
      <c r="A91" s="39"/>
      <c r="B91" s="40"/>
      <c r="C91" s="41"/>
      <c r="D91" s="223" t="s">
        <v>131</v>
      </c>
      <c r="E91" s="41"/>
      <c r="F91" s="224" t="s">
        <v>809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131</v>
      </c>
      <c r="AU91" s="18" t="s">
        <v>83</v>
      </c>
    </row>
    <row r="92" s="2" customFormat="1" ht="24.15" customHeight="1">
      <c r="A92" s="39"/>
      <c r="B92" s="40"/>
      <c r="C92" s="205" t="s">
        <v>154</v>
      </c>
      <c r="D92" s="205" t="s">
        <v>122</v>
      </c>
      <c r="E92" s="206" t="s">
        <v>810</v>
      </c>
      <c r="F92" s="207" t="s">
        <v>811</v>
      </c>
      <c r="G92" s="208" t="s">
        <v>795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83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127</v>
      </c>
      <c r="BM92" s="216" t="s">
        <v>812</v>
      </c>
    </row>
    <row r="93" s="2" customFormat="1">
      <c r="A93" s="39"/>
      <c r="B93" s="40"/>
      <c r="C93" s="41"/>
      <c r="D93" s="223" t="s">
        <v>131</v>
      </c>
      <c r="E93" s="41"/>
      <c r="F93" s="224" t="s">
        <v>813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131</v>
      </c>
      <c r="AU93" s="18" t="s">
        <v>83</v>
      </c>
    </row>
    <row r="94" s="2" customFormat="1" ht="16.5" customHeight="1">
      <c r="A94" s="39"/>
      <c r="B94" s="40"/>
      <c r="C94" s="205" t="s">
        <v>161</v>
      </c>
      <c r="D94" s="205" t="s">
        <v>122</v>
      </c>
      <c r="E94" s="206" t="s">
        <v>814</v>
      </c>
      <c r="F94" s="207" t="s">
        <v>815</v>
      </c>
      <c r="G94" s="208" t="s">
        <v>795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127</v>
      </c>
      <c r="AT94" s="216" t="s">
        <v>122</v>
      </c>
      <c r="AU94" s="216" t="s">
        <v>83</v>
      </c>
      <c r="AY94" s="18" t="s">
        <v>120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127</v>
      </c>
      <c r="BM94" s="216" t="s">
        <v>816</v>
      </c>
    </row>
    <row r="95" s="2" customFormat="1" ht="16.5" customHeight="1">
      <c r="A95" s="39"/>
      <c r="B95" s="40"/>
      <c r="C95" s="205" t="s">
        <v>167</v>
      </c>
      <c r="D95" s="205" t="s">
        <v>122</v>
      </c>
      <c r="E95" s="206" t="s">
        <v>817</v>
      </c>
      <c r="F95" s="207" t="s">
        <v>818</v>
      </c>
      <c r="G95" s="208" t="s">
        <v>795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127</v>
      </c>
      <c r="AT95" s="216" t="s">
        <v>122</v>
      </c>
      <c r="AU95" s="216" t="s">
        <v>83</v>
      </c>
      <c r="AY95" s="18" t="s">
        <v>120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127</v>
      </c>
      <c r="BM95" s="216" t="s">
        <v>819</v>
      </c>
    </row>
    <row r="96" s="2" customFormat="1">
      <c r="A96" s="39"/>
      <c r="B96" s="40"/>
      <c r="C96" s="41"/>
      <c r="D96" s="223" t="s">
        <v>131</v>
      </c>
      <c r="E96" s="41"/>
      <c r="F96" s="224" t="s">
        <v>820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131</v>
      </c>
      <c r="AU96" s="18" t="s">
        <v>83</v>
      </c>
    </row>
    <row r="97" s="2" customFormat="1" ht="16.5" customHeight="1">
      <c r="A97" s="39"/>
      <c r="B97" s="40"/>
      <c r="C97" s="205" t="s">
        <v>174</v>
      </c>
      <c r="D97" s="205" t="s">
        <v>122</v>
      </c>
      <c r="E97" s="206" t="s">
        <v>821</v>
      </c>
      <c r="F97" s="207" t="s">
        <v>822</v>
      </c>
      <c r="G97" s="208" t="s">
        <v>795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127</v>
      </c>
      <c r="AT97" s="216" t="s">
        <v>122</v>
      </c>
      <c r="AU97" s="216" t="s">
        <v>83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127</v>
      </c>
      <c r="BM97" s="216" t="s">
        <v>823</v>
      </c>
    </row>
    <row r="98" s="2" customFormat="1">
      <c r="A98" s="39"/>
      <c r="B98" s="40"/>
      <c r="C98" s="41"/>
      <c r="D98" s="223" t="s">
        <v>131</v>
      </c>
      <c r="E98" s="41"/>
      <c r="F98" s="224" t="s">
        <v>824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131</v>
      </c>
      <c r="AU98" s="18" t="s">
        <v>83</v>
      </c>
    </row>
    <row r="99" s="2" customFormat="1" ht="24.15" customHeight="1">
      <c r="A99" s="39"/>
      <c r="B99" s="40"/>
      <c r="C99" s="205" t="s">
        <v>181</v>
      </c>
      <c r="D99" s="205" t="s">
        <v>122</v>
      </c>
      <c r="E99" s="206" t="s">
        <v>825</v>
      </c>
      <c r="F99" s="207" t="s">
        <v>826</v>
      </c>
      <c r="G99" s="208" t="s">
        <v>795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127</v>
      </c>
      <c r="AT99" s="216" t="s">
        <v>122</v>
      </c>
      <c r="AU99" s="216" t="s">
        <v>83</v>
      </c>
      <c r="AY99" s="18" t="s">
        <v>120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127</v>
      </c>
      <c r="BM99" s="216" t="s">
        <v>827</v>
      </c>
    </row>
    <row r="100" s="2" customFormat="1">
      <c r="A100" s="39"/>
      <c r="B100" s="40"/>
      <c r="C100" s="41"/>
      <c r="D100" s="223" t="s">
        <v>131</v>
      </c>
      <c r="E100" s="41"/>
      <c r="F100" s="224" t="s">
        <v>828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131</v>
      </c>
      <c r="AU100" s="18" t="s">
        <v>83</v>
      </c>
    </row>
    <row r="101" s="2" customFormat="1" ht="33" customHeight="1">
      <c r="A101" s="39"/>
      <c r="B101" s="40"/>
      <c r="C101" s="205" t="s">
        <v>189</v>
      </c>
      <c r="D101" s="205" t="s">
        <v>122</v>
      </c>
      <c r="E101" s="206" t="s">
        <v>829</v>
      </c>
      <c r="F101" s="207" t="s">
        <v>830</v>
      </c>
      <c r="G101" s="208" t="s">
        <v>795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122</v>
      </c>
      <c r="AU101" s="216" t="s">
        <v>83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127</v>
      </c>
      <c r="BM101" s="216" t="s">
        <v>831</v>
      </c>
    </row>
    <row r="102" s="2" customFormat="1" ht="24.15" customHeight="1">
      <c r="A102" s="39"/>
      <c r="B102" s="40"/>
      <c r="C102" s="205" t="s">
        <v>196</v>
      </c>
      <c r="D102" s="205" t="s">
        <v>122</v>
      </c>
      <c r="E102" s="206" t="s">
        <v>832</v>
      </c>
      <c r="F102" s="207" t="s">
        <v>833</v>
      </c>
      <c r="G102" s="208" t="s">
        <v>795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127</v>
      </c>
      <c r="AT102" s="216" t="s">
        <v>122</v>
      </c>
      <c r="AU102" s="216" t="s">
        <v>83</v>
      </c>
      <c r="AY102" s="18" t="s">
        <v>120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127</v>
      </c>
      <c r="BM102" s="216" t="s">
        <v>834</v>
      </c>
    </row>
    <row r="103" s="2" customFormat="1">
      <c r="A103" s="39"/>
      <c r="B103" s="40"/>
      <c r="C103" s="41"/>
      <c r="D103" s="223" t="s">
        <v>131</v>
      </c>
      <c r="E103" s="41"/>
      <c r="F103" s="224" t="s">
        <v>835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83</v>
      </c>
    </row>
    <row r="104" s="2" customFormat="1" ht="33" customHeight="1">
      <c r="A104" s="39"/>
      <c r="B104" s="40"/>
      <c r="C104" s="205" t="s">
        <v>203</v>
      </c>
      <c r="D104" s="205" t="s">
        <v>122</v>
      </c>
      <c r="E104" s="206" t="s">
        <v>836</v>
      </c>
      <c r="F104" s="207" t="s">
        <v>837</v>
      </c>
      <c r="G104" s="208" t="s">
        <v>795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127</v>
      </c>
      <c r="AT104" s="216" t="s">
        <v>122</v>
      </c>
      <c r="AU104" s="216" t="s">
        <v>83</v>
      </c>
      <c r="AY104" s="18" t="s">
        <v>120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127</v>
      </c>
      <c r="BM104" s="216" t="s">
        <v>838</v>
      </c>
    </row>
    <row r="105" s="2" customFormat="1">
      <c r="A105" s="39"/>
      <c r="B105" s="40"/>
      <c r="C105" s="41"/>
      <c r="D105" s="223" t="s">
        <v>131</v>
      </c>
      <c r="E105" s="41"/>
      <c r="F105" s="224" t="s">
        <v>839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83</v>
      </c>
    </row>
    <row r="106" s="2" customFormat="1" ht="16.5" customHeight="1">
      <c r="A106" s="39"/>
      <c r="B106" s="40"/>
      <c r="C106" s="205" t="s">
        <v>210</v>
      </c>
      <c r="D106" s="205" t="s">
        <v>122</v>
      </c>
      <c r="E106" s="206" t="s">
        <v>840</v>
      </c>
      <c r="F106" s="207" t="s">
        <v>841</v>
      </c>
      <c r="G106" s="208" t="s">
        <v>795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127</v>
      </c>
      <c r="AT106" s="216" t="s">
        <v>122</v>
      </c>
      <c r="AU106" s="216" t="s">
        <v>83</v>
      </c>
      <c r="AY106" s="18" t="s">
        <v>120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127</v>
      </c>
      <c r="BM106" s="216" t="s">
        <v>842</v>
      </c>
    </row>
    <row r="107" s="2" customFormat="1" ht="21.75" customHeight="1">
      <c r="A107" s="39"/>
      <c r="B107" s="40"/>
      <c r="C107" s="205" t="s">
        <v>217</v>
      </c>
      <c r="D107" s="205" t="s">
        <v>122</v>
      </c>
      <c r="E107" s="206" t="s">
        <v>843</v>
      </c>
      <c r="F107" s="207" t="s">
        <v>844</v>
      </c>
      <c r="G107" s="208" t="s">
        <v>845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127</v>
      </c>
      <c r="AT107" s="216" t="s">
        <v>122</v>
      </c>
      <c r="AU107" s="216" t="s">
        <v>83</v>
      </c>
      <c r="AY107" s="18" t="s">
        <v>120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127</v>
      </c>
      <c r="BM107" s="216" t="s">
        <v>846</v>
      </c>
    </row>
    <row r="108" s="2" customFormat="1">
      <c r="A108" s="39"/>
      <c r="B108" s="40"/>
      <c r="C108" s="41"/>
      <c r="D108" s="223" t="s">
        <v>131</v>
      </c>
      <c r="E108" s="41"/>
      <c r="F108" s="224" t="s">
        <v>847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131</v>
      </c>
      <c r="AU108" s="18" t="s">
        <v>83</v>
      </c>
    </row>
    <row r="109" s="2" customFormat="1" ht="21.75" customHeight="1">
      <c r="A109" s="39"/>
      <c r="B109" s="40"/>
      <c r="C109" s="205" t="s">
        <v>8</v>
      </c>
      <c r="D109" s="205" t="s">
        <v>122</v>
      </c>
      <c r="E109" s="206" t="s">
        <v>848</v>
      </c>
      <c r="F109" s="207" t="s">
        <v>849</v>
      </c>
      <c r="G109" s="208" t="s">
        <v>795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83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127</v>
      </c>
      <c r="BM109" s="216" t="s">
        <v>850</v>
      </c>
    </row>
    <row r="110" s="2" customFormat="1">
      <c r="A110" s="39"/>
      <c r="B110" s="40"/>
      <c r="C110" s="41"/>
      <c r="D110" s="223" t="s">
        <v>131</v>
      </c>
      <c r="E110" s="41"/>
      <c r="F110" s="224" t="s">
        <v>851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131</v>
      </c>
      <c r="AU110" s="18" t="s">
        <v>83</v>
      </c>
    </row>
    <row r="111" s="2" customFormat="1" ht="24.15" customHeight="1">
      <c r="A111" s="39"/>
      <c r="B111" s="40"/>
      <c r="C111" s="205" t="s">
        <v>230</v>
      </c>
      <c r="D111" s="205" t="s">
        <v>122</v>
      </c>
      <c r="E111" s="206" t="s">
        <v>852</v>
      </c>
      <c r="F111" s="207" t="s">
        <v>853</v>
      </c>
      <c r="G111" s="208" t="s">
        <v>795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127</v>
      </c>
      <c r="AT111" s="216" t="s">
        <v>122</v>
      </c>
      <c r="AU111" s="216" t="s">
        <v>83</v>
      </c>
      <c r="AY111" s="18" t="s">
        <v>120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127</v>
      </c>
      <c r="BM111" s="216" t="s">
        <v>854</v>
      </c>
    </row>
    <row r="112" s="2" customFormat="1">
      <c r="A112" s="39"/>
      <c r="B112" s="40"/>
      <c r="C112" s="41"/>
      <c r="D112" s="223" t="s">
        <v>131</v>
      </c>
      <c r="E112" s="41"/>
      <c r="F112" s="224" t="s">
        <v>855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131</v>
      </c>
      <c r="AU112" s="18" t="s">
        <v>83</v>
      </c>
    </row>
    <row r="113" s="2" customFormat="1" ht="16.5" customHeight="1">
      <c r="A113" s="39"/>
      <c r="B113" s="40"/>
      <c r="C113" s="205" t="s">
        <v>237</v>
      </c>
      <c r="D113" s="205" t="s">
        <v>122</v>
      </c>
      <c r="E113" s="206" t="s">
        <v>856</v>
      </c>
      <c r="F113" s="207" t="s">
        <v>857</v>
      </c>
      <c r="G113" s="208" t="s">
        <v>795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127</v>
      </c>
      <c r="AT113" s="216" t="s">
        <v>122</v>
      </c>
      <c r="AU113" s="216" t="s">
        <v>83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127</v>
      </c>
      <c r="BM113" s="216" t="s">
        <v>858</v>
      </c>
    </row>
    <row r="114" s="2" customFormat="1">
      <c r="A114" s="39"/>
      <c r="B114" s="40"/>
      <c r="C114" s="41"/>
      <c r="D114" s="223" t="s">
        <v>131</v>
      </c>
      <c r="E114" s="41"/>
      <c r="F114" s="224" t="s">
        <v>859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131</v>
      </c>
      <c r="AU114" s="18" t="s">
        <v>83</v>
      </c>
    </row>
    <row r="115" s="2" customFormat="1" ht="21.75" customHeight="1">
      <c r="A115" s="39"/>
      <c r="B115" s="40"/>
      <c r="C115" s="205" t="s">
        <v>244</v>
      </c>
      <c r="D115" s="205" t="s">
        <v>122</v>
      </c>
      <c r="E115" s="206" t="s">
        <v>860</v>
      </c>
      <c r="F115" s="207" t="s">
        <v>861</v>
      </c>
      <c r="G115" s="208" t="s">
        <v>795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127</v>
      </c>
      <c r="AT115" s="216" t="s">
        <v>122</v>
      </c>
      <c r="AU115" s="216" t="s">
        <v>83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127</v>
      </c>
      <c r="BM115" s="216" t="s">
        <v>862</v>
      </c>
    </row>
    <row r="116" s="2" customFormat="1">
      <c r="A116" s="39"/>
      <c r="B116" s="40"/>
      <c r="C116" s="41"/>
      <c r="D116" s="223" t="s">
        <v>131</v>
      </c>
      <c r="E116" s="41"/>
      <c r="F116" s="224" t="s">
        <v>863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131</v>
      </c>
      <c r="AU116" s="18" t="s">
        <v>83</v>
      </c>
    </row>
    <row r="117" s="2" customFormat="1" ht="16.5" customHeight="1">
      <c r="A117" s="39"/>
      <c r="B117" s="40"/>
      <c r="C117" s="205" t="s">
        <v>250</v>
      </c>
      <c r="D117" s="205" t="s">
        <v>122</v>
      </c>
      <c r="E117" s="206" t="s">
        <v>864</v>
      </c>
      <c r="F117" s="207" t="s">
        <v>865</v>
      </c>
      <c r="G117" s="208" t="s">
        <v>795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127</v>
      </c>
      <c r="AT117" s="216" t="s">
        <v>122</v>
      </c>
      <c r="AU117" s="216" t="s">
        <v>83</v>
      </c>
      <c r="AY117" s="18" t="s">
        <v>120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127</v>
      </c>
      <c r="BM117" s="216" t="s">
        <v>866</v>
      </c>
    </row>
    <row r="118" s="2" customFormat="1">
      <c r="A118" s="39"/>
      <c r="B118" s="40"/>
      <c r="C118" s="41"/>
      <c r="D118" s="223" t="s">
        <v>131</v>
      </c>
      <c r="E118" s="41"/>
      <c r="F118" s="224" t="s">
        <v>867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131</v>
      </c>
      <c r="AU118" s="18" t="s">
        <v>83</v>
      </c>
    </row>
    <row r="119" s="2" customFormat="1" ht="16.5" customHeight="1">
      <c r="A119" s="39"/>
      <c r="B119" s="40"/>
      <c r="C119" s="205" t="s">
        <v>257</v>
      </c>
      <c r="D119" s="205" t="s">
        <v>122</v>
      </c>
      <c r="E119" s="206" t="s">
        <v>868</v>
      </c>
      <c r="F119" s="207" t="s">
        <v>869</v>
      </c>
      <c r="G119" s="208" t="s">
        <v>795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127</v>
      </c>
      <c r="AT119" s="216" t="s">
        <v>122</v>
      </c>
      <c r="AU119" s="216" t="s">
        <v>83</v>
      </c>
      <c r="AY119" s="18" t="s">
        <v>120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127</v>
      </c>
      <c r="BM119" s="216" t="s">
        <v>870</v>
      </c>
    </row>
    <row r="120" s="2" customFormat="1">
      <c r="A120" s="39"/>
      <c r="B120" s="40"/>
      <c r="C120" s="41"/>
      <c r="D120" s="223" t="s">
        <v>131</v>
      </c>
      <c r="E120" s="41"/>
      <c r="F120" s="224" t="s">
        <v>871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131</v>
      </c>
      <c r="AU120" s="18" t="s">
        <v>83</v>
      </c>
    </row>
    <row r="121" s="2" customFormat="1" ht="37.8" customHeight="1">
      <c r="A121" s="39"/>
      <c r="B121" s="40"/>
      <c r="C121" s="205" t="s">
        <v>7</v>
      </c>
      <c r="D121" s="205" t="s">
        <v>122</v>
      </c>
      <c r="E121" s="206" t="s">
        <v>872</v>
      </c>
      <c r="F121" s="207" t="s">
        <v>873</v>
      </c>
      <c r="G121" s="208" t="s">
        <v>795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127</v>
      </c>
      <c r="AT121" s="216" t="s">
        <v>122</v>
      </c>
      <c r="AU121" s="216" t="s">
        <v>83</v>
      </c>
      <c r="AY121" s="18" t="s">
        <v>120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127</v>
      </c>
      <c r="BM121" s="216" t="s">
        <v>874</v>
      </c>
    </row>
    <row r="122" s="2" customFormat="1" ht="16.5" customHeight="1">
      <c r="A122" s="39"/>
      <c r="B122" s="40"/>
      <c r="C122" s="205" t="s">
        <v>270</v>
      </c>
      <c r="D122" s="205" t="s">
        <v>122</v>
      </c>
      <c r="E122" s="206" t="s">
        <v>875</v>
      </c>
      <c r="F122" s="207" t="s">
        <v>876</v>
      </c>
      <c r="G122" s="208" t="s">
        <v>795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127</v>
      </c>
      <c r="AT122" s="216" t="s">
        <v>122</v>
      </c>
      <c r="AU122" s="216" t="s">
        <v>83</v>
      </c>
      <c r="AY122" s="18" t="s">
        <v>120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127</v>
      </c>
      <c r="BM122" s="216" t="s">
        <v>877</v>
      </c>
    </row>
    <row r="123" s="2" customFormat="1">
      <c r="A123" s="39"/>
      <c r="B123" s="40"/>
      <c r="C123" s="41"/>
      <c r="D123" s="223" t="s">
        <v>131</v>
      </c>
      <c r="E123" s="41"/>
      <c r="F123" s="224" t="s">
        <v>878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131</v>
      </c>
      <c r="AU123" s="18" t="s">
        <v>83</v>
      </c>
    </row>
    <row r="124" s="2" customFormat="1" ht="24.15" customHeight="1">
      <c r="A124" s="39"/>
      <c r="B124" s="40"/>
      <c r="C124" s="205" t="s">
        <v>277</v>
      </c>
      <c r="D124" s="205" t="s">
        <v>122</v>
      </c>
      <c r="E124" s="206" t="s">
        <v>879</v>
      </c>
      <c r="F124" s="207" t="s">
        <v>880</v>
      </c>
      <c r="G124" s="208" t="s">
        <v>795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127</v>
      </c>
      <c r="AT124" s="216" t="s">
        <v>122</v>
      </c>
      <c r="AU124" s="216" t="s">
        <v>83</v>
      </c>
      <c r="AY124" s="18" t="s">
        <v>120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127</v>
      </c>
      <c r="BM124" s="216" t="s">
        <v>881</v>
      </c>
    </row>
    <row r="125" s="2" customFormat="1">
      <c r="A125" s="39"/>
      <c r="B125" s="40"/>
      <c r="C125" s="41"/>
      <c r="D125" s="223" t="s">
        <v>131</v>
      </c>
      <c r="E125" s="41"/>
      <c r="F125" s="224" t="s">
        <v>882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131</v>
      </c>
      <c r="AU125" s="18" t="s">
        <v>83</v>
      </c>
    </row>
    <row r="126" s="2" customFormat="1" ht="16.5" customHeight="1">
      <c r="A126" s="39"/>
      <c r="B126" s="40"/>
      <c r="C126" s="205" t="s">
        <v>283</v>
      </c>
      <c r="D126" s="205" t="s">
        <v>122</v>
      </c>
      <c r="E126" s="206" t="s">
        <v>883</v>
      </c>
      <c r="F126" s="207" t="s">
        <v>884</v>
      </c>
      <c r="G126" s="208" t="s">
        <v>795</v>
      </c>
      <c r="H126" s="209">
        <v>9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127</v>
      </c>
      <c r="AT126" s="216" t="s">
        <v>122</v>
      </c>
      <c r="AU126" s="216" t="s">
        <v>83</v>
      </c>
      <c r="AY126" s="18" t="s">
        <v>120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127</v>
      </c>
      <c r="BM126" s="216" t="s">
        <v>885</v>
      </c>
    </row>
    <row r="127" s="2" customFormat="1">
      <c r="A127" s="39"/>
      <c r="B127" s="40"/>
      <c r="C127" s="41"/>
      <c r="D127" s="223" t="s">
        <v>131</v>
      </c>
      <c r="E127" s="41"/>
      <c r="F127" s="224" t="s">
        <v>886</v>
      </c>
      <c r="G127" s="41"/>
      <c r="H127" s="41"/>
      <c r="I127" s="220"/>
      <c r="J127" s="41"/>
      <c r="K127" s="41"/>
      <c r="L127" s="45"/>
      <c r="M127" s="267"/>
      <c r="N127" s="268"/>
      <c r="O127" s="269"/>
      <c r="P127" s="269"/>
      <c r="Q127" s="269"/>
      <c r="R127" s="269"/>
      <c r="S127" s="269"/>
      <c r="T127" s="270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131</v>
      </c>
      <c r="AU127" s="18" t="s">
        <v>83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HlgUFLTm/qng61g3BjFGInrW8RUmhBj2wP5xvJBI6A2GV7koptiMzWtQk6vMvFqhxCXku4p1e78THi4X07/dSQ==" hashValue="2G4ncCf9UdOUGbcOSkZx6045hbPO3shd+LnqbrsHmImDUqZHVzSy9NGtV6l/BR19aGHQRDYFe/uUKFZygln8lQ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887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888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889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890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891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892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893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894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895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896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897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80</v>
      </c>
      <c r="F18" s="282" t="s">
        <v>898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899</v>
      </c>
      <c r="F19" s="282" t="s">
        <v>900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901</v>
      </c>
      <c r="F20" s="282" t="s">
        <v>902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84</v>
      </c>
      <c r="F21" s="282" t="s">
        <v>85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903</v>
      </c>
      <c r="F22" s="282" t="s">
        <v>904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905</v>
      </c>
      <c r="F23" s="282" t="s">
        <v>906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907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908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909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910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911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912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913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914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915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106</v>
      </c>
      <c r="F36" s="282"/>
      <c r="G36" s="282" t="s">
        <v>916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917</v>
      </c>
      <c r="F37" s="282"/>
      <c r="G37" s="282" t="s">
        <v>918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919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920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107</v>
      </c>
      <c r="F40" s="282"/>
      <c r="G40" s="282" t="s">
        <v>921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108</v>
      </c>
      <c r="F41" s="282"/>
      <c r="G41" s="282" t="s">
        <v>922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923</v>
      </c>
      <c r="F42" s="282"/>
      <c r="G42" s="282" t="s">
        <v>924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925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926</v>
      </c>
      <c r="F44" s="282"/>
      <c r="G44" s="282" t="s">
        <v>927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110</v>
      </c>
      <c r="F45" s="282"/>
      <c r="G45" s="282" t="s">
        <v>928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929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930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931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932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933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934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935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936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937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938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939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940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941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942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943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944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945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946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947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948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949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950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951</v>
      </c>
      <c r="D76" s="300"/>
      <c r="E76" s="300"/>
      <c r="F76" s="300" t="s">
        <v>952</v>
      </c>
      <c r="G76" s="301"/>
      <c r="H76" s="300" t="s">
        <v>55</v>
      </c>
      <c r="I76" s="300" t="s">
        <v>58</v>
      </c>
      <c r="J76" s="300" t="s">
        <v>953</v>
      </c>
      <c r="K76" s="299"/>
    </row>
    <row r="77" s="1" customFormat="1" ht="17.25" customHeight="1">
      <c r="B77" s="297"/>
      <c r="C77" s="302" t="s">
        <v>954</v>
      </c>
      <c r="D77" s="302"/>
      <c r="E77" s="302"/>
      <c r="F77" s="303" t="s">
        <v>955</v>
      </c>
      <c r="G77" s="304"/>
      <c r="H77" s="302"/>
      <c r="I77" s="302"/>
      <c r="J77" s="302" t="s">
        <v>956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7"/>
      <c r="E79" s="307"/>
      <c r="F79" s="308" t="s">
        <v>957</v>
      </c>
      <c r="G79" s="309"/>
      <c r="H79" s="285" t="s">
        <v>958</v>
      </c>
      <c r="I79" s="285" t="s">
        <v>959</v>
      </c>
      <c r="J79" s="285">
        <v>20</v>
      </c>
      <c r="K79" s="299"/>
    </row>
    <row r="80" s="1" customFormat="1" ht="15" customHeight="1">
      <c r="B80" s="297"/>
      <c r="C80" s="285" t="s">
        <v>960</v>
      </c>
      <c r="D80" s="285"/>
      <c r="E80" s="285"/>
      <c r="F80" s="308" t="s">
        <v>957</v>
      </c>
      <c r="G80" s="309"/>
      <c r="H80" s="285" t="s">
        <v>961</v>
      </c>
      <c r="I80" s="285" t="s">
        <v>959</v>
      </c>
      <c r="J80" s="285">
        <v>120</v>
      </c>
      <c r="K80" s="299"/>
    </row>
    <row r="81" s="1" customFormat="1" ht="15" customHeight="1">
      <c r="B81" s="310"/>
      <c r="C81" s="285" t="s">
        <v>962</v>
      </c>
      <c r="D81" s="285"/>
      <c r="E81" s="285"/>
      <c r="F81" s="308" t="s">
        <v>963</v>
      </c>
      <c r="G81" s="309"/>
      <c r="H81" s="285" t="s">
        <v>964</v>
      </c>
      <c r="I81" s="285" t="s">
        <v>959</v>
      </c>
      <c r="J81" s="285">
        <v>50</v>
      </c>
      <c r="K81" s="299"/>
    </row>
    <row r="82" s="1" customFormat="1" ht="15" customHeight="1">
      <c r="B82" s="310"/>
      <c r="C82" s="285" t="s">
        <v>965</v>
      </c>
      <c r="D82" s="285"/>
      <c r="E82" s="285"/>
      <c r="F82" s="308" t="s">
        <v>957</v>
      </c>
      <c r="G82" s="309"/>
      <c r="H82" s="285" t="s">
        <v>966</v>
      </c>
      <c r="I82" s="285" t="s">
        <v>967</v>
      </c>
      <c r="J82" s="285"/>
      <c r="K82" s="299"/>
    </row>
    <row r="83" s="1" customFormat="1" ht="15" customHeight="1">
      <c r="B83" s="310"/>
      <c r="C83" s="311" t="s">
        <v>968</v>
      </c>
      <c r="D83" s="311"/>
      <c r="E83" s="311"/>
      <c r="F83" s="312" t="s">
        <v>963</v>
      </c>
      <c r="G83" s="311"/>
      <c r="H83" s="311" t="s">
        <v>969</v>
      </c>
      <c r="I83" s="311" t="s">
        <v>959</v>
      </c>
      <c r="J83" s="311">
        <v>15</v>
      </c>
      <c r="K83" s="299"/>
    </row>
    <row r="84" s="1" customFormat="1" ht="15" customHeight="1">
      <c r="B84" s="310"/>
      <c r="C84" s="311" t="s">
        <v>970</v>
      </c>
      <c r="D84" s="311"/>
      <c r="E84" s="311"/>
      <c r="F84" s="312" t="s">
        <v>963</v>
      </c>
      <c r="G84" s="311"/>
      <c r="H84" s="311" t="s">
        <v>971</v>
      </c>
      <c r="I84" s="311" t="s">
        <v>959</v>
      </c>
      <c r="J84" s="311">
        <v>15</v>
      </c>
      <c r="K84" s="299"/>
    </row>
    <row r="85" s="1" customFormat="1" ht="15" customHeight="1">
      <c r="B85" s="310"/>
      <c r="C85" s="311" t="s">
        <v>972</v>
      </c>
      <c r="D85" s="311"/>
      <c r="E85" s="311"/>
      <c r="F85" s="312" t="s">
        <v>963</v>
      </c>
      <c r="G85" s="311"/>
      <c r="H85" s="311" t="s">
        <v>973</v>
      </c>
      <c r="I85" s="311" t="s">
        <v>959</v>
      </c>
      <c r="J85" s="311">
        <v>20</v>
      </c>
      <c r="K85" s="299"/>
    </row>
    <row r="86" s="1" customFormat="1" ht="15" customHeight="1">
      <c r="B86" s="310"/>
      <c r="C86" s="311" t="s">
        <v>974</v>
      </c>
      <c r="D86" s="311"/>
      <c r="E86" s="311"/>
      <c r="F86" s="312" t="s">
        <v>963</v>
      </c>
      <c r="G86" s="311"/>
      <c r="H86" s="311" t="s">
        <v>975</v>
      </c>
      <c r="I86" s="311" t="s">
        <v>959</v>
      </c>
      <c r="J86" s="311">
        <v>20</v>
      </c>
      <c r="K86" s="299"/>
    </row>
    <row r="87" s="1" customFormat="1" ht="15" customHeight="1">
      <c r="B87" s="310"/>
      <c r="C87" s="285" t="s">
        <v>976</v>
      </c>
      <c r="D87" s="285"/>
      <c r="E87" s="285"/>
      <c r="F87" s="308" t="s">
        <v>963</v>
      </c>
      <c r="G87" s="309"/>
      <c r="H87" s="285" t="s">
        <v>977</v>
      </c>
      <c r="I87" s="285" t="s">
        <v>959</v>
      </c>
      <c r="J87" s="285">
        <v>50</v>
      </c>
      <c r="K87" s="299"/>
    </row>
    <row r="88" s="1" customFormat="1" ht="15" customHeight="1">
      <c r="B88" s="310"/>
      <c r="C88" s="285" t="s">
        <v>978</v>
      </c>
      <c r="D88" s="285"/>
      <c r="E88" s="285"/>
      <c r="F88" s="308" t="s">
        <v>963</v>
      </c>
      <c r="G88" s="309"/>
      <c r="H88" s="285" t="s">
        <v>979</v>
      </c>
      <c r="I88" s="285" t="s">
        <v>959</v>
      </c>
      <c r="J88" s="285">
        <v>20</v>
      </c>
      <c r="K88" s="299"/>
    </row>
    <row r="89" s="1" customFormat="1" ht="15" customHeight="1">
      <c r="B89" s="310"/>
      <c r="C89" s="285" t="s">
        <v>980</v>
      </c>
      <c r="D89" s="285"/>
      <c r="E89" s="285"/>
      <c r="F89" s="308" t="s">
        <v>963</v>
      </c>
      <c r="G89" s="309"/>
      <c r="H89" s="285" t="s">
        <v>981</v>
      </c>
      <c r="I89" s="285" t="s">
        <v>959</v>
      </c>
      <c r="J89" s="285">
        <v>20</v>
      </c>
      <c r="K89" s="299"/>
    </row>
    <row r="90" s="1" customFormat="1" ht="15" customHeight="1">
      <c r="B90" s="310"/>
      <c r="C90" s="285" t="s">
        <v>982</v>
      </c>
      <c r="D90" s="285"/>
      <c r="E90" s="285"/>
      <c r="F90" s="308" t="s">
        <v>963</v>
      </c>
      <c r="G90" s="309"/>
      <c r="H90" s="285" t="s">
        <v>983</v>
      </c>
      <c r="I90" s="285" t="s">
        <v>959</v>
      </c>
      <c r="J90" s="285">
        <v>50</v>
      </c>
      <c r="K90" s="299"/>
    </row>
    <row r="91" s="1" customFormat="1" ht="15" customHeight="1">
      <c r="B91" s="310"/>
      <c r="C91" s="285" t="s">
        <v>984</v>
      </c>
      <c r="D91" s="285"/>
      <c r="E91" s="285"/>
      <c r="F91" s="308" t="s">
        <v>963</v>
      </c>
      <c r="G91" s="309"/>
      <c r="H91" s="285" t="s">
        <v>984</v>
      </c>
      <c r="I91" s="285" t="s">
        <v>959</v>
      </c>
      <c r="J91" s="285">
        <v>50</v>
      </c>
      <c r="K91" s="299"/>
    </row>
    <row r="92" s="1" customFormat="1" ht="15" customHeight="1">
      <c r="B92" s="310"/>
      <c r="C92" s="285" t="s">
        <v>985</v>
      </c>
      <c r="D92" s="285"/>
      <c r="E92" s="285"/>
      <c r="F92" s="308" t="s">
        <v>963</v>
      </c>
      <c r="G92" s="309"/>
      <c r="H92" s="285" t="s">
        <v>986</v>
      </c>
      <c r="I92" s="285" t="s">
        <v>959</v>
      </c>
      <c r="J92" s="285">
        <v>255</v>
      </c>
      <c r="K92" s="299"/>
    </row>
    <row r="93" s="1" customFormat="1" ht="15" customHeight="1">
      <c r="B93" s="310"/>
      <c r="C93" s="285" t="s">
        <v>987</v>
      </c>
      <c r="D93" s="285"/>
      <c r="E93" s="285"/>
      <c r="F93" s="308" t="s">
        <v>957</v>
      </c>
      <c r="G93" s="309"/>
      <c r="H93" s="285" t="s">
        <v>988</v>
      </c>
      <c r="I93" s="285" t="s">
        <v>989</v>
      </c>
      <c r="J93" s="285"/>
      <c r="K93" s="299"/>
    </row>
    <row r="94" s="1" customFormat="1" ht="15" customHeight="1">
      <c r="B94" s="310"/>
      <c r="C94" s="285" t="s">
        <v>990</v>
      </c>
      <c r="D94" s="285"/>
      <c r="E94" s="285"/>
      <c r="F94" s="308" t="s">
        <v>957</v>
      </c>
      <c r="G94" s="309"/>
      <c r="H94" s="285" t="s">
        <v>991</v>
      </c>
      <c r="I94" s="285" t="s">
        <v>992</v>
      </c>
      <c r="J94" s="285"/>
      <c r="K94" s="299"/>
    </row>
    <row r="95" s="1" customFormat="1" ht="15" customHeight="1">
      <c r="B95" s="310"/>
      <c r="C95" s="285" t="s">
        <v>993</v>
      </c>
      <c r="D95" s="285"/>
      <c r="E95" s="285"/>
      <c r="F95" s="308" t="s">
        <v>957</v>
      </c>
      <c r="G95" s="309"/>
      <c r="H95" s="285" t="s">
        <v>993</v>
      </c>
      <c r="I95" s="285" t="s">
        <v>992</v>
      </c>
      <c r="J95" s="285"/>
      <c r="K95" s="299"/>
    </row>
    <row r="96" s="1" customFormat="1" ht="15" customHeight="1">
      <c r="B96" s="310"/>
      <c r="C96" s="285" t="s">
        <v>39</v>
      </c>
      <c r="D96" s="285"/>
      <c r="E96" s="285"/>
      <c r="F96" s="308" t="s">
        <v>957</v>
      </c>
      <c r="G96" s="309"/>
      <c r="H96" s="285" t="s">
        <v>994</v>
      </c>
      <c r="I96" s="285" t="s">
        <v>992</v>
      </c>
      <c r="J96" s="285"/>
      <c r="K96" s="299"/>
    </row>
    <row r="97" s="1" customFormat="1" ht="15" customHeight="1">
      <c r="B97" s="310"/>
      <c r="C97" s="285" t="s">
        <v>49</v>
      </c>
      <c r="D97" s="285"/>
      <c r="E97" s="285"/>
      <c r="F97" s="308" t="s">
        <v>957</v>
      </c>
      <c r="G97" s="309"/>
      <c r="H97" s="285" t="s">
        <v>995</v>
      </c>
      <c r="I97" s="285" t="s">
        <v>992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996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951</v>
      </c>
      <c r="D103" s="300"/>
      <c r="E103" s="300"/>
      <c r="F103" s="300" t="s">
        <v>952</v>
      </c>
      <c r="G103" s="301"/>
      <c r="H103" s="300" t="s">
        <v>55</v>
      </c>
      <c r="I103" s="300" t="s">
        <v>58</v>
      </c>
      <c r="J103" s="300" t="s">
        <v>953</v>
      </c>
      <c r="K103" s="299"/>
    </row>
    <row r="104" s="1" customFormat="1" ht="17.25" customHeight="1">
      <c r="B104" s="297"/>
      <c r="C104" s="302" t="s">
        <v>954</v>
      </c>
      <c r="D104" s="302"/>
      <c r="E104" s="302"/>
      <c r="F104" s="303" t="s">
        <v>955</v>
      </c>
      <c r="G104" s="304"/>
      <c r="H104" s="302"/>
      <c r="I104" s="302"/>
      <c r="J104" s="302" t="s">
        <v>956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7"/>
      <c r="E106" s="307"/>
      <c r="F106" s="308" t="s">
        <v>957</v>
      </c>
      <c r="G106" s="285"/>
      <c r="H106" s="285" t="s">
        <v>997</v>
      </c>
      <c r="I106" s="285" t="s">
        <v>959</v>
      </c>
      <c r="J106" s="285">
        <v>20</v>
      </c>
      <c r="K106" s="299"/>
    </row>
    <row r="107" s="1" customFormat="1" ht="15" customHeight="1">
      <c r="B107" s="297"/>
      <c r="C107" s="285" t="s">
        <v>960</v>
      </c>
      <c r="D107" s="285"/>
      <c r="E107" s="285"/>
      <c r="F107" s="308" t="s">
        <v>957</v>
      </c>
      <c r="G107" s="285"/>
      <c r="H107" s="285" t="s">
        <v>997</v>
      </c>
      <c r="I107" s="285" t="s">
        <v>959</v>
      </c>
      <c r="J107" s="285">
        <v>120</v>
      </c>
      <c r="K107" s="299"/>
    </row>
    <row r="108" s="1" customFormat="1" ht="15" customHeight="1">
      <c r="B108" s="310"/>
      <c r="C108" s="285" t="s">
        <v>962</v>
      </c>
      <c r="D108" s="285"/>
      <c r="E108" s="285"/>
      <c r="F108" s="308" t="s">
        <v>963</v>
      </c>
      <c r="G108" s="285"/>
      <c r="H108" s="285" t="s">
        <v>997</v>
      </c>
      <c r="I108" s="285" t="s">
        <v>959</v>
      </c>
      <c r="J108" s="285">
        <v>50</v>
      </c>
      <c r="K108" s="299"/>
    </row>
    <row r="109" s="1" customFormat="1" ht="15" customHeight="1">
      <c r="B109" s="310"/>
      <c r="C109" s="285" t="s">
        <v>965</v>
      </c>
      <c r="D109" s="285"/>
      <c r="E109" s="285"/>
      <c r="F109" s="308" t="s">
        <v>957</v>
      </c>
      <c r="G109" s="285"/>
      <c r="H109" s="285" t="s">
        <v>997</v>
      </c>
      <c r="I109" s="285" t="s">
        <v>967</v>
      </c>
      <c r="J109" s="285"/>
      <c r="K109" s="299"/>
    </row>
    <row r="110" s="1" customFormat="1" ht="15" customHeight="1">
      <c r="B110" s="310"/>
      <c r="C110" s="285" t="s">
        <v>976</v>
      </c>
      <c r="D110" s="285"/>
      <c r="E110" s="285"/>
      <c r="F110" s="308" t="s">
        <v>963</v>
      </c>
      <c r="G110" s="285"/>
      <c r="H110" s="285" t="s">
        <v>997</v>
      </c>
      <c r="I110" s="285" t="s">
        <v>959</v>
      </c>
      <c r="J110" s="285">
        <v>50</v>
      </c>
      <c r="K110" s="299"/>
    </row>
    <row r="111" s="1" customFormat="1" ht="15" customHeight="1">
      <c r="B111" s="310"/>
      <c r="C111" s="285" t="s">
        <v>984</v>
      </c>
      <c r="D111" s="285"/>
      <c r="E111" s="285"/>
      <c r="F111" s="308" t="s">
        <v>963</v>
      </c>
      <c r="G111" s="285"/>
      <c r="H111" s="285" t="s">
        <v>997</v>
      </c>
      <c r="I111" s="285" t="s">
        <v>959</v>
      </c>
      <c r="J111" s="285">
        <v>50</v>
      </c>
      <c r="K111" s="299"/>
    </row>
    <row r="112" s="1" customFormat="1" ht="15" customHeight="1">
      <c r="B112" s="310"/>
      <c r="C112" s="285" t="s">
        <v>982</v>
      </c>
      <c r="D112" s="285"/>
      <c r="E112" s="285"/>
      <c r="F112" s="308" t="s">
        <v>963</v>
      </c>
      <c r="G112" s="285"/>
      <c r="H112" s="285" t="s">
        <v>997</v>
      </c>
      <c r="I112" s="285" t="s">
        <v>959</v>
      </c>
      <c r="J112" s="285">
        <v>50</v>
      </c>
      <c r="K112" s="299"/>
    </row>
    <row r="113" s="1" customFormat="1" ht="15" customHeight="1">
      <c r="B113" s="310"/>
      <c r="C113" s="285" t="s">
        <v>54</v>
      </c>
      <c r="D113" s="285"/>
      <c r="E113" s="285"/>
      <c r="F113" s="308" t="s">
        <v>957</v>
      </c>
      <c r="G113" s="285"/>
      <c r="H113" s="285" t="s">
        <v>998</v>
      </c>
      <c r="I113" s="285" t="s">
        <v>959</v>
      </c>
      <c r="J113" s="285">
        <v>20</v>
      </c>
      <c r="K113" s="299"/>
    </row>
    <row r="114" s="1" customFormat="1" ht="15" customHeight="1">
      <c r="B114" s="310"/>
      <c r="C114" s="285" t="s">
        <v>999</v>
      </c>
      <c r="D114" s="285"/>
      <c r="E114" s="285"/>
      <c r="F114" s="308" t="s">
        <v>957</v>
      </c>
      <c r="G114" s="285"/>
      <c r="H114" s="285" t="s">
        <v>1000</v>
      </c>
      <c r="I114" s="285" t="s">
        <v>959</v>
      </c>
      <c r="J114" s="285">
        <v>120</v>
      </c>
      <c r="K114" s="299"/>
    </row>
    <row r="115" s="1" customFormat="1" ht="15" customHeight="1">
      <c r="B115" s="310"/>
      <c r="C115" s="285" t="s">
        <v>39</v>
      </c>
      <c r="D115" s="285"/>
      <c r="E115" s="285"/>
      <c r="F115" s="308" t="s">
        <v>957</v>
      </c>
      <c r="G115" s="285"/>
      <c r="H115" s="285" t="s">
        <v>1001</v>
      </c>
      <c r="I115" s="285" t="s">
        <v>992</v>
      </c>
      <c r="J115" s="285"/>
      <c r="K115" s="299"/>
    </row>
    <row r="116" s="1" customFormat="1" ht="15" customHeight="1">
      <c r="B116" s="310"/>
      <c r="C116" s="285" t="s">
        <v>49</v>
      </c>
      <c r="D116" s="285"/>
      <c r="E116" s="285"/>
      <c r="F116" s="308" t="s">
        <v>957</v>
      </c>
      <c r="G116" s="285"/>
      <c r="H116" s="285" t="s">
        <v>1002</v>
      </c>
      <c r="I116" s="285" t="s">
        <v>992</v>
      </c>
      <c r="J116" s="285"/>
      <c r="K116" s="299"/>
    </row>
    <row r="117" s="1" customFormat="1" ht="15" customHeight="1">
      <c r="B117" s="310"/>
      <c r="C117" s="285" t="s">
        <v>58</v>
      </c>
      <c r="D117" s="285"/>
      <c r="E117" s="285"/>
      <c r="F117" s="308" t="s">
        <v>957</v>
      </c>
      <c r="G117" s="285"/>
      <c r="H117" s="285" t="s">
        <v>1003</v>
      </c>
      <c r="I117" s="285" t="s">
        <v>1004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1005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951</v>
      </c>
      <c r="D123" s="300"/>
      <c r="E123" s="300"/>
      <c r="F123" s="300" t="s">
        <v>952</v>
      </c>
      <c r="G123" s="301"/>
      <c r="H123" s="300" t="s">
        <v>55</v>
      </c>
      <c r="I123" s="300" t="s">
        <v>58</v>
      </c>
      <c r="J123" s="300" t="s">
        <v>953</v>
      </c>
      <c r="K123" s="329"/>
    </row>
    <row r="124" s="1" customFormat="1" ht="17.25" customHeight="1">
      <c r="B124" s="328"/>
      <c r="C124" s="302" t="s">
        <v>954</v>
      </c>
      <c r="D124" s="302"/>
      <c r="E124" s="302"/>
      <c r="F124" s="303" t="s">
        <v>955</v>
      </c>
      <c r="G124" s="304"/>
      <c r="H124" s="302"/>
      <c r="I124" s="302"/>
      <c r="J124" s="302" t="s">
        <v>956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960</v>
      </c>
      <c r="D126" s="307"/>
      <c r="E126" s="307"/>
      <c r="F126" s="308" t="s">
        <v>957</v>
      </c>
      <c r="G126" s="285"/>
      <c r="H126" s="285" t="s">
        <v>997</v>
      </c>
      <c r="I126" s="285" t="s">
        <v>959</v>
      </c>
      <c r="J126" s="285">
        <v>120</v>
      </c>
      <c r="K126" s="333"/>
    </row>
    <row r="127" s="1" customFormat="1" ht="15" customHeight="1">
      <c r="B127" s="330"/>
      <c r="C127" s="285" t="s">
        <v>1006</v>
      </c>
      <c r="D127" s="285"/>
      <c r="E127" s="285"/>
      <c r="F127" s="308" t="s">
        <v>957</v>
      </c>
      <c r="G127" s="285"/>
      <c r="H127" s="285" t="s">
        <v>1007</v>
      </c>
      <c r="I127" s="285" t="s">
        <v>959</v>
      </c>
      <c r="J127" s="285" t="s">
        <v>1008</v>
      </c>
      <c r="K127" s="333"/>
    </row>
    <row r="128" s="1" customFormat="1" ht="15" customHeight="1">
      <c r="B128" s="330"/>
      <c r="C128" s="285" t="s">
        <v>905</v>
      </c>
      <c r="D128" s="285"/>
      <c r="E128" s="285"/>
      <c r="F128" s="308" t="s">
        <v>957</v>
      </c>
      <c r="G128" s="285"/>
      <c r="H128" s="285" t="s">
        <v>1009</v>
      </c>
      <c r="I128" s="285" t="s">
        <v>959</v>
      </c>
      <c r="J128" s="285" t="s">
        <v>1008</v>
      </c>
      <c r="K128" s="333"/>
    </row>
    <row r="129" s="1" customFormat="1" ht="15" customHeight="1">
      <c r="B129" s="330"/>
      <c r="C129" s="285" t="s">
        <v>968</v>
      </c>
      <c r="D129" s="285"/>
      <c r="E129" s="285"/>
      <c r="F129" s="308" t="s">
        <v>963</v>
      </c>
      <c r="G129" s="285"/>
      <c r="H129" s="285" t="s">
        <v>969</v>
      </c>
      <c r="I129" s="285" t="s">
        <v>959</v>
      </c>
      <c r="J129" s="285">
        <v>15</v>
      </c>
      <c r="K129" s="333"/>
    </row>
    <row r="130" s="1" customFormat="1" ht="15" customHeight="1">
      <c r="B130" s="330"/>
      <c r="C130" s="311" t="s">
        <v>970</v>
      </c>
      <c r="D130" s="311"/>
      <c r="E130" s="311"/>
      <c r="F130" s="312" t="s">
        <v>963</v>
      </c>
      <c r="G130" s="311"/>
      <c r="H130" s="311" t="s">
        <v>971</v>
      </c>
      <c r="I130" s="311" t="s">
        <v>959</v>
      </c>
      <c r="J130" s="311">
        <v>15</v>
      </c>
      <c r="K130" s="333"/>
    </row>
    <row r="131" s="1" customFormat="1" ht="15" customHeight="1">
      <c r="B131" s="330"/>
      <c r="C131" s="311" t="s">
        <v>972</v>
      </c>
      <c r="D131" s="311"/>
      <c r="E131" s="311"/>
      <c r="F131" s="312" t="s">
        <v>963</v>
      </c>
      <c r="G131" s="311"/>
      <c r="H131" s="311" t="s">
        <v>973</v>
      </c>
      <c r="I131" s="311" t="s">
        <v>959</v>
      </c>
      <c r="J131" s="311">
        <v>20</v>
      </c>
      <c r="K131" s="333"/>
    </row>
    <row r="132" s="1" customFormat="1" ht="15" customHeight="1">
      <c r="B132" s="330"/>
      <c r="C132" s="311" t="s">
        <v>974</v>
      </c>
      <c r="D132" s="311"/>
      <c r="E132" s="311"/>
      <c r="F132" s="312" t="s">
        <v>963</v>
      </c>
      <c r="G132" s="311"/>
      <c r="H132" s="311" t="s">
        <v>975</v>
      </c>
      <c r="I132" s="311" t="s">
        <v>959</v>
      </c>
      <c r="J132" s="311">
        <v>20</v>
      </c>
      <c r="K132" s="333"/>
    </row>
    <row r="133" s="1" customFormat="1" ht="15" customHeight="1">
      <c r="B133" s="330"/>
      <c r="C133" s="285" t="s">
        <v>962</v>
      </c>
      <c r="D133" s="285"/>
      <c r="E133" s="285"/>
      <c r="F133" s="308" t="s">
        <v>963</v>
      </c>
      <c r="G133" s="285"/>
      <c r="H133" s="285" t="s">
        <v>997</v>
      </c>
      <c r="I133" s="285" t="s">
        <v>959</v>
      </c>
      <c r="J133" s="285">
        <v>50</v>
      </c>
      <c r="K133" s="333"/>
    </row>
    <row r="134" s="1" customFormat="1" ht="15" customHeight="1">
      <c r="B134" s="330"/>
      <c r="C134" s="285" t="s">
        <v>976</v>
      </c>
      <c r="D134" s="285"/>
      <c r="E134" s="285"/>
      <c r="F134" s="308" t="s">
        <v>963</v>
      </c>
      <c r="G134" s="285"/>
      <c r="H134" s="285" t="s">
        <v>997</v>
      </c>
      <c r="I134" s="285" t="s">
        <v>959</v>
      </c>
      <c r="J134" s="285">
        <v>50</v>
      </c>
      <c r="K134" s="333"/>
    </row>
    <row r="135" s="1" customFormat="1" ht="15" customHeight="1">
      <c r="B135" s="330"/>
      <c r="C135" s="285" t="s">
        <v>982</v>
      </c>
      <c r="D135" s="285"/>
      <c r="E135" s="285"/>
      <c r="F135" s="308" t="s">
        <v>963</v>
      </c>
      <c r="G135" s="285"/>
      <c r="H135" s="285" t="s">
        <v>997</v>
      </c>
      <c r="I135" s="285" t="s">
        <v>959</v>
      </c>
      <c r="J135" s="285">
        <v>50</v>
      </c>
      <c r="K135" s="333"/>
    </row>
    <row r="136" s="1" customFormat="1" ht="15" customHeight="1">
      <c r="B136" s="330"/>
      <c r="C136" s="285" t="s">
        <v>984</v>
      </c>
      <c r="D136" s="285"/>
      <c r="E136" s="285"/>
      <c r="F136" s="308" t="s">
        <v>963</v>
      </c>
      <c r="G136" s="285"/>
      <c r="H136" s="285" t="s">
        <v>997</v>
      </c>
      <c r="I136" s="285" t="s">
        <v>959</v>
      </c>
      <c r="J136" s="285">
        <v>50</v>
      </c>
      <c r="K136" s="333"/>
    </row>
    <row r="137" s="1" customFormat="1" ht="15" customHeight="1">
      <c r="B137" s="330"/>
      <c r="C137" s="285" t="s">
        <v>985</v>
      </c>
      <c r="D137" s="285"/>
      <c r="E137" s="285"/>
      <c r="F137" s="308" t="s">
        <v>963</v>
      </c>
      <c r="G137" s="285"/>
      <c r="H137" s="285" t="s">
        <v>1010</v>
      </c>
      <c r="I137" s="285" t="s">
        <v>959</v>
      </c>
      <c r="J137" s="285">
        <v>255</v>
      </c>
      <c r="K137" s="333"/>
    </row>
    <row r="138" s="1" customFormat="1" ht="15" customHeight="1">
      <c r="B138" s="330"/>
      <c r="C138" s="285" t="s">
        <v>987</v>
      </c>
      <c r="D138" s="285"/>
      <c r="E138" s="285"/>
      <c r="F138" s="308" t="s">
        <v>957</v>
      </c>
      <c r="G138" s="285"/>
      <c r="H138" s="285" t="s">
        <v>1011</v>
      </c>
      <c r="I138" s="285" t="s">
        <v>989</v>
      </c>
      <c r="J138" s="285"/>
      <c r="K138" s="333"/>
    </row>
    <row r="139" s="1" customFormat="1" ht="15" customHeight="1">
      <c r="B139" s="330"/>
      <c r="C139" s="285" t="s">
        <v>990</v>
      </c>
      <c r="D139" s="285"/>
      <c r="E139" s="285"/>
      <c r="F139" s="308" t="s">
        <v>957</v>
      </c>
      <c r="G139" s="285"/>
      <c r="H139" s="285" t="s">
        <v>1012</v>
      </c>
      <c r="I139" s="285" t="s">
        <v>992</v>
      </c>
      <c r="J139" s="285"/>
      <c r="K139" s="333"/>
    </row>
    <row r="140" s="1" customFormat="1" ht="15" customHeight="1">
      <c r="B140" s="330"/>
      <c r="C140" s="285" t="s">
        <v>993</v>
      </c>
      <c r="D140" s="285"/>
      <c r="E140" s="285"/>
      <c r="F140" s="308" t="s">
        <v>957</v>
      </c>
      <c r="G140" s="285"/>
      <c r="H140" s="285" t="s">
        <v>993</v>
      </c>
      <c r="I140" s="285" t="s">
        <v>992</v>
      </c>
      <c r="J140" s="285"/>
      <c r="K140" s="333"/>
    </row>
    <row r="141" s="1" customFormat="1" ht="15" customHeight="1">
      <c r="B141" s="330"/>
      <c r="C141" s="285" t="s">
        <v>39</v>
      </c>
      <c r="D141" s="285"/>
      <c r="E141" s="285"/>
      <c r="F141" s="308" t="s">
        <v>957</v>
      </c>
      <c r="G141" s="285"/>
      <c r="H141" s="285" t="s">
        <v>1013</v>
      </c>
      <c r="I141" s="285" t="s">
        <v>992</v>
      </c>
      <c r="J141" s="285"/>
      <c r="K141" s="333"/>
    </row>
    <row r="142" s="1" customFormat="1" ht="15" customHeight="1">
      <c r="B142" s="330"/>
      <c r="C142" s="285" t="s">
        <v>1014</v>
      </c>
      <c r="D142" s="285"/>
      <c r="E142" s="285"/>
      <c r="F142" s="308" t="s">
        <v>957</v>
      </c>
      <c r="G142" s="285"/>
      <c r="H142" s="285" t="s">
        <v>1015</v>
      </c>
      <c r="I142" s="285" t="s">
        <v>992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1016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951</v>
      </c>
      <c r="D148" s="300"/>
      <c r="E148" s="300"/>
      <c r="F148" s="300" t="s">
        <v>952</v>
      </c>
      <c r="G148" s="301"/>
      <c r="H148" s="300" t="s">
        <v>55</v>
      </c>
      <c r="I148" s="300" t="s">
        <v>58</v>
      </c>
      <c r="J148" s="300" t="s">
        <v>953</v>
      </c>
      <c r="K148" s="299"/>
    </row>
    <row r="149" s="1" customFormat="1" ht="17.25" customHeight="1">
      <c r="B149" s="297"/>
      <c r="C149" s="302" t="s">
        <v>954</v>
      </c>
      <c r="D149" s="302"/>
      <c r="E149" s="302"/>
      <c r="F149" s="303" t="s">
        <v>955</v>
      </c>
      <c r="G149" s="304"/>
      <c r="H149" s="302"/>
      <c r="I149" s="302"/>
      <c r="J149" s="302" t="s">
        <v>956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960</v>
      </c>
      <c r="D151" s="285"/>
      <c r="E151" s="285"/>
      <c r="F151" s="338" t="s">
        <v>957</v>
      </c>
      <c r="G151" s="285"/>
      <c r="H151" s="337" t="s">
        <v>997</v>
      </c>
      <c r="I151" s="337" t="s">
        <v>959</v>
      </c>
      <c r="J151" s="337">
        <v>120</v>
      </c>
      <c r="K151" s="333"/>
    </row>
    <row r="152" s="1" customFormat="1" ht="15" customHeight="1">
      <c r="B152" s="310"/>
      <c r="C152" s="337" t="s">
        <v>1006</v>
      </c>
      <c r="D152" s="285"/>
      <c r="E152" s="285"/>
      <c r="F152" s="338" t="s">
        <v>957</v>
      </c>
      <c r="G152" s="285"/>
      <c r="H152" s="337" t="s">
        <v>1017</v>
      </c>
      <c r="I152" s="337" t="s">
        <v>959</v>
      </c>
      <c r="J152" s="337" t="s">
        <v>1008</v>
      </c>
      <c r="K152" s="333"/>
    </row>
    <row r="153" s="1" customFormat="1" ht="15" customHeight="1">
      <c r="B153" s="310"/>
      <c r="C153" s="337" t="s">
        <v>905</v>
      </c>
      <c r="D153" s="285"/>
      <c r="E153" s="285"/>
      <c r="F153" s="338" t="s">
        <v>957</v>
      </c>
      <c r="G153" s="285"/>
      <c r="H153" s="337" t="s">
        <v>1018</v>
      </c>
      <c r="I153" s="337" t="s">
        <v>959</v>
      </c>
      <c r="J153" s="337" t="s">
        <v>1008</v>
      </c>
      <c r="K153" s="333"/>
    </row>
    <row r="154" s="1" customFormat="1" ht="15" customHeight="1">
      <c r="B154" s="310"/>
      <c r="C154" s="337" t="s">
        <v>962</v>
      </c>
      <c r="D154" s="285"/>
      <c r="E154" s="285"/>
      <c r="F154" s="338" t="s">
        <v>963</v>
      </c>
      <c r="G154" s="285"/>
      <c r="H154" s="337" t="s">
        <v>997</v>
      </c>
      <c r="I154" s="337" t="s">
        <v>959</v>
      </c>
      <c r="J154" s="337">
        <v>50</v>
      </c>
      <c r="K154" s="333"/>
    </row>
    <row r="155" s="1" customFormat="1" ht="15" customHeight="1">
      <c r="B155" s="310"/>
      <c r="C155" s="337" t="s">
        <v>965</v>
      </c>
      <c r="D155" s="285"/>
      <c r="E155" s="285"/>
      <c r="F155" s="338" t="s">
        <v>957</v>
      </c>
      <c r="G155" s="285"/>
      <c r="H155" s="337" t="s">
        <v>997</v>
      </c>
      <c r="I155" s="337" t="s">
        <v>967</v>
      </c>
      <c r="J155" s="337"/>
      <c r="K155" s="333"/>
    </row>
    <row r="156" s="1" customFormat="1" ht="15" customHeight="1">
      <c r="B156" s="310"/>
      <c r="C156" s="337" t="s">
        <v>976</v>
      </c>
      <c r="D156" s="285"/>
      <c r="E156" s="285"/>
      <c r="F156" s="338" t="s">
        <v>963</v>
      </c>
      <c r="G156" s="285"/>
      <c r="H156" s="337" t="s">
        <v>997</v>
      </c>
      <c r="I156" s="337" t="s">
        <v>959</v>
      </c>
      <c r="J156" s="337">
        <v>50</v>
      </c>
      <c r="K156" s="333"/>
    </row>
    <row r="157" s="1" customFormat="1" ht="15" customHeight="1">
      <c r="B157" s="310"/>
      <c r="C157" s="337" t="s">
        <v>984</v>
      </c>
      <c r="D157" s="285"/>
      <c r="E157" s="285"/>
      <c r="F157" s="338" t="s">
        <v>963</v>
      </c>
      <c r="G157" s="285"/>
      <c r="H157" s="337" t="s">
        <v>997</v>
      </c>
      <c r="I157" s="337" t="s">
        <v>959</v>
      </c>
      <c r="J157" s="337">
        <v>50</v>
      </c>
      <c r="K157" s="333"/>
    </row>
    <row r="158" s="1" customFormat="1" ht="15" customHeight="1">
      <c r="B158" s="310"/>
      <c r="C158" s="337" t="s">
        <v>982</v>
      </c>
      <c r="D158" s="285"/>
      <c r="E158" s="285"/>
      <c r="F158" s="338" t="s">
        <v>963</v>
      </c>
      <c r="G158" s="285"/>
      <c r="H158" s="337" t="s">
        <v>997</v>
      </c>
      <c r="I158" s="337" t="s">
        <v>959</v>
      </c>
      <c r="J158" s="337">
        <v>50</v>
      </c>
      <c r="K158" s="333"/>
    </row>
    <row r="159" s="1" customFormat="1" ht="15" customHeight="1">
      <c r="B159" s="310"/>
      <c r="C159" s="337" t="s">
        <v>91</v>
      </c>
      <c r="D159" s="285"/>
      <c r="E159" s="285"/>
      <c r="F159" s="338" t="s">
        <v>957</v>
      </c>
      <c r="G159" s="285"/>
      <c r="H159" s="337" t="s">
        <v>1019</v>
      </c>
      <c r="I159" s="337" t="s">
        <v>959</v>
      </c>
      <c r="J159" s="337" t="s">
        <v>1020</v>
      </c>
      <c r="K159" s="333"/>
    </row>
    <row r="160" s="1" customFormat="1" ht="15" customHeight="1">
      <c r="B160" s="310"/>
      <c r="C160" s="337" t="s">
        <v>1021</v>
      </c>
      <c r="D160" s="285"/>
      <c r="E160" s="285"/>
      <c r="F160" s="338" t="s">
        <v>957</v>
      </c>
      <c r="G160" s="285"/>
      <c r="H160" s="337" t="s">
        <v>1022</v>
      </c>
      <c r="I160" s="337" t="s">
        <v>992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1023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951</v>
      </c>
      <c r="D166" s="300"/>
      <c r="E166" s="300"/>
      <c r="F166" s="300" t="s">
        <v>952</v>
      </c>
      <c r="G166" s="342"/>
      <c r="H166" s="343" t="s">
        <v>55</v>
      </c>
      <c r="I166" s="343" t="s">
        <v>58</v>
      </c>
      <c r="J166" s="300" t="s">
        <v>953</v>
      </c>
      <c r="K166" s="277"/>
    </row>
    <row r="167" s="1" customFormat="1" ht="17.25" customHeight="1">
      <c r="B167" s="278"/>
      <c r="C167" s="302" t="s">
        <v>954</v>
      </c>
      <c r="D167" s="302"/>
      <c r="E167" s="302"/>
      <c r="F167" s="303" t="s">
        <v>955</v>
      </c>
      <c r="G167" s="344"/>
      <c r="H167" s="345"/>
      <c r="I167" s="345"/>
      <c r="J167" s="302" t="s">
        <v>956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960</v>
      </c>
      <c r="D169" s="285"/>
      <c r="E169" s="285"/>
      <c r="F169" s="308" t="s">
        <v>957</v>
      </c>
      <c r="G169" s="285"/>
      <c r="H169" s="285" t="s">
        <v>997</v>
      </c>
      <c r="I169" s="285" t="s">
        <v>959</v>
      </c>
      <c r="J169" s="285">
        <v>120</v>
      </c>
      <c r="K169" s="333"/>
    </row>
    <row r="170" s="1" customFormat="1" ht="15" customHeight="1">
      <c r="B170" s="310"/>
      <c r="C170" s="285" t="s">
        <v>1006</v>
      </c>
      <c r="D170" s="285"/>
      <c r="E170" s="285"/>
      <c r="F170" s="308" t="s">
        <v>957</v>
      </c>
      <c r="G170" s="285"/>
      <c r="H170" s="285" t="s">
        <v>1007</v>
      </c>
      <c r="I170" s="285" t="s">
        <v>959</v>
      </c>
      <c r="J170" s="285" t="s">
        <v>1008</v>
      </c>
      <c r="K170" s="333"/>
    </row>
    <row r="171" s="1" customFormat="1" ht="15" customHeight="1">
      <c r="B171" s="310"/>
      <c r="C171" s="285" t="s">
        <v>905</v>
      </c>
      <c r="D171" s="285"/>
      <c r="E171" s="285"/>
      <c r="F171" s="308" t="s">
        <v>957</v>
      </c>
      <c r="G171" s="285"/>
      <c r="H171" s="285" t="s">
        <v>1024</v>
      </c>
      <c r="I171" s="285" t="s">
        <v>959</v>
      </c>
      <c r="J171" s="285" t="s">
        <v>1008</v>
      </c>
      <c r="K171" s="333"/>
    </row>
    <row r="172" s="1" customFormat="1" ht="15" customHeight="1">
      <c r="B172" s="310"/>
      <c r="C172" s="285" t="s">
        <v>962</v>
      </c>
      <c r="D172" s="285"/>
      <c r="E172" s="285"/>
      <c r="F172" s="308" t="s">
        <v>963</v>
      </c>
      <c r="G172" s="285"/>
      <c r="H172" s="285" t="s">
        <v>1024</v>
      </c>
      <c r="I172" s="285" t="s">
        <v>959</v>
      </c>
      <c r="J172" s="285">
        <v>50</v>
      </c>
      <c r="K172" s="333"/>
    </row>
    <row r="173" s="1" customFormat="1" ht="15" customHeight="1">
      <c r="B173" s="310"/>
      <c r="C173" s="285" t="s">
        <v>965</v>
      </c>
      <c r="D173" s="285"/>
      <c r="E173" s="285"/>
      <c r="F173" s="308" t="s">
        <v>957</v>
      </c>
      <c r="G173" s="285"/>
      <c r="H173" s="285" t="s">
        <v>1024</v>
      </c>
      <c r="I173" s="285" t="s">
        <v>967</v>
      </c>
      <c r="J173" s="285"/>
      <c r="K173" s="333"/>
    </row>
    <row r="174" s="1" customFormat="1" ht="15" customHeight="1">
      <c r="B174" s="310"/>
      <c r="C174" s="285" t="s">
        <v>976</v>
      </c>
      <c r="D174" s="285"/>
      <c r="E174" s="285"/>
      <c r="F174" s="308" t="s">
        <v>963</v>
      </c>
      <c r="G174" s="285"/>
      <c r="H174" s="285" t="s">
        <v>1024</v>
      </c>
      <c r="I174" s="285" t="s">
        <v>959</v>
      </c>
      <c r="J174" s="285">
        <v>50</v>
      </c>
      <c r="K174" s="333"/>
    </row>
    <row r="175" s="1" customFormat="1" ht="15" customHeight="1">
      <c r="B175" s="310"/>
      <c r="C175" s="285" t="s">
        <v>984</v>
      </c>
      <c r="D175" s="285"/>
      <c r="E175" s="285"/>
      <c r="F175" s="308" t="s">
        <v>963</v>
      </c>
      <c r="G175" s="285"/>
      <c r="H175" s="285" t="s">
        <v>1024</v>
      </c>
      <c r="I175" s="285" t="s">
        <v>959</v>
      </c>
      <c r="J175" s="285">
        <v>50</v>
      </c>
      <c r="K175" s="333"/>
    </row>
    <row r="176" s="1" customFormat="1" ht="15" customHeight="1">
      <c r="B176" s="310"/>
      <c r="C176" s="285" t="s">
        <v>982</v>
      </c>
      <c r="D176" s="285"/>
      <c r="E176" s="285"/>
      <c r="F176" s="308" t="s">
        <v>963</v>
      </c>
      <c r="G176" s="285"/>
      <c r="H176" s="285" t="s">
        <v>1024</v>
      </c>
      <c r="I176" s="285" t="s">
        <v>959</v>
      </c>
      <c r="J176" s="285">
        <v>50</v>
      </c>
      <c r="K176" s="333"/>
    </row>
    <row r="177" s="1" customFormat="1" ht="15" customHeight="1">
      <c r="B177" s="310"/>
      <c r="C177" s="285" t="s">
        <v>106</v>
      </c>
      <c r="D177" s="285"/>
      <c r="E177" s="285"/>
      <c r="F177" s="308" t="s">
        <v>957</v>
      </c>
      <c r="G177" s="285"/>
      <c r="H177" s="285" t="s">
        <v>1025</v>
      </c>
      <c r="I177" s="285" t="s">
        <v>1026</v>
      </c>
      <c r="J177" s="285"/>
      <c r="K177" s="333"/>
    </row>
    <row r="178" s="1" customFormat="1" ht="15" customHeight="1">
      <c r="B178" s="310"/>
      <c r="C178" s="285" t="s">
        <v>58</v>
      </c>
      <c r="D178" s="285"/>
      <c r="E178" s="285"/>
      <c r="F178" s="308" t="s">
        <v>957</v>
      </c>
      <c r="G178" s="285"/>
      <c r="H178" s="285" t="s">
        <v>1027</v>
      </c>
      <c r="I178" s="285" t="s">
        <v>1028</v>
      </c>
      <c r="J178" s="285">
        <v>1</v>
      </c>
      <c r="K178" s="333"/>
    </row>
    <row r="179" s="1" customFormat="1" ht="15" customHeight="1">
      <c r="B179" s="310"/>
      <c r="C179" s="285" t="s">
        <v>54</v>
      </c>
      <c r="D179" s="285"/>
      <c r="E179" s="285"/>
      <c r="F179" s="308" t="s">
        <v>957</v>
      </c>
      <c r="G179" s="285"/>
      <c r="H179" s="285" t="s">
        <v>1029</v>
      </c>
      <c r="I179" s="285" t="s">
        <v>959</v>
      </c>
      <c r="J179" s="285">
        <v>20</v>
      </c>
      <c r="K179" s="333"/>
    </row>
    <row r="180" s="1" customFormat="1" ht="15" customHeight="1">
      <c r="B180" s="310"/>
      <c r="C180" s="285" t="s">
        <v>55</v>
      </c>
      <c r="D180" s="285"/>
      <c r="E180" s="285"/>
      <c r="F180" s="308" t="s">
        <v>957</v>
      </c>
      <c r="G180" s="285"/>
      <c r="H180" s="285" t="s">
        <v>1030</v>
      </c>
      <c r="I180" s="285" t="s">
        <v>959</v>
      </c>
      <c r="J180" s="285">
        <v>255</v>
      </c>
      <c r="K180" s="333"/>
    </row>
    <row r="181" s="1" customFormat="1" ht="15" customHeight="1">
      <c r="B181" s="310"/>
      <c r="C181" s="285" t="s">
        <v>107</v>
      </c>
      <c r="D181" s="285"/>
      <c r="E181" s="285"/>
      <c r="F181" s="308" t="s">
        <v>957</v>
      </c>
      <c r="G181" s="285"/>
      <c r="H181" s="285" t="s">
        <v>921</v>
      </c>
      <c r="I181" s="285" t="s">
        <v>959</v>
      </c>
      <c r="J181" s="285">
        <v>10</v>
      </c>
      <c r="K181" s="333"/>
    </row>
    <row r="182" s="1" customFormat="1" ht="15" customHeight="1">
      <c r="B182" s="310"/>
      <c r="C182" s="285" t="s">
        <v>108</v>
      </c>
      <c r="D182" s="285"/>
      <c r="E182" s="285"/>
      <c r="F182" s="308" t="s">
        <v>957</v>
      </c>
      <c r="G182" s="285"/>
      <c r="H182" s="285" t="s">
        <v>1031</v>
      </c>
      <c r="I182" s="285" t="s">
        <v>992</v>
      </c>
      <c r="J182" s="285"/>
      <c r="K182" s="333"/>
    </row>
    <row r="183" s="1" customFormat="1" ht="15" customHeight="1">
      <c r="B183" s="310"/>
      <c r="C183" s="285" t="s">
        <v>1032</v>
      </c>
      <c r="D183" s="285"/>
      <c r="E183" s="285"/>
      <c r="F183" s="308" t="s">
        <v>957</v>
      </c>
      <c r="G183" s="285"/>
      <c r="H183" s="285" t="s">
        <v>1033</v>
      </c>
      <c r="I183" s="285" t="s">
        <v>992</v>
      </c>
      <c r="J183" s="285"/>
      <c r="K183" s="333"/>
    </row>
    <row r="184" s="1" customFormat="1" ht="15" customHeight="1">
      <c r="B184" s="310"/>
      <c r="C184" s="285" t="s">
        <v>1021</v>
      </c>
      <c r="D184" s="285"/>
      <c r="E184" s="285"/>
      <c r="F184" s="308" t="s">
        <v>957</v>
      </c>
      <c r="G184" s="285"/>
      <c r="H184" s="285" t="s">
        <v>1034</v>
      </c>
      <c r="I184" s="285" t="s">
        <v>992</v>
      </c>
      <c r="J184" s="285"/>
      <c r="K184" s="333"/>
    </row>
    <row r="185" s="1" customFormat="1" ht="15" customHeight="1">
      <c r="B185" s="310"/>
      <c r="C185" s="285" t="s">
        <v>110</v>
      </c>
      <c r="D185" s="285"/>
      <c r="E185" s="285"/>
      <c r="F185" s="308" t="s">
        <v>963</v>
      </c>
      <c r="G185" s="285"/>
      <c r="H185" s="285" t="s">
        <v>1035</v>
      </c>
      <c r="I185" s="285" t="s">
        <v>959</v>
      </c>
      <c r="J185" s="285">
        <v>50</v>
      </c>
      <c r="K185" s="333"/>
    </row>
    <row r="186" s="1" customFormat="1" ht="15" customHeight="1">
      <c r="B186" s="310"/>
      <c r="C186" s="285" t="s">
        <v>1036</v>
      </c>
      <c r="D186" s="285"/>
      <c r="E186" s="285"/>
      <c r="F186" s="308" t="s">
        <v>963</v>
      </c>
      <c r="G186" s="285"/>
      <c r="H186" s="285" t="s">
        <v>1037</v>
      </c>
      <c r="I186" s="285" t="s">
        <v>1038</v>
      </c>
      <c r="J186" s="285"/>
      <c r="K186" s="333"/>
    </row>
    <row r="187" s="1" customFormat="1" ht="15" customHeight="1">
      <c r="B187" s="310"/>
      <c r="C187" s="285" t="s">
        <v>1039</v>
      </c>
      <c r="D187" s="285"/>
      <c r="E187" s="285"/>
      <c r="F187" s="308" t="s">
        <v>963</v>
      </c>
      <c r="G187" s="285"/>
      <c r="H187" s="285" t="s">
        <v>1040</v>
      </c>
      <c r="I187" s="285" t="s">
        <v>1038</v>
      </c>
      <c r="J187" s="285"/>
      <c r="K187" s="333"/>
    </row>
    <row r="188" s="1" customFormat="1" ht="15" customHeight="1">
      <c r="B188" s="310"/>
      <c r="C188" s="285" t="s">
        <v>1041</v>
      </c>
      <c r="D188" s="285"/>
      <c r="E188" s="285"/>
      <c r="F188" s="308" t="s">
        <v>963</v>
      </c>
      <c r="G188" s="285"/>
      <c r="H188" s="285" t="s">
        <v>1042</v>
      </c>
      <c r="I188" s="285" t="s">
        <v>1038</v>
      </c>
      <c r="J188" s="285"/>
      <c r="K188" s="333"/>
    </row>
    <row r="189" s="1" customFormat="1" ht="15" customHeight="1">
      <c r="B189" s="310"/>
      <c r="C189" s="346" t="s">
        <v>1043</v>
      </c>
      <c r="D189" s="285"/>
      <c r="E189" s="285"/>
      <c r="F189" s="308" t="s">
        <v>963</v>
      </c>
      <c r="G189" s="285"/>
      <c r="H189" s="285" t="s">
        <v>1044</v>
      </c>
      <c r="I189" s="285" t="s">
        <v>1045</v>
      </c>
      <c r="J189" s="347" t="s">
        <v>1046</v>
      </c>
      <c r="K189" s="333"/>
    </row>
    <row r="190" s="1" customFormat="1" ht="15" customHeight="1">
      <c r="B190" s="310"/>
      <c r="C190" s="346" t="s">
        <v>43</v>
      </c>
      <c r="D190" s="285"/>
      <c r="E190" s="285"/>
      <c r="F190" s="308" t="s">
        <v>957</v>
      </c>
      <c r="G190" s="285"/>
      <c r="H190" s="282" t="s">
        <v>1047</v>
      </c>
      <c r="I190" s="285" t="s">
        <v>1048</v>
      </c>
      <c r="J190" s="285"/>
      <c r="K190" s="333"/>
    </row>
    <row r="191" s="1" customFormat="1" ht="15" customHeight="1">
      <c r="B191" s="310"/>
      <c r="C191" s="346" t="s">
        <v>1049</v>
      </c>
      <c r="D191" s="285"/>
      <c r="E191" s="285"/>
      <c r="F191" s="308" t="s">
        <v>957</v>
      </c>
      <c r="G191" s="285"/>
      <c r="H191" s="285" t="s">
        <v>1050</v>
      </c>
      <c r="I191" s="285" t="s">
        <v>992</v>
      </c>
      <c r="J191" s="285"/>
      <c r="K191" s="333"/>
    </row>
    <row r="192" s="1" customFormat="1" ht="15" customHeight="1">
      <c r="B192" s="310"/>
      <c r="C192" s="346" t="s">
        <v>1051</v>
      </c>
      <c r="D192" s="285"/>
      <c r="E192" s="285"/>
      <c r="F192" s="308" t="s">
        <v>957</v>
      </c>
      <c r="G192" s="285"/>
      <c r="H192" s="285" t="s">
        <v>1052</v>
      </c>
      <c r="I192" s="285" t="s">
        <v>992</v>
      </c>
      <c r="J192" s="285"/>
      <c r="K192" s="333"/>
    </row>
    <row r="193" s="1" customFormat="1" ht="15" customHeight="1">
      <c r="B193" s="310"/>
      <c r="C193" s="346" t="s">
        <v>1053</v>
      </c>
      <c r="D193" s="285"/>
      <c r="E193" s="285"/>
      <c r="F193" s="308" t="s">
        <v>963</v>
      </c>
      <c r="G193" s="285"/>
      <c r="H193" s="285" t="s">
        <v>1054</v>
      </c>
      <c r="I193" s="285" t="s">
        <v>992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1055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1056</v>
      </c>
      <c r="D200" s="349"/>
      <c r="E200" s="349"/>
      <c r="F200" s="349" t="s">
        <v>1057</v>
      </c>
      <c r="G200" s="350"/>
      <c r="H200" s="349" t="s">
        <v>1058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1048</v>
      </c>
      <c r="D202" s="285"/>
      <c r="E202" s="285"/>
      <c r="F202" s="308" t="s">
        <v>44</v>
      </c>
      <c r="G202" s="285"/>
      <c r="H202" s="285" t="s">
        <v>1059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45</v>
      </c>
      <c r="G203" s="285"/>
      <c r="H203" s="285" t="s">
        <v>1060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48</v>
      </c>
      <c r="G204" s="285"/>
      <c r="H204" s="285" t="s">
        <v>1061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46</v>
      </c>
      <c r="G205" s="285"/>
      <c r="H205" s="285" t="s">
        <v>1062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47</v>
      </c>
      <c r="G206" s="285"/>
      <c r="H206" s="285" t="s">
        <v>1063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1004</v>
      </c>
      <c r="D208" s="285"/>
      <c r="E208" s="285"/>
      <c r="F208" s="308" t="s">
        <v>80</v>
      </c>
      <c r="G208" s="285"/>
      <c r="H208" s="285" t="s">
        <v>1064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901</v>
      </c>
      <c r="G209" s="285"/>
      <c r="H209" s="285" t="s">
        <v>902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899</v>
      </c>
      <c r="G210" s="285"/>
      <c r="H210" s="285" t="s">
        <v>1065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84</v>
      </c>
      <c r="G211" s="346"/>
      <c r="H211" s="337" t="s">
        <v>85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903</v>
      </c>
      <c r="G212" s="346"/>
      <c r="H212" s="337" t="s">
        <v>792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1028</v>
      </c>
      <c r="D214" s="285"/>
      <c r="E214" s="285"/>
      <c r="F214" s="308">
        <v>1</v>
      </c>
      <c r="G214" s="346"/>
      <c r="H214" s="337" t="s">
        <v>1066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1067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1068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1069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Skalnik</dc:creator>
  <cp:lastModifiedBy>Skalnik</cp:lastModifiedBy>
  <dcterms:created xsi:type="dcterms:W3CDTF">2023-07-03T11:22:57Z</dcterms:created>
  <dcterms:modified xsi:type="dcterms:W3CDTF">2023-07-03T11:23:00Z</dcterms:modified>
</cp:coreProperties>
</file>