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0023 - Hlavnovský potok,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'60023 - Hlavnovský potok,...'!$C$74:$K$156</definedName>
    <definedName name="_xlnm.Print_Area" localSheetId="1">'60023 - Hlavnovský potok,...'!$C$4:$J$37,'60023 - Hlavnovský potok,...'!$C$43:$J$58,'60023 - Hlavnovský potok,...'!$C$64:$J$156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<sst xmlns="http://schemas.openxmlformats.org/spreadsheetml/2006/main" count="1507" uniqueCount="421">
  <si>
    <t>Export Komplet</t>
  </si>
  <si>
    <t>VZ</t>
  </si>
  <si>
    <t>2.0</t>
  </si>
  <si>
    <t>ZAMOK</t>
  </si>
  <si>
    <t>False</t>
  </si>
  <si>
    <t>{1528b8f7-6ab0-4fe3-8620-6d85b4623587}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</si>
  <si>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</si>
  <si>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</si>
  <si>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</si>
  <si>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</si>
  <si>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</si>
  <si>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</si>
  <si>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</si>
  <si>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60023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</si>
  <si>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</si>
  <si>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</si>
  <si>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Hlavnovský potok, Lhota u Dřís, kácení a ořez topolů, ř. km 2,670-3,750</t>
  </si>
  <si>
    <t>KSO:</t>
  </si>
  <si>
    <t/>
  </si>
  <si>
    <t>CC-CZ:</t>
  </si>
  <si>
    <t>Místo:</t>
  </si>
  <si>
    <t xml:space="preserve"> </t>
  </si>
  <si>
    <t>Datum:</t>
  </si>
  <si>
    <t>5. 4. 2023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</si>
  <si>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</si>
  <si>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</si>
  <si>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</si>
  <si>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</si>
  <si>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</si>
  <si>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</si>
  <si>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</si>
  <si>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</si>
  <si>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</si>
  <si>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</si>
  <si>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</si>
  <si>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</si>
  <si>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</si>
  <si>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</si>
  <si>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</si>
  <si>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</si>
  <si>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</si>
  <si>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</si>
  <si>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</si>
  <si>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</si>
  <si>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</si>
  <si>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</si>
  <si>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</si>
  <si>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</si>
  <si>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</si>
  <si>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</si>
  <si>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</si>
  <si>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</si>
  <si>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</si>
  <si>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</si>
  <si>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</si>
  <si>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</si>
  <si>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</si>
  <si>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</si>
  <si>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</si>
  <si>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</si>
  <si>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</si>
  <si>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</si>
  <si>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</si>
  <si>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</si>
  <si>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</si>
  <si>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</si>
  <si>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</si>
  <si>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</si>
  <si>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</si>
  <si>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</si>
  <si>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</si>
  <si>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</si>
  <si>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</si>
  <si>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</si>
  <si>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</si>
  <si>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</si>
  <si>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</si>
  <si>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</si>
  <si>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</si>
  <si>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</si>
  <si>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</si>
  <si>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</si>
  <si>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</si>
  <si>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</si>
  <si>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</si>
  <si>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</si>
  <si>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</si>
  <si>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</si>
  <si>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</si>
  <si>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</si>
  <si>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</si>
  <si>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</si>
  <si>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</si>
  <si>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</si>
  <si>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</si>
  <si>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</si>
  <si>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</si>
  <si>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</si>
  <si>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</si>
  <si>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</si>
  <si>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</si>
  <si>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</si>
  <si>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</si>
  <si>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</si>
  <si>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4</t>
  </si>
  <si>
    <t>-561009477</t>
  </si>
  <si>
    <t>Online PSC</t>
  </si>
  <si>
    <t>https://podminky.urs.cz/item/CS_URS_2022_01/111203201</t>
  </si>
  <si>
    <t>11215R211</t>
  </si>
  <si>
    <t>Pokácení stromu postupné bez spouštění částí kmene a koruny o průměru na řezné ploše pařezu přes 900 do 1000 mm</t>
  </si>
  <si>
    <t>kus</t>
  </si>
  <si>
    <t>112454705</t>
  </si>
  <si>
    <t>VV</t>
  </si>
  <si>
    <t>1 "topol kanadský, RFID 847665</t>
  </si>
  <si>
    <t>1 "topol kanadský, RFID 847666</t>
  </si>
  <si>
    <t>Součet</t>
  </si>
  <si>
    <t>3</t>
  </si>
  <si>
    <t>11215R212</t>
  </si>
  <si>
    <t>Pokácení stromu postupné bez spouštění částí kmene a koruny o průměru na řezné ploše pařezu přes 1000 do 1100 mm</t>
  </si>
  <si>
    <t>126575305</t>
  </si>
  <si>
    <t>1 "topol kanadský, RFID 847663</t>
  </si>
  <si>
    <t>1 "topol kanadský, RFID 847670</t>
  </si>
  <si>
    <t>11215R213</t>
  </si>
  <si>
    <t>Pokácení stromu postupné bez spouštění částí kmene a koruny o průměru na řezné ploše pařezu přes 1100 do 1200 mm</t>
  </si>
  <si>
    <t>-1589916058</t>
  </si>
  <si>
    <t>1 "topol kanadský, RFID 847664</t>
  </si>
  <si>
    <t>1 "topol kanadský, RFID 847671</t>
  </si>
  <si>
    <t>5</t>
  </si>
  <si>
    <t>11215R214</t>
  </si>
  <si>
    <t>Pokácení stromu postupné bez spouštění částí kmene a koruny o průměru na řezné ploše pařezu přes 1200 do 1300 mm</t>
  </si>
  <si>
    <t>-1759102179</t>
  </si>
  <si>
    <t>1 "topol kanadský, RFID 847667</t>
  </si>
  <si>
    <t>6</t>
  </si>
  <si>
    <t>11215R215</t>
  </si>
  <si>
    <t>Pokácení stromu postupné bez spouštění částí kmene a koruny o průměru na řezné ploše pařezu přes 1300 do 1400 mm</t>
  </si>
  <si>
    <t>1601486690</t>
  </si>
  <si>
    <t>1 "topol kanadský, RFID 847661</t>
  </si>
  <si>
    <t>1 "topol kanadský, RFID 847668</t>
  </si>
  <si>
    <t>7</t>
  </si>
  <si>
    <t>11215R216</t>
  </si>
  <si>
    <t>Pokácení stromu postupné bez spouštění částí kmene a koruny o průměru na řezné ploše pařezu přes 1400 do 1500 mm</t>
  </si>
  <si>
    <t>-1303546608</t>
  </si>
  <si>
    <t>1 "topol kanadský, RFID 847662</t>
  </si>
  <si>
    <t>1 "topol kanadský, RFID 847669</t>
  </si>
  <si>
    <t>8</t>
  </si>
  <si>
    <t>162201500</t>
  </si>
  <si>
    <t>Vodorovné přemístění větví, kmenů nebo pařezů s naložením, složením a dopravou do 1000 m větví stromů listnatých, průměru kmene přes 900 do 1100 mm</t>
  </si>
  <si>
    <t>826001257</t>
  </si>
  <si>
    <t>https://podminky.urs.cz/item/CS_URS_2023_01/162201500</t>
  </si>
  <si>
    <t>9</t>
  </si>
  <si>
    <t>162201501</t>
  </si>
  <si>
    <t>Vodorovné přemístění větví, kmenů nebo pařezů s naložením, složením a dopravou do 1000 m větví stromů listnatých, průměru kmene přes 1100 do 1300 mm</t>
  </si>
  <si>
    <t>-1994188500</t>
  </si>
  <si>
    <t>https://podminky.urs.cz/item/CS_URS_2023_01/162201501</t>
  </si>
  <si>
    <t>10</t>
  </si>
  <si>
    <t>162201502</t>
  </si>
  <si>
    <t>Vodorovné přemístění větví, kmenů nebo pařezů s naložením, složením a dopravou do 1000 m větví stromů listnatých, průměru kmene přes 1300 do 1500 mm</t>
  </si>
  <si>
    <t>-220794096</t>
  </si>
  <si>
    <t>https://podminky.urs.cz/item/CS_URS_2023_01/162201502</t>
  </si>
  <si>
    <t>11</t>
  </si>
  <si>
    <t>162201510</t>
  </si>
  <si>
    <t>Vodorovné přemístění větví, kmenů nebo pařezů s naložením, složením a dopravou do 1000 m kmenů stromů listnatých, průměru přes 900 do 1100 mm</t>
  </si>
  <si>
    <t>-2048868522</t>
  </si>
  <si>
    <t>https://podminky.urs.cz/item/CS_URS_2023_01/162201510</t>
  </si>
  <si>
    <t>12</t>
  </si>
  <si>
    <t>162201511</t>
  </si>
  <si>
    <t>Vodorovné přemístění větví, kmenů nebo pařezů s naložením, složením a dopravou do 1000 m kmenů stromů listnatých, průměru přes 1100 do 1300 mm</t>
  </si>
  <si>
    <t>1661520594</t>
  </si>
  <si>
    <t>https://podminky.urs.cz/item/CS_URS_2023_01/162201511</t>
  </si>
  <si>
    <t>13</t>
  </si>
  <si>
    <t>162201512</t>
  </si>
  <si>
    <t>Vodorovné přemístění větví, kmenů nebo pařezů s naložením, složením a dopravou do 1000 m kmenů stromů listnatých, průměru přes 1300 do 1500 mm</t>
  </si>
  <si>
    <t>-111648581</t>
  </si>
  <si>
    <t>https://podminky.urs.cz/item/CS_URS_2023_01/162201512</t>
  </si>
  <si>
    <t>14</t>
  </si>
  <si>
    <t>16220R201</t>
  </si>
  <si>
    <t>Vodorovné přemístění křovin a větví z ořezů s naložením, složením a dopravou do 1000 m stromů listnatých</t>
  </si>
  <si>
    <t>m3</t>
  </si>
  <si>
    <t>1747698085</t>
  </si>
  <si>
    <t>15*0,15 "drcení větví z ořezů</t>
  </si>
  <si>
    <t>20*0,01 "drcení křovin</t>
  </si>
  <si>
    <t>15</t>
  </si>
  <si>
    <t>18485R311</t>
  </si>
  <si>
    <t>Řez stromů prováděný lezeckou technikou redukční obvodový (S-RO), plocha koruny stromu přes 150 do 180 m2</t>
  </si>
  <si>
    <t>-913018319</t>
  </si>
  <si>
    <t>1 "topol kanadský, RFID 847681</t>
  </si>
  <si>
    <t>16</t>
  </si>
  <si>
    <t>18485R312</t>
  </si>
  <si>
    <t>Řez stromů prováděný lezeckou technikou redukční obvodový (S-RO), plocha koruny stromu přes 180 do 210 m2</t>
  </si>
  <si>
    <t>1272491242</t>
  </si>
  <si>
    <t>1 "topol kanadský, RFID 847674</t>
  </si>
  <si>
    <t>1 "topol kanadský, RFID 847680</t>
  </si>
  <si>
    <t>17</t>
  </si>
  <si>
    <t>18485R313</t>
  </si>
  <si>
    <t>Řez stromů prováděný lezeckou technikou redukční obvodový (S-RO), plocha koruny stromu přes 240 do 270 m2</t>
  </si>
  <si>
    <t>-1742395855</t>
  </si>
  <si>
    <t>1 "topol kanadský, RFID 847675</t>
  </si>
  <si>
    <t>2 "topol kanadský, RFID 847677</t>
  </si>
  <si>
    <t>18</t>
  </si>
  <si>
    <t>18485R314</t>
  </si>
  <si>
    <t>Řez stromů prováděný lezeckou technikou redukční obvodový (S-RO), plocha koruny stromu přes 270 do 300 m2</t>
  </si>
  <si>
    <t>-1615689992</t>
  </si>
  <si>
    <t>1 "topol kanadský, RFID 847672</t>
  </si>
  <si>
    <t>2 "topol kanadský, RFID 847679</t>
  </si>
  <si>
    <t>19</t>
  </si>
  <si>
    <t>18485R315</t>
  </si>
  <si>
    <t>Řez stromů prováděný lezeckou technikou redukční obvodový (S-RO), plocha koruny stromu přes 300 do 330 m2</t>
  </si>
  <si>
    <t>-1463353735</t>
  </si>
  <si>
    <t>1 "topol kanadský, RFID 847673</t>
  </si>
  <si>
    <t>2 "topol kanadský, nehodnocený v DP</t>
  </si>
  <si>
    <t>20</t>
  </si>
  <si>
    <t>18485R316</t>
  </si>
  <si>
    <t>Řez stromů prováděný lezeckou technikou redukční obvodový (S-RO), plocha koruny stromu přes 360 do 390 m2</t>
  </si>
  <si>
    <t>-925133284</t>
  </si>
  <si>
    <t>1 "topol kanadský, RFID 847676</t>
  </si>
  <si>
    <t>21</t>
  </si>
  <si>
    <t>18485R317</t>
  </si>
  <si>
    <t>Řez stromů prováděný lezeckou technikou redukční obvodový (S-RO), plocha koruny stromu přes 390 do 420 m2</t>
  </si>
  <si>
    <t>-1527704580</t>
  </si>
  <si>
    <t>1 "topol kanadský, RFID 847678</t>
  </si>
  <si>
    <t>22</t>
  </si>
  <si>
    <t>18485R318</t>
  </si>
  <si>
    <t>Řez stromů prováděný lezeckou technikou redukční obvodový (S-RO), plocha koruny stromu přes 420 do 450 m2</t>
  </si>
  <si>
    <t>-1240688812</t>
  </si>
  <si>
    <t>1 "topol kanadský, RFID 847682</t>
  </si>
  <si>
    <t>23</t>
  </si>
  <si>
    <t>R111251111</t>
  </si>
  <si>
    <t>Drcení ořezaných větví strojně - (štěpkování) o průměru větví do 70 mm</t>
  </si>
  <si>
    <t>1383340357</t>
  </si>
  <si>
    <t>2*0,6 "průměr do 1,0m</t>
  </si>
  <si>
    <t>2*0,65 "průměr do 1,1m</t>
  </si>
  <si>
    <t>2*0,7 "průměr do 1,2m</t>
  </si>
  <si>
    <t>1*0,75 "průměr do 1,3m</t>
  </si>
  <si>
    <t>2*0,8 "průměr do 1,4m</t>
  </si>
  <si>
    <t>2*0,85 "průměr do 1,5m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</si>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</sst>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3201" TargetMode="External" /><Relationship Id="rId2" Type="http://schemas.openxmlformats.org/officeDocument/2006/relationships/hyperlink" Target="https://podminky.urs.cz/item/CS_URS_2023_01/162201500" TargetMode="External" /><Relationship Id="rId3" Type="http://schemas.openxmlformats.org/officeDocument/2006/relationships/hyperlink" Target="https://podminky.urs.cz/item/CS_URS_2023_01/162201501" TargetMode="External" /><Relationship Id="rId4" Type="http://schemas.openxmlformats.org/officeDocument/2006/relationships/hyperlink" Target="https://podminky.urs.cz/item/CS_URS_2023_01/162201502" TargetMode="External" /><Relationship Id="rId5" Type="http://schemas.openxmlformats.org/officeDocument/2006/relationships/hyperlink" Target="https://podminky.urs.cz/item/CS_URS_2023_01/162201510" TargetMode="External" /><Relationship Id="rId6" Type="http://schemas.openxmlformats.org/officeDocument/2006/relationships/hyperlink" Target="https://podminky.urs.cz/item/CS_URS_2023_01/162201511" TargetMode="External" /><Relationship Id="rId7" Type="http://schemas.openxmlformats.org/officeDocument/2006/relationships/hyperlink" Target="https://podminky.urs.cz/item/CS_URS_2023_01/162201512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60023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Hlavnovský potok, Lhota u Dřís, kácení a ořez topolů, ř. km 2,670-3,750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5. 4. 2023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7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0" s="7" customFormat="1" ht="24.75" customHeight="1">
      <c r="A55" s="110" t="s">
        <v>71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'60023 - Hlavnovský potok,...'!J28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72</v>
      </c>
      <c r="AR55" s="117"/>
      <c r="AS55" s="118">
        <v>0</v>
      </c>
      <c r="AT55" s="119">
        <f>ROUND(SUM(AV55:AW55),2)</f>
        <v>0</v>
      </c>
      <c r="AU55" s="120">
        <f>'60023 - Hlavnovský potok,...'!P75</f>
        <v>0</v>
      </c>
      <c r="AV55" s="119">
        <f>'60023 - Hlavnovský potok,...'!J31</f>
        <v>0</v>
      </c>
      <c r="AW55" s="119">
        <f>'60023 - Hlavnovský potok,...'!J32</f>
        <v>0</v>
      </c>
      <c r="AX55" s="119">
        <f>'60023 - Hlavnovský potok,...'!J33</f>
        <v>0</v>
      </c>
      <c r="AY55" s="119">
        <f>'60023 - Hlavnovský potok,...'!J34</f>
        <v>0</v>
      </c>
      <c r="AZ55" s="119">
        <f>'60023 - Hlavnovský potok,...'!F31</f>
        <v>0</v>
      </c>
      <c r="BA55" s="119">
        <f>'60023 - Hlavnovský potok,...'!F32</f>
        <v>0</v>
      </c>
      <c r="BB55" s="119">
        <f>'60023 - Hlavnovský potok,...'!F33</f>
        <v>0</v>
      </c>
      <c r="BC55" s="119">
        <f>'60023 - Hlavnovský potok,...'!F34</f>
        <v>0</v>
      </c>
      <c r="BD55" s="121">
        <f>'60023 - Hlavnovský potok,...'!F35</f>
        <v>0</v>
      </c>
      <c r="BE55" s="7"/>
      <c r="BT55" s="122" t="s">
        <v>73</v>
      </c>
      <c r="BU55" s="122" t="s">
        <v>74</v>
      </c>
      <c r="BV55" s="122" t="s">
        <v>69</v>
      </c>
      <c r="BW55" s="122" t="s">
        <v>5</v>
      </c>
      <c r="BX55" s="122" t="s">
        <v>70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60023 - Hlavnovský potok,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75</v>
      </c>
    </row>
    <row r="4" spans="2:46" s="1" customFormat="1" ht="24.95" customHeight="1">
      <c r="B4" s="20"/>
      <c r="D4" s="125" t="s">
        <v>76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18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20</v>
      </c>
      <c r="E10" s="38"/>
      <c r="F10" s="130" t="s">
        <v>21</v>
      </c>
      <c r="G10" s="38"/>
      <c r="H10" s="38"/>
      <c r="I10" s="127" t="s">
        <v>22</v>
      </c>
      <c r="J10" s="131" t="str">
        <f>'Rekapitulace stavby'!AN8</f>
        <v>5. 4. 2023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24</v>
      </c>
      <c r="E12" s="38"/>
      <c r="F12" s="38"/>
      <c r="G12" s="38"/>
      <c r="H12" s="38"/>
      <c r="I12" s="127" t="s">
        <v>25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26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27</v>
      </c>
      <c r="E15" s="38"/>
      <c r="F15" s="38"/>
      <c r="G15" s="38"/>
      <c r="H15" s="38"/>
      <c r="I15" s="127" t="s">
        <v>25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26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29</v>
      </c>
      <c r="E18" s="38"/>
      <c r="F18" s="38"/>
      <c r="G18" s="38"/>
      <c r="H18" s="38"/>
      <c r="I18" s="127" t="s">
        <v>25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26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31</v>
      </c>
      <c r="E21" s="38"/>
      <c r="F21" s="38"/>
      <c r="G21" s="38"/>
      <c r="H21" s="38"/>
      <c r="I21" s="127" t="s">
        <v>25</v>
      </c>
      <c r="J21" s="130" t="s">
        <v>18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32</v>
      </c>
      <c r="F22" s="38"/>
      <c r="G22" s="38"/>
      <c r="H22" s="38"/>
      <c r="I22" s="127" t="s">
        <v>26</v>
      </c>
      <c r="J22" s="130" t="s">
        <v>18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ROUND((SUM(BE75:BE156)),2)</f>
        <v>0</v>
      </c>
      <c r="G31" s="38"/>
      <c r="H31" s="38"/>
      <c r="I31" s="142">
        <v>0</v>
      </c>
      <c r="J31" s="141">
        <f>ROUND(((SUM(BE75:BE156))*I31),2)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ROUND((SUM(BF75:BF156)),2)</f>
        <v>0</v>
      </c>
      <c r="G32" s="38"/>
      <c r="H32" s="38"/>
      <c r="I32" s="142">
        <v>0</v>
      </c>
      <c r="J32" s="141">
        <f>ROUND(((SUM(BF75:BF156))*I32),2)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ROUND((SUM(BG75:BG156)),2)</f>
        <v>0</v>
      </c>
      <c r="G33" s="38"/>
      <c r="H33" s="38"/>
      <c r="I33" s="142">
        <v>0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ROUND((SUM(BH75:BH156)),2)</f>
        <v>0</v>
      </c>
      <c r="G34" s="38"/>
      <c r="H34" s="38"/>
      <c r="I34" s="142">
        <v>0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ROUND((SUM(BI75:BI156)),2)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77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Hlavnovský potok, Lhota u Dřís, kácení a ořez topolů, ř. km 2,670-3,750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20</v>
      </c>
      <c r="D48" s="40"/>
      <c r="E48" s="40"/>
      <c r="F48" s="27" t="str">
        <f>F10</f>
        <v xml:space="preserve"> </v>
      </c>
      <c r="G48" s="40"/>
      <c r="H48" s="40"/>
      <c r="I48" s="32" t="s">
        <v>22</v>
      </c>
      <c r="J48" s="72" t="str">
        <f>IF(J10="","",J10)</f>
        <v>5. 4. 2023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24</v>
      </c>
      <c r="D50" s="40"/>
      <c r="E50" s="40"/>
      <c r="F50" s="27" t="str">
        <f>E13</f>
        <v xml:space="preserve"> </v>
      </c>
      <c r="G50" s="40"/>
      <c r="H50" s="40"/>
      <c r="I50" s="32" t="s">
        <v>29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27</v>
      </c>
      <c r="D51" s="40"/>
      <c r="E51" s="40"/>
      <c r="F51" s="27" t="str">
        <f>IF(E16="","",E16)</f>
        <v>Vyplň údaj</v>
      </c>
      <c r="G51" s="40"/>
      <c r="H51" s="40"/>
      <c r="I51" s="32" t="s">
        <v>31</v>
      </c>
      <c r="J51" s="36" t="str">
        <f>E22</f>
        <v>Hlubuček V.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78</v>
      </c>
      <c r="D53" s="155"/>
      <c r="E53" s="155"/>
      <c r="F53" s="155"/>
      <c r="G53" s="155"/>
      <c r="H53" s="155"/>
      <c r="I53" s="155"/>
      <c r="J53" s="156" t="s">
        <v>79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80</v>
      </c>
    </row>
    <row r="56" spans="1:31" s="9" customFormat="1" ht="24.95" customHeight="1">
      <c r="A56" s="9"/>
      <c r="B56" s="158"/>
      <c r="C56" s="159"/>
      <c r="D56" s="160" t="s">
        <v>81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82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83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15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6.5" customHeight="1">
      <c r="A67" s="38"/>
      <c r="B67" s="39"/>
      <c r="C67" s="40"/>
      <c r="D67" s="40"/>
      <c r="E67" s="69" t="str">
        <f>E7</f>
        <v>Hlavnovský potok, Lhota u Dřís, kácení a ořez topolů, ř. km 2,670-3,750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20</v>
      </c>
      <c r="D69" s="40"/>
      <c r="E69" s="40"/>
      <c r="F69" s="27" t="str">
        <f>F10</f>
        <v xml:space="preserve"> </v>
      </c>
      <c r="G69" s="40"/>
      <c r="H69" s="40"/>
      <c r="I69" s="32" t="s">
        <v>22</v>
      </c>
      <c r="J69" s="72" t="str">
        <f>IF(J10="","",J10)</f>
        <v>5. 4. 2023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15" customHeight="1">
      <c r="A71" s="38"/>
      <c r="B71" s="39"/>
      <c r="C71" s="32" t="s">
        <v>24</v>
      </c>
      <c r="D71" s="40"/>
      <c r="E71" s="40"/>
      <c r="F71" s="27" t="str">
        <f>E13</f>
        <v xml:space="preserve"> </v>
      </c>
      <c r="G71" s="40"/>
      <c r="H71" s="40"/>
      <c r="I71" s="32" t="s">
        <v>29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15" customHeight="1">
      <c r="A72" s="38"/>
      <c r="B72" s="39"/>
      <c r="C72" s="32" t="s">
        <v>27</v>
      </c>
      <c r="D72" s="40"/>
      <c r="E72" s="40"/>
      <c r="F72" s="27" t="str">
        <f>IF(E16="","",E16)</f>
        <v>Vyplň údaj</v>
      </c>
      <c r="G72" s="40"/>
      <c r="H72" s="40"/>
      <c r="I72" s="32" t="s">
        <v>31</v>
      </c>
      <c r="J72" s="36" t="str">
        <f>E22</f>
        <v>Hlubuček V.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84</v>
      </c>
      <c r="D74" s="173" t="s">
        <v>54</v>
      </c>
      <c r="E74" s="173" t="s">
        <v>50</v>
      </c>
      <c r="F74" s="173" t="s">
        <v>51</v>
      </c>
      <c r="G74" s="173" t="s">
        <v>85</v>
      </c>
      <c r="H74" s="173" t="s">
        <v>86</v>
      </c>
      <c r="I74" s="173" t="s">
        <v>87</v>
      </c>
      <c r="J74" s="174" t="s">
        <v>79</v>
      </c>
      <c r="K74" s="175" t="s">
        <v>88</v>
      </c>
      <c r="L74" s="176"/>
      <c r="M74" s="92" t="s">
        <v>18</v>
      </c>
      <c r="N74" s="93" t="s">
        <v>39</v>
      </c>
      <c r="O74" s="93" t="s">
        <v>89</v>
      </c>
      <c r="P74" s="93" t="s">
        <v>90</v>
      </c>
      <c r="Q74" s="93" t="s">
        <v>91</v>
      </c>
      <c r="R74" s="93" t="s">
        <v>92</v>
      </c>
      <c r="S74" s="93" t="s">
        <v>93</v>
      </c>
      <c r="T74" s="94" t="s">
        <v>94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95</v>
      </c>
      <c r="D75" s="40"/>
      <c r="E75" s="40"/>
      <c r="F75" s="40"/>
      <c r="G75" s="40"/>
      <c r="H75" s="40"/>
      <c r="I75" s="40"/>
      <c r="J75" s="177">
        <f>BK75</f>
        <v>0</v>
      </c>
      <c r="K75" s="40"/>
      <c r="L75" s="44"/>
      <c r="M75" s="95"/>
      <c r="N75" s="178"/>
      <c r="O75" s="96"/>
      <c r="P75" s="179">
        <f>P76</f>
        <v>0</v>
      </c>
      <c r="Q75" s="96"/>
      <c r="R75" s="179">
        <f>R76</f>
        <v>0</v>
      </c>
      <c r="S75" s="96"/>
      <c r="T75" s="180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68</v>
      </c>
      <c r="AU75" s="17" t="s">
        <v>80</v>
      </c>
      <c r="BK75" s="181">
        <f>BK76</f>
        <v>0</v>
      </c>
    </row>
    <row r="76" spans="1:63" s="12" customFormat="1" ht="25.9" customHeight="1">
      <c r="A76" s="12"/>
      <c r="B76" s="182"/>
      <c r="C76" s="183"/>
      <c r="D76" s="184" t="s">
        <v>68</v>
      </c>
      <c r="E76" s="185" t="s">
        <v>96</v>
      </c>
      <c r="F76" s="185" t="s">
        <v>97</v>
      </c>
      <c r="G76" s="183"/>
      <c r="H76" s="183"/>
      <c r="I76" s="186"/>
      <c r="J76" s="187">
        <f>BK76</f>
        <v>0</v>
      </c>
      <c r="K76" s="183"/>
      <c r="L76" s="188"/>
      <c r="M76" s="189"/>
      <c r="N76" s="190"/>
      <c r="O76" s="190"/>
      <c r="P76" s="191">
        <f>P77</f>
        <v>0</v>
      </c>
      <c r="Q76" s="190"/>
      <c r="R76" s="191">
        <f>R77</f>
        <v>0</v>
      </c>
      <c r="S76" s="190"/>
      <c r="T76" s="192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3" t="s">
        <v>73</v>
      </c>
      <c r="AT76" s="194" t="s">
        <v>68</v>
      </c>
      <c r="AU76" s="194" t="s">
        <v>7</v>
      </c>
      <c r="AY76" s="193" t="s">
        <v>98</v>
      </c>
      <c r="BK76" s="195">
        <f>BK77</f>
        <v>0</v>
      </c>
    </row>
    <row r="77" spans="1:63" s="12" customFormat="1" ht="22.8" customHeight="1">
      <c r="A77" s="12"/>
      <c r="B77" s="182"/>
      <c r="C77" s="183"/>
      <c r="D77" s="184" t="s">
        <v>68</v>
      </c>
      <c r="E77" s="196" t="s">
        <v>73</v>
      </c>
      <c r="F77" s="196" t="s">
        <v>99</v>
      </c>
      <c r="G77" s="183"/>
      <c r="H77" s="183"/>
      <c r="I77" s="186"/>
      <c r="J77" s="197">
        <f>BK77</f>
        <v>0</v>
      </c>
      <c r="K77" s="183"/>
      <c r="L77" s="188"/>
      <c r="M77" s="189"/>
      <c r="N77" s="190"/>
      <c r="O77" s="190"/>
      <c r="P77" s="191">
        <f>SUM(P78:P156)</f>
        <v>0</v>
      </c>
      <c r="Q77" s="190"/>
      <c r="R77" s="191">
        <f>SUM(R78:R156)</f>
        <v>0</v>
      </c>
      <c r="S77" s="190"/>
      <c r="T77" s="192">
        <f>SUM(T78:T156)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3" t="s">
        <v>73</v>
      </c>
      <c r="AT77" s="194" t="s">
        <v>68</v>
      </c>
      <c r="AU77" s="194" t="s">
        <v>73</v>
      </c>
      <c r="AY77" s="193" t="s">
        <v>98</v>
      </c>
      <c r="BK77" s="195">
        <f>SUM(BK78:BK156)</f>
        <v>0</v>
      </c>
    </row>
    <row r="78" spans="1:65" s="2" customFormat="1" ht="24.15" customHeight="1">
      <c r="A78" s="38"/>
      <c r="B78" s="39"/>
      <c r="C78" s="198" t="s">
        <v>73</v>
      </c>
      <c r="D78" s="198" t="s">
        <v>100</v>
      </c>
      <c r="E78" s="199" t="s">
        <v>101</v>
      </c>
      <c r="F78" s="200" t="s">
        <v>102</v>
      </c>
      <c r="G78" s="201" t="s">
        <v>103</v>
      </c>
      <c r="H78" s="202">
        <v>20</v>
      </c>
      <c r="I78" s="203"/>
      <c r="J78" s="204">
        <f>ROUND(I78*H78,2)</f>
        <v>0</v>
      </c>
      <c r="K78" s="205"/>
      <c r="L78" s="44"/>
      <c r="M78" s="206" t="s">
        <v>18</v>
      </c>
      <c r="N78" s="207" t="s">
        <v>40</v>
      </c>
      <c r="O78" s="84"/>
      <c r="P78" s="208">
        <f>O78*H78</f>
        <v>0</v>
      </c>
      <c r="Q78" s="208">
        <v>0</v>
      </c>
      <c r="R78" s="208">
        <f>Q78*H78</f>
        <v>0</v>
      </c>
      <c r="S78" s="208">
        <v>0</v>
      </c>
      <c r="T78" s="209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10" t="s">
        <v>104</v>
      </c>
      <c r="AT78" s="210" t="s">
        <v>100</v>
      </c>
      <c r="AU78" s="210" t="s">
        <v>75</v>
      </c>
      <c r="AY78" s="17" t="s">
        <v>98</v>
      </c>
      <c r="BE78" s="211">
        <f>IF(N78="základní",J78,0)</f>
        <v>0</v>
      </c>
      <c r="BF78" s="211">
        <f>IF(N78="snížená",J78,0)</f>
        <v>0</v>
      </c>
      <c r="BG78" s="211">
        <f>IF(N78="zákl. přenesená",J78,0)</f>
        <v>0</v>
      </c>
      <c r="BH78" s="211">
        <f>IF(N78="sníž. přenesená",J78,0)</f>
        <v>0</v>
      </c>
      <c r="BI78" s="211">
        <f>IF(N78="nulová",J78,0)</f>
        <v>0</v>
      </c>
      <c r="BJ78" s="17" t="s">
        <v>73</v>
      </c>
      <c r="BK78" s="211">
        <f>ROUND(I78*H78,2)</f>
        <v>0</v>
      </c>
      <c r="BL78" s="17" t="s">
        <v>104</v>
      </c>
      <c r="BM78" s="210" t="s">
        <v>105</v>
      </c>
    </row>
    <row r="79" spans="1:47" s="2" customFormat="1" ht="12">
      <c r="A79" s="38"/>
      <c r="B79" s="39"/>
      <c r="C79" s="40"/>
      <c r="D79" s="212" t="s">
        <v>106</v>
      </c>
      <c r="E79" s="40"/>
      <c r="F79" s="213" t="s">
        <v>107</v>
      </c>
      <c r="G79" s="40"/>
      <c r="H79" s="40"/>
      <c r="I79" s="214"/>
      <c r="J79" s="40"/>
      <c r="K79" s="40"/>
      <c r="L79" s="44"/>
      <c r="M79" s="215"/>
      <c r="N79" s="216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106</v>
      </c>
      <c r="AU79" s="17" t="s">
        <v>75</v>
      </c>
    </row>
    <row r="80" spans="1:65" s="2" customFormat="1" ht="24.15" customHeight="1">
      <c r="A80" s="38"/>
      <c r="B80" s="39"/>
      <c r="C80" s="198" t="s">
        <v>75</v>
      </c>
      <c r="D80" s="198" t="s">
        <v>100</v>
      </c>
      <c r="E80" s="199" t="s">
        <v>108</v>
      </c>
      <c r="F80" s="200" t="s">
        <v>109</v>
      </c>
      <c r="G80" s="201" t="s">
        <v>110</v>
      </c>
      <c r="H80" s="202">
        <v>2</v>
      </c>
      <c r="I80" s="203"/>
      <c r="J80" s="204">
        <f>ROUND(I80*H80,2)</f>
        <v>0</v>
      </c>
      <c r="K80" s="205"/>
      <c r="L80" s="44"/>
      <c r="M80" s="206" t="s">
        <v>18</v>
      </c>
      <c r="N80" s="207" t="s">
        <v>40</v>
      </c>
      <c r="O80" s="84"/>
      <c r="P80" s="208">
        <f>O80*H80</f>
        <v>0</v>
      </c>
      <c r="Q80" s="208">
        <v>0</v>
      </c>
      <c r="R80" s="208">
        <f>Q80*H80</f>
        <v>0</v>
      </c>
      <c r="S80" s="208">
        <v>0</v>
      </c>
      <c r="T80" s="209">
        <f>S80*H80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R80" s="210" t="s">
        <v>104</v>
      </c>
      <c r="AT80" s="210" t="s">
        <v>100</v>
      </c>
      <c r="AU80" s="210" t="s">
        <v>75</v>
      </c>
      <c r="AY80" s="17" t="s">
        <v>98</v>
      </c>
      <c r="BE80" s="211">
        <f>IF(N80="základní",J80,0)</f>
        <v>0</v>
      </c>
      <c r="BF80" s="211">
        <f>IF(N80="snížená",J80,0)</f>
        <v>0</v>
      </c>
      <c r="BG80" s="211">
        <f>IF(N80="zákl. přenesená",J80,0)</f>
        <v>0</v>
      </c>
      <c r="BH80" s="211">
        <f>IF(N80="sníž. přenesená",J80,0)</f>
        <v>0</v>
      </c>
      <c r="BI80" s="211">
        <f>IF(N80="nulová",J80,0)</f>
        <v>0</v>
      </c>
      <c r="BJ80" s="17" t="s">
        <v>73</v>
      </c>
      <c r="BK80" s="211">
        <f>ROUND(I80*H80,2)</f>
        <v>0</v>
      </c>
      <c r="BL80" s="17" t="s">
        <v>104</v>
      </c>
      <c r="BM80" s="210" t="s">
        <v>111</v>
      </c>
    </row>
    <row r="81" spans="1:51" s="13" customFormat="1" ht="12">
      <c r="A81" s="13"/>
      <c r="B81" s="217"/>
      <c r="C81" s="218"/>
      <c r="D81" s="219" t="s">
        <v>112</v>
      </c>
      <c r="E81" s="220" t="s">
        <v>18</v>
      </c>
      <c r="F81" s="221" t="s">
        <v>113</v>
      </c>
      <c r="G81" s="218"/>
      <c r="H81" s="222">
        <v>1</v>
      </c>
      <c r="I81" s="223"/>
      <c r="J81" s="218"/>
      <c r="K81" s="218"/>
      <c r="L81" s="224"/>
      <c r="M81" s="225"/>
      <c r="N81" s="226"/>
      <c r="O81" s="226"/>
      <c r="P81" s="226"/>
      <c r="Q81" s="226"/>
      <c r="R81" s="226"/>
      <c r="S81" s="226"/>
      <c r="T81" s="227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8" t="s">
        <v>112</v>
      </c>
      <c r="AU81" s="228" t="s">
        <v>75</v>
      </c>
      <c r="AV81" s="13" t="s">
        <v>75</v>
      </c>
      <c r="AW81" s="13" t="s">
        <v>30</v>
      </c>
      <c r="AX81" s="13" t="s">
        <v>7</v>
      </c>
      <c r="AY81" s="228" t="s">
        <v>98</v>
      </c>
    </row>
    <row r="82" spans="1:51" s="13" customFormat="1" ht="12">
      <c r="A82" s="13"/>
      <c r="B82" s="217"/>
      <c r="C82" s="218"/>
      <c r="D82" s="219" t="s">
        <v>112</v>
      </c>
      <c r="E82" s="220" t="s">
        <v>18</v>
      </c>
      <c r="F82" s="221" t="s">
        <v>114</v>
      </c>
      <c r="G82" s="218"/>
      <c r="H82" s="222">
        <v>1</v>
      </c>
      <c r="I82" s="223"/>
      <c r="J82" s="218"/>
      <c r="K82" s="218"/>
      <c r="L82" s="224"/>
      <c r="M82" s="225"/>
      <c r="N82" s="226"/>
      <c r="O82" s="226"/>
      <c r="P82" s="226"/>
      <c r="Q82" s="226"/>
      <c r="R82" s="226"/>
      <c r="S82" s="226"/>
      <c r="T82" s="227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8" t="s">
        <v>112</v>
      </c>
      <c r="AU82" s="228" t="s">
        <v>75</v>
      </c>
      <c r="AV82" s="13" t="s">
        <v>75</v>
      </c>
      <c r="AW82" s="13" t="s">
        <v>30</v>
      </c>
      <c r="AX82" s="13" t="s">
        <v>7</v>
      </c>
      <c r="AY82" s="228" t="s">
        <v>98</v>
      </c>
    </row>
    <row r="83" spans="1:51" s="14" customFormat="1" ht="12">
      <c r="A83" s="14"/>
      <c r="B83" s="229"/>
      <c r="C83" s="230"/>
      <c r="D83" s="219" t="s">
        <v>112</v>
      </c>
      <c r="E83" s="231" t="s">
        <v>18</v>
      </c>
      <c r="F83" s="232" t="s">
        <v>115</v>
      </c>
      <c r="G83" s="230"/>
      <c r="H83" s="233">
        <v>2</v>
      </c>
      <c r="I83" s="234"/>
      <c r="J83" s="230"/>
      <c r="K83" s="230"/>
      <c r="L83" s="235"/>
      <c r="M83" s="236"/>
      <c r="N83" s="237"/>
      <c r="O83" s="237"/>
      <c r="P83" s="237"/>
      <c r="Q83" s="237"/>
      <c r="R83" s="237"/>
      <c r="S83" s="237"/>
      <c r="T83" s="238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T83" s="239" t="s">
        <v>112</v>
      </c>
      <c r="AU83" s="239" t="s">
        <v>75</v>
      </c>
      <c r="AV83" s="14" t="s">
        <v>104</v>
      </c>
      <c r="AW83" s="14" t="s">
        <v>30</v>
      </c>
      <c r="AX83" s="14" t="s">
        <v>73</v>
      </c>
      <c r="AY83" s="239" t="s">
        <v>98</v>
      </c>
    </row>
    <row r="84" spans="1:65" s="2" customFormat="1" ht="24.15" customHeight="1">
      <c r="A84" s="38"/>
      <c r="B84" s="39"/>
      <c r="C84" s="198" t="s">
        <v>116</v>
      </c>
      <c r="D84" s="198" t="s">
        <v>100</v>
      </c>
      <c r="E84" s="199" t="s">
        <v>117</v>
      </c>
      <c r="F84" s="200" t="s">
        <v>118</v>
      </c>
      <c r="G84" s="201" t="s">
        <v>110</v>
      </c>
      <c r="H84" s="202">
        <v>2</v>
      </c>
      <c r="I84" s="203"/>
      <c r="J84" s="204">
        <f>ROUND(I84*H84,2)</f>
        <v>0</v>
      </c>
      <c r="K84" s="205"/>
      <c r="L84" s="44"/>
      <c r="M84" s="206" t="s">
        <v>18</v>
      </c>
      <c r="N84" s="207" t="s">
        <v>40</v>
      </c>
      <c r="O84" s="84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0" t="s">
        <v>104</v>
      </c>
      <c r="AT84" s="210" t="s">
        <v>100</v>
      </c>
      <c r="AU84" s="210" t="s">
        <v>75</v>
      </c>
      <c r="AY84" s="17" t="s">
        <v>98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7" t="s">
        <v>73</v>
      </c>
      <c r="BK84" s="211">
        <f>ROUND(I84*H84,2)</f>
        <v>0</v>
      </c>
      <c r="BL84" s="17" t="s">
        <v>104</v>
      </c>
      <c r="BM84" s="210" t="s">
        <v>119</v>
      </c>
    </row>
    <row r="85" spans="1:51" s="13" customFormat="1" ht="12">
      <c r="A85" s="13"/>
      <c r="B85" s="217"/>
      <c r="C85" s="218"/>
      <c r="D85" s="219" t="s">
        <v>112</v>
      </c>
      <c r="E85" s="220" t="s">
        <v>18</v>
      </c>
      <c r="F85" s="221" t="s">
        <v>120</v>
      </c>
      <c r="G85" s="218"/>
      <c r="H85" s="222">
        <v>1</v>
      </c>
      <c r="I85" s="223"/>
      <c r="J85" s="218"/>
      <c r="K85" s="218"/>
      <c r="L85" s="224"/>
      <c r="M85" s="225"/>
      <c r="N85" s="226"/>
      <c r="O85" s="226"/>
      <c r="P85" s="226"/>
      <c r="Q85" s="226"/>
      <c r="R85" s="226"/>
      <c r="S85" s="226"/>
      <c r="T85" s="227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8" t="s">
        <v>112</v>
      </c>
      <c r="AU85" s="228" t="s">
        <v>75</v>
      </c>
      <c r="AV85" s="13" t="s">
        <v>75</v>
      </c>
      <c r="AW85" s="13" t="s">
        <v>30</v>
      </c>
      <c r="AX85" s="13" t="s">
        <v>7</v>
      </c>
      <c r="AY85" s="228" t="s">
        <v>98</v>
      </c>
    </row>
    <row r="86" spans="1:51" s="13" customFormat="1" ht="12">
      <c r="A86" s="13"/>
      <c r="B86" s="217"/>
      <c r="C86" s="218"/>
      <c r="D86" s="219" t="s">
        <v>112</v>
      </c>
      <c r="E86" s="220" t="s">
        <v>18</v>
      </c>
      <c r="F86" s="221" t="s">
        <v>121</v>
      </c>
      <c r="G86" s="218"/>
      <c r="H86" s="222">
        <v>1</v>
      </c>
      <c r="I86" s="223"/>
      <c r="J86" s="218"/>
      <c r="K86" s="218"/>
      <c r="L86" s="224"/>
      <c r="M86" s="225"/>
      <c r="N86" s="226"/>
      <c r="O86" s="226"/>
      <c r="P86" s="226"/>
      <c r="Q86" s="226"/>
      <c r="R86" s="226"/>
      <c r="S86" s="226"/>
      <c r="T86" s="227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8" t="s">
        <v>112</v>
      </c>
      <c r="AU86" s="228" t="s">
        <v>75</v>
      </c>
      <c r="AV86" s="13" t="s">
        <v>75</v>
      </c>
      <c r="AW86" s="13" t="s">
        <v>30</v>
      </c>
      <c r="AX86" s="13" t="s">
        <v>7</v>
      </c>
      <c r="AY86" s="228" t="s">
        <v>98</v>
      </c>
    </row>
    <row r="87" spans="1:51" s="14" customFormat="1" ht="12">
      <c r="A87" s="14"/>
      <c r="B87" s="229"/>
      <c r="C87" s="230"/>
      <c r="D87" s="219" t="s">
        <v>112</v>
      </c>
      <c r="E87" s="231" t="s">
        <v>18</v>
      </c>
      <c r="F87" s="232" t="s">
        <v>115</v>
      </c>
      <c r="G87" s="230"/>
      <c r="H87" s="233">
        <v>2</v>
      </c>
      <c r="I87" s="234"/>
      <c r="J87" s="230"/>
      <c r="K87" s="230"/>
      <c r="L87" s="235"/>
      <c r="M87" s="236"/>
      <c r="N87" s="237"/>
      <c r="O87" s="237"/>
      <c r="P87" s="237"/>
      <c r="Q87" s="237"/>
      <c r="R87" s="237"/>
      <c r="S87" s="237"/>
      <c r="T87" s="238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39" t="s">
        <v>112</v>
      </c>
      <c r="AU87" s="239" t="s">
        <v>75</v>
      </c>
      <c r="AV87" s="14" t="s">
        <v>104</v>
      </c>
      <c r="AW87" s="14" t="s">
        <v>30</v>
      </c>
      <c r="AX87" s="14" t="s">
        <v>73</v>
      </c>
      <c r="AY87" s="239" t="s">
        <v>98</v>
      </c>
    </row>
    <row r="88" spans="1:65" s="2" customFormat="1" ht="24.15" customHeight="1">
      <c r="A88" s="38"/>
      <c r="B88" s="39"/>
      <c r="C88" s="198" t="s">
        <v>104</v>
      </c>
      <c r="D88" s="198" t="s">
        <v>100</v>
      </c>
      <c r="E88" s="199" t="s">
        <v>122</v>
      </c>
      <c r="F88" s="200" t="s">
        <v>123</v>
      </c>
      <c r="G88" s="201" t="s">
        <v>110</v>
      </c>
      <c r="H88" s="202">
        <v>2</v>
      </c>
      <c r="I88" s="203"/>
      <c r="J88" s="204">
        <f>ROUND(I88*H88,2)</f>
        <v>0</v>
      </c>
      <c r="K88" s="205"/>
      <c r="L88" s="44"/>
      <c r="M88" s="206" t="s">
        <v>18</v>
      </c>
      <c r="N88" s="207" t="s">
        <v>40</v>
      </c>
      <c r="O88" s="84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0" t="s">
        <v>104</v>
      </c>
      <c r="AT88" s="210" t="s">
        <v>100</v>
      </c>
      <c r="AU88" s="210" t="s">
        <v>75</v>
      </c>
      <c r="AY88" s="17" t="s">
        <v>98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7" t="s">
        <v>73</v>
      </c>
      <c r="BK88" s="211">
        <f>ROUND(I88*H88,2)</f>
        <v>0</v>
      </c>
      <c r="BL88" s="17" t="s">
        <v>104</v>
      </c>
      <c r="BM88" s="210" t="s">
        <v>124</v>
      </c>
    </row>
    <row r="89" spans="1:51" s="13" customFormat="1" ht="12">
      <c r="A89" s="13"/>
      <c r="B89" s="217"/>
      <c r="C89" s="218"/>
      <c r="D89" s="219" t="s">
        <v>112</v>
      </c>
      <c r="E89" s="220" t="s">
        <v>18</v>
      </c>
      <c r="F89" s="221" t="s">
        <v>125</v>
      </c>
      <c r="G89" s="218"/>
      <c r="H89" s="222">
        <v>1</v>
      </c>
      <c r="I89" s="223"/>
      <c r="J89" s="218"/>
      <c r="K89" s="218"/>
      <c r="L89" s="224"/>
      <c r="M89" s="225"/>
      <c r="N89" s="226"/>
      <c r="O89" s="226"/>
      <c r="P89" s="226"/>
      <c r="Q89" s="226"/>
      <c r="R89" s="226"/>
      <c r="S89" s="226"/>
      <c r="T89" s="22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8" t="s">
        <v>112</v>
      </c>
      <c r="AU89" s="228" t="s">
        <v>75</v>
      </c>
      <c r="AV89" s="13" t="s">
        <v>75</v>
      </c>
      <c r="AW89" s="13" t="s">
        <v>30</v>
      </c>
      <c r="AX89" s="13" t="s">
        <v>7</v>
      </c>
      <c r="AY89" s="228" t="s">
        <v>98</v>
      </c>
    </row>
    <row r="90" spans="1:51" s="13" customFormat="1" ht="12">
      <c r="A90" s="13"/>
      <c r="B90" s="217"/>
      <c r="C90" s="218"/>
      <c r="D90" s="219" t="s">
        <v>112</v>
      </c>
      <c r="E90" s="220" t="s">
        <v>18</v>
      </c>
      <c r="F90" s="221" t="s">
        <v>126</v>
      </c>
      <c r="G90" s="218"/>
      <c r="H90" s="222">
        <v>1</v>
      </c>
      <c r="I90" s="223"/>
      <c r="J90" s="218"/>
      <c r="K90" s="218"/>
      <c r="L90" s="224"/>
      <c r="M90" s="225"/>
      <c r="N90" s="226"/>
      <c r="O90" s="226"/>
      <c r="P90" s="226"/>
      <c r="Q90" s="226"/>
      <c r="R90" s="226"/>
      <c r="S90" s="226"/>
      <c r="T90" s="22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8" t="s">
        <v>112</v>
      </c>
      <c r="AU90" s="228" t="s">
        <v>75</v>
      </c>
      <c r="AV90" s="13" t="s">
        <v>75</v>
      </c>
      <c r="AW90" s="13" t="s">
        <v>30</v>
      </c>
      <c r="AX90" s="13" t="s">
        <v>7</v>
      </c>
      <c r="AY90" s="228" t="s">
        <v>98</v>
      </c>
    </row>
    <row r="91" spans="1:51" s="14" customFormat="1" ht="12">
      <c r="A91" s="14"/>
      <c r="B91" s="229"/>
      <c r="C91" s="230"/>
      <c r="D91" s="219" t="s">
        <v>112</v>
      </c>
      <c r="E91" s="231" t="s">
        <v>18</v>
      </c>
      <c r="F91" s="232" t="s">
        <v>115</v>
      </c>
      <c r="G91" s="230"/>
      <c r="H91" s="233">
        <v>2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9" t="s">
        <v>112</v>
      </c>
      <c r="AU91" s="239" t="s">
        <v>75</v>
      </c>
      <c r="AV91" s="14" t="s">
        <v>104</v>
      </c>
      <c r="AW91" s="14" t="s">
        <v>30</v>
      </c>
      <c r="AX91" s="14" t="s">
        <v>73</v>
      </c>
      <c r="AY91" s="239" t="s">
        <v>98</v>
      </c>
    </row>
    <row r="92" spans="1:65" s="2" customFormat="1" ht="24.15" customHeight="1">
      <c r="A92" s="38"/>
      <c r="B92" s="39"/>
      <c r="C92" s="198" t="s">
        <v>127</v>
      </c>
      <c r="D92" s="198" t="s">
        <v>100</v>
      </c>
      <c r="E92" s="199" t="s">
        <v>128</v>
      </c>
      <c r="F92" s="200" t="s">
        <v>129</v>
      </c>
      <c r="G92" s="201" t="s">
        <v>110</v>
      </c>
      <c r="H92" s="202">
        <v>1</v>
      </c>
      <c r="I92" s="203"/>
      <c r="J92" s="204">
        <f>ROUND(I92*H92,2)</f>
        <v>0</v>
      </c>
      <c r="K92" s="205"/>
      <c r="L92" s="44"/>
      <c r="M92" s="206" t="s">
        <v>18</v>
      </c>
      <c r="N92" s="207" t="s">
        <v>40</v>
      </c>
      <c r="O92" s="84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0" t="s">
        <v>104</v>
      </c>
      <c r="AT92" s="210" t="s">
        <v>100</v>
      </c>
      <c r="AU92" s="210" t="s">
        <v>75</v>
      </c>
      <c r="AY92" s="17" t="s">
        <v>98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7" t="s">
        <v>73</v>
      </c>
      <c r="BK92" s="211">
        <f>ROUND(I92*H92,2)</f>
        <v>0</v>
      </c>
      <c r="BL92" s="17" t="s">
        <v>104</v>
      </c>
      <c r="BM92" s="210" t="s">
        <v>130</v>
      </c>
    </row>
    <row r="93" spans="1:51" s="13" customFormat="1" ht="12">
      <c r="A93" s="13"/>
      <c r="B93" s="217"/>
      <c r="C93" s="218"/>
      <c r="D93" s="219" t="s">
        <v>112</v>
      </c>
      <c r="E93" s="220" t="s">
        <v>18</v>
      </c>
      <c r="F93" s="221" t="s">
        <v>131</v>
      </c>
      <c r="G93" s="218"/>
      <c r="H93" s="222">
        <v>1</v>
      </c>
      <c r="I93" s="223"/>
      <c r="J93" s="218"/>
      <c r="K93" s="218"/>
      <c r="L93" s="224"/>
      <c r="M93" s="225"/>
      <c r="N93" s="226"/>
      <c r="O93" s="226"/>
      <c r="P93" s="226"/>
      <c r="Q93" s="226"/>
      <c r="R93" s="226"/>
      <c r="S93" s="226"/>
      <c r="T93" s="22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8" t="s">
        <v>112</v>
      </c>
      <c r="AU93" s="228" t="s">
        <v>75</v>
      </c>
      <c r="AV93" s="13" t="s">
        <v>75</v>
      </c>
      <c r="AW93" s="13" t="s">
        <v>30</v>
      </c>
      <c r="AX93" s="13" t="s">
        <v>7</v>
      </c>
      <c r="AY93" s="228" t="s">
        <v>98</v>
      </c>
    </row>
    <row r="94" spans="1:51" s="14" customFormat="1" ht="12">
      <c r="A94" s="14"/>
      <c r="B94" s="229"/>
      <c r="C94" s="230"/>
      <c r="D94" s="219" t="s">
        <v>112</v>
      </c>
      <c r="E94" s="231" t="s">
        <v>18</v>
      </c>
      <c r="F94" s="232" t="s">
        <v>115</v>
      </c>
      <c r="G94" s="230"/>
      <c r="H94" s="233">
        <v>1</v>
      </c>
      <c r="I94" s="234"/>
      <c r="J94" s="230"/>
      <c r="K94" s="230"/>
      <c r="L94" s="235"/>
      <c r="M94" s="236"/>
      <c r="N94" s="237"/>
      <c r="O94" s="237"/>
      <c r="P94" s="237"/>
      <c r="Q94" s="237"/>
      <c r="R94" s="237"/>
      <c r="S94" s="237"/>
      <c r="T94" s="23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39" t="s">
        <v>112</v>
      </c>
      <c r="AU94" s="239" t="s">
        <v>75</v>
      </c>
      <c r="AV94" s="14" t="s">
        <v>104</v>
      </c>
      <c r="AW94" s="14" t="s">
        <v>30</v>
      </c>
      <c r="AX94" s="14" t="s">
        <v>73</v>
      </c>
      <c r="AY94" s="239" t="s">
        <v>98</v>
      </c>
    </row>
    <row r="95" spans="1:65" s="2" customFormat="1" ht="24.15" customHeight="1">
      <c r="A95" s="38"/>
      <c r="B95" s="39"/>
      <c r="C95" s="198" t="s">
        <v>132</v>
      </c>
      <c r="D95" s="198" t="s">
        <v>100</v>
      </c>
      <c r="E95" s="199" t="s">
        <v>133</v>
      </c>
      <c r="F95" s="200" t="s">
        <v>134</v>
      </c>
      <c r="G95" s="201" t="s">
        <v>110</v>
      </c>
      <c r="H95" s="202">
        <v>2</v>
      </c>
      <c r="I95" s="203"/>
      <c r="J95" s="204">
        <f>ROUND(I95*H95,2)</f>
        <v>0</v>
      </c>
      <c r="K95" s="205"/>
      <c r="L95" s="44"/>
      <c r="M95" s="206" t="s">
        <v>18</v>
      </c>
      <c r="N95" s="207" t="s">
        <v>40</v>
      </c>
      <c r="O95" s="84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0" t="s">
        <v>104</v>
      </c>
      <c r="AT95" s="210" t="s">
        <v>100</v>
      </c>
      <c r="AU95" s="210" t="s">
        <v>75</v>
      </c>
      <c r="AY95" s="17" t="s">
        <v>98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7" t="s">
        <v>73</v>
      </c>
      <c r="BK95" s="211">
        <f>ROUND(I95*H95,2)</f>
        <v>0</v>
      </c>
      <c r="BL95" s="17" t="s">
        <v>104</v>
      </c>
      <c r="BM95" s="210" t="s">
        <v>135</v>
      </c>
    </row>
    <row r="96" spans="1:51" s="13" customFormat="1" ht="12">
      <c r="A96" s="13"/>
      <c r="B96" s="217"/>
      <c r="C96" s="218"/>
      <c r="D96" s="219" t="s">
        <v>112</v>
      </c>
      <c r="E96" s="220" t="s">
        <v>18</v>
      </c>
      <c r="F96" s="221" t="s">
        <v>136</v>
      </c>
      <c r="G96" s="218"/>
      <c r="H96" s="222">
        <v>1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112</v>
      </c>
      <c r="AU96" s="228" t="s">
        <v>75</v>
      </c>
      <c r="AV96" s="13" t="s">
        <v>75</v>
      </c>
      <c r="AW96" s="13" t="s">
        <v>30</v>
      </c>
      <c r="AX96" s="13" t="s">
        <v>7</v>
      </c>
      <c r="AY96" s="228" t="s">
        <v>98</v>
      </c>
    </row>
    <row r="97" spans="1:51" s="13" customFormat="1" ht="12">
      <c r="A97" s="13"/>
      <c r="B97" s="217"/>
      <c r="C97" s="218"/>
      <c r="D97" s="219" t="s">
        <v>112</v>
      </c>
      <c r="E97" s="220" t="s">
        <v>18</v>
      </c>
      <c r="F97" s="221" t="s">
        <v>137</v>
      </c>
      <c r="G97" s="218"/>
      <c r="H97" s="222">
        <v>1</v>
      </c>
      <c r="I97" s="223"/>
      <c r="J97" s="218"/>
      <c r="K97" s="218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112</v>
      </c>
      <c r="AU97" s="228" t="s">
        <v>75</v>
      </c>
      <c r="AV97" s="13" t="s">
        <v>75</v>
      </c>
      <c r="AW97" s="13" t="s">
        <v>30</v>
      </c>
      <c r="AX97" s="13" t="s">
        <v>7</v>
      </c>
      <c r="AY97" s="228" t="s">
        <v>98</v>
      </c>
    </row>
    <row r="98" spans="1:51" s="14" customFormat="1" ht="12">
      <c r="A98" s="14"/>
      <c r="B98" s="229"/>
      <c r="C98" s="230"/>
      <c r="D98" s="219" t="s">
        <v>112</v>
      </c>
      <c r="E98" s="231" t="s">
        <v>18</v>
      </c>
      <c r="F98" s="232" t="s">
        <v>115</v>
      </c>
      <c r="G98" s="230"/>
      <c r="H98" s="233">
        <v>2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9" t="s">
        <v>112</v>
      </c>
      <c r="AU98" s="239" t="s">
        <v>75</v>
      </c>
      <c r="AV98" s="14" t="s">
        <v>104</v>
      </c>
      <c r="AW98" s="14" t="s">
        <v>30</v>
      </c>
      <c r="AX98" s="14" t="s">
        <v>73</v>
      </c>
      <c r="AY98" s="239" t="s">
        <v>98</v>
      </c>
    </row>
    <row r="99" spans="1:65" s="2" customFormat="1" ht="24.15" customHeight="1">
      <c r="A99" s="38"/>
      <c r="B99" s="39"/>
      <c r="C99" s="198" t="s">
        <v>138</v>
      </c>
      <c r="D99" s="198" t="s">
        <v>100</v>
      </c>
      <c r="E99" s="199" t="s">
        <v>139</v>
      </c>
      <c r="F99" s="200" t="s">
        <v>140</v>
      </c>
      <c r="G99" s="201" t="s">
        <v>110</v>
      </c>
      <c r="H99" s="202">
        <v>2</v>
      </c>
      <c r="I99" s="203"/>
      <c r="J99" s="204">
        <f>ROUND(I99*H99,2)</f>
        <v>0</v>
      </c>
      <c r="K99" s="205"/>
      <c r="L99" s="44"/>
      <c r="M99" s="206" t="s">
        <v>18</v>
      </c>
      <c r="N99" s="207" t="s">
        <v>40</v>
      </c>
      <c r="O99" s="84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0" t="s">
        <v>104</v>
      </c>
      <c r="AT99" s="210" t="s">
        <v>100</v>
      </c>
      <c r="AU99" s="210" t="s">
        <v>75</v>
      </c>
      <c r="AY99" s="17" t="s">
        <v>98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7" t="s">
        <v>73</v>
      </c>
      <c r="BK99" s="211">
        <f>ROUND(I99*H99,2)</f>
        <v>0</v>
      </c>
      <c r="BL99" s="17" t="s">
        <v>104</v>
      </c>
      <c r="BM99" s="210" t="s">
        <v>141</v>
      </c>
    </row>
    <row r="100" spans="1:51" s="13" customFormat="1" ht="12">
      <c r="A100" s="13"/>
      <c r="B100" s="217"/>
      <c r="C100" s="218"/>
      <c r="D100" s="219" t="s">
        <v>112</v>
      </c>
      <c r="E100" s="220" t="s">
        <v>18</v>
      </c>
      <c r="F100" s="221" t="s">
        <v>142</v>
      </c>
      <c r="G100" s="218"/>
      <c r="H100" s="222">
        <v>1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8" t="s">
        <v>112</v>
      </c>
      <c r="AU100" s="228" t="s">
        <v>75</v>
      </c>
      <c r="AV100" s="13" t="s">
        <v>75</v>
      </c>
      <c r="AW100" s="13" t="s">
        <v>30</v>
      </c>
      <c r="AX100" s="13" t="s">
        <v>7</v>
      </c>
      <c r="AY100" s="228" t="s">
        <v>98</v>
      </c>
    </row>
    <row r="101" spans="1:51" s="13" customFormat="1" ht="12">
      <c r="A101" s="13"/>
      <c r="B101" s="217"/>
      <c r="C101" s="218"/>
      <c r="D101" s="219" t="s">
        <v>112</v>
      </c>
      <c r="E101" s="220" t="s">
        <v>18</v>
      </c>
      <c r="F101" s="221" t="s">
        <v>143</v>
      </c>
      <c r="G101" s="218"/>
      <c r="H101" s="222">
        <v>1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112</v>
      </c>
      <c r="AU101" s="228" t="s">
        <v>75</v>
      </c>
      <c r="AV101" s="13" t="s">
        <v>75</v>
      </c>
      <c r="AW101" s="13" t="s">
        <v>30</v>
      </c>
      <c r="AX101" s="13" t="s">
        <v>7</v>
      </c>
      <c r="AY101" s="228" t="s">
        <v>98</v>
      </c>
    </row>
    <row r="102" spans="1:51" s="14" customFormat="1" ht="12">
      <c r="A102" s="14"/>
      <c r="B102" s="229"/>
      <c r="C102" s="230"/>
      <c r="D102" s="219" t="s">
        <v>112</v>
      </c>
      <c r="E102" s="231" t="s">
        <v>18</v>
      </c>
      <c r="F102" s="232" t="s">
        <v>115</v>
      </c>
      <c r="G102" s="230"/>
      <c r="H102" s="233">
        <v>2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9" t="s">
        <v>112</v>
      </c>
      <c r="AU102" s="239" t="s">
        <v>75</v>
      </c>
      <c r="AV102" s="14" t="s">
        <v>104</v>
      </c>
      <c r="AW102" s="14" t="s">
        <v>30</v>
      </c>
      <c r="AX102" s="14" t="s">
        <v>73</v>
      </c>
      <c r="AY102" s="239" t="s">
        <v>98</v>
      </c>
    </row>
    <row r="103" spans="1:65" s="2" customFormat="1" ht="24.15" customHeight="1">
      <c r="A103" s="38"/>
      <c r="B103" s="39"/>
      <c r="C103" s="198" t="s">
        <v>144</v>
      </c>
      <c r="D103" s="198" t="s">
        <v>100</v>
      </c>
      <c r="E103" s="199" t="s">
        <v>145</v>
      </c>
      <c r="F103" s="200" t="s">
        <v>146</v>
      </c>
      <c r="G103" s="201" t="s">
        <v>110</v>
      </c>
      <c r="H103" s="202">
        <v>4</v>
      </c>
      <c r="I103" s="203"/>
      <c r="J103" s="204">
        <f>ROUND(I103*H103,2)</f>
        <v>0</v>
      </c>
      <c r="K103" s="205"/>
      <c r="L103" s="44"/>
      <c r="M103" s="206" t="s">
        <v>18</v>
      </c>
      <c r="N103" s="207" t="s">
        <v>40</v>
      </c>
      <c r="O103" s="84"/>
      <c r="P103" s="208">
        <f>O103*H103</f>
        <v>0</v>
      </c>
      <c r="Q103" s="208">
        <v>0</v>
      </c>
      <c r="R103" s="208">
        <f>Q103*H103</f>
        <v>0</v>
      </c>
      <c r="S103" s="208">
        <v>0</v>
      </c>
      <c r="T103" s="209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0" t="s">
        <v>104</v>
      </c>
      <c r="AT103" s="210" t="s">
        <v>100</v>
      </c>
      <c r="AU103" s="210" t="s">
        <v>75</v>
      </c>
      <c r="AY103" s="17" t="s">
        <v>98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7" t="s">
        <v>73</v>
      </c>
      <c r="BK103" s="211">
        <f>ROUND(I103*H103,2)</f>
        <v>0</v>
      </c>
      <c r="BL103" s="17" t="s">
        <v>104</v>
      </c>
      <c r="BM103" s="210" t="s">
        <v>147</v>
      </c>
    </row>
    <row r="104" spans="1:47" s="2" customFormat="1" ht="12">
      <c r="A104" s="38"/>
      <c r="B104" s="39"/>
      <c r="C104" s="40"/>
      <c r="D104" s="212" t="s">
        <v>106</v>
      </c>
      <c r="E104" s="40"/>
      <c r="F104" s="213" t="s">
        <v>148</v>
      </c>
      <c r="G104" s="40"/>
      <c r="H104" s="40"/>
      <c r="I104" s="214"/>
      <c r="J104" s="40"/>
      <c r="K104" s="40"/>
      <c r="L104" s="44"/>
      <c r="M104" s="215"/>
      <c r="N104" s="216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106</v>
      </c>
      <c r="AU104" s="17" t="s">
        <v>75</v>
      </c>
    </row>
    <row r="105" spans="1:65" s="2" customFormat="1" ht="24.15" customHeight="1">
      <c r="A105" s="38"/>
      <c r="B105" s="39"/>
      <c r="C105" s="198" t="s">
        <v>149</v>
      </c>
      <c r="D105" s="198" t="s">
        <v>100</v>
      </c>
      <c r="E105" s="199" t="s">
        <v>150</v>
      </c>
      <c r="F105" s="200" t="s">
        <v>151</v>
      </c>
      <c r="G105" s="201" t="s">
        <v>110</v>
      </c>
      <c r="H105" s="202">
        <v>3</v>
      </c>
      <c r="I105" s="203"/>
      <c r="J105" s="204">
        <f>ROUND(I105*H105,2)</f>
        <v>0</v>
      </c>
      <c r="K105" s="205"/>
      <c r="L105" s="44"/>
      <c r="M105" s="206" t="s">
        <v>18</v>
      </c>
      <c r="N105" s="207" t="s">
        <v>40</v>
      </c>
      <c r="O105" s="84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0" t="s">
        <v>104</v>
      </c>
      <c r="AT105" s="210" t="s">
        <v>100</v>
      </c>
      <c r="AU105" s="210" t="s">
        <v>75</v>
      </c>
      <c r="AY105" s="17" t="s">
        <v>98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7" t="s">
        <v>73</v>
      </c>
      <c r="BK105" s="211">
        <f>ROUND(I105*H105,2)</f>
        <v>0</v>
      </c>
      <c r="BL105" s="17" t="s">
        <v>104</v>
      </c>
      <c r="BM105" s="210" t="s">
        <v>152</v>
      </c>
    </row>
    <row r="106" spans="1:47" s="2" customFormat="1" ht="12">
      <c r="A106" s="38"/>
      <c r="B106" s="39"/>
      <c r="C106" s="40"/>
      <c r="D106" s="212" t="s">
        <v>106</v>
      </c>
      <c r="E106" s="40"/>
      <c r="F106" s="213" t="s">
        <v>153</v>
      </c>
      <c r="G106" s="40"/>
      <c r="H106" s="40"/>
      <c r="I106" s="214"/>
      <c r="J106" s="40"/>
      <c r="K106" s="40"/>
      <c r="L106" s="44"/>
      <c r="M106" s="215"/>
      <c r="N106" s="216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106</v>
      </c>
      <c r="AU106" s="17" t="s">
        <v>75</v>
      </c>
    </row>
    <row r="107" spans="1:65" s="2" customFormat="1" ht="24.15" customHeight="1">
      <c r="A107" s="38"/>
      <c r="B107" s="39"/>
      <c r="C107" s="198" t="s">
        <v>154</v>
      </c>
      <c r="D107" s="198" t="s">
        <v>100</v>
      </c>
      <c r="E107" s="199" t="s">
        <v>155</v>
      </c>
      <c r="F107" s="200" t="s">
        <v>156</v>
      </c>
      <c r="G107" s="201" t="s">
        <v>110</v>
      </c>
      <c r="H107" s="202">
        <v>4</v>
      </c>
      <c r="I107" s="203"/>
      <c r="J107" s="204">
        <f>ROUND(I107*H107,2)</f>
        <v>0</v>
      </c>
      <c r="K107" s="205"/>
      <c r="L107" s="44"/>
      <c r="M107" s="206" t="s">
        <v>18</v>
      </c>
      <c r="N107" s="207" t="s">
        <v>40</v>
      </c>
      <c r="O107" s="84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0" t="s">
        <v>104</v>
      </c>
      <c r="AT107" s="210" t="s">
        <v>100</v>
      </c>
      <c r="AU107" s="210" t="s">
        <v>75</v>
      </c>
      <c r="AY107" s="17" t="s">
        <v>98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7" t="s">
        <v>73</v>
      </c>
      <c r="BK107" s="211">
        <f>ROUND(I107*H107,2)</f>
        <v>0</v>
      </c>
      <c r="BL107" s="17" t="s">
        <v>104</v>
      </c>
      <c r="BM107" s="210" t="s">
        <v>157</v>
      </c>
    </row>
    <row r="108" spans="1:47" s="2" customFormat="1" ht="12">
      <c r="A108" s="38"/>
      <c r="B108" s="39"/>
      <c r="C108" s="40"/>
      <c r="D108" s="212" t="s">
        <v>106</v>
      </c>
      <c r="E108" s="40"/>
      <c r="F108" s="213" t="s">
        <v>158</v>
      </c>
      <c r="G108" s="40"/>
      <c r="H108" s="40"/>
      <c r="I108" s="214"/>
      <c r="J108" s="40"/>
      <c r="K108" s="40"/>
      <c r="L108" s="44"/>
      <c r="M108" s="215"/>
      <c r="N108" s="216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106</v>
      </c>
      <c r="AU108" s="17" t="s">
        <v>75</v>
      </c>
    </row>
    <row r="109" spans="1:65" s="2" customFormat="1" ht="24.15" customHeight="1">
      <c r="A109" s="38"/>
      <c r="B109" s="39"/>
      <c r="C109" s="198" t="s">
        <v>159</v>
      </c>
      <c r="D109" s="198" t="s">
        <v>100</v>
      </c>
      <c r="E109" s="199" t="s">
        <v>160</v>
      </c>
      <c r="F109" s="200" t="s">
        <v>161</v>
      </c>
      <c r="G109" s="201" t="s">
        <v>110</v>
      </c>
      <c r="H109" s="202">
        <v>4</v>
      </c>
      <c r="I109" s="203"/>
      <c r="J109" s="204">
        <f>ROUND(I109*H109,2)</f>
        <v>0</v>
      </c>
      <c r="K109" s="205"/>
      <c r="L109" s="44"/>
      <c r="M109" s="206" t="s">
        <v>18</v>
      </c>
      <c r="N109" s="207" t="s">
        <v>40</v>
      </c>
      <c r="O109" s="84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0" t="s">
        <v>104</v>
      </c>
      <c r="AT109" s="210" t="s">
        <v>100</v>
      </c>
      <c r="AU109" s="210" t="s">
        <v>75</v>
      </c>
      <c r="AY109" s="17" t="s">
        <v>98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7" t="s">
        <v>73</v>
      </c>
      <c r="BK109" s="211">
        <f>ROUND(I109*H109,2)</f>
        <v>0</v>
      </c>
      <c r="BL109" s="17" t="s">
        <v>104</v>
      </c>
      <c r="BM109" s="210" t="s">
        <v>162</v>
      </c>
    </row>
    <row r="110" spans="1:47" s="2" customFormat="1" ht="12">
      <c r="A110" s="38"/>
      <c r="B110" s="39"/>
      <c r="C110" s="40"/>
      <c r="D110" s="212" t="s">
        <v>106</v>
      </c>
      <c r="E110" s="40"/>
      <c r="F110" s="213" t="s">
        <v>163</v>
      </c>
      <c r="G110" s="40"/>
      <c r="H110" s="40"/>
      <c r="I110" s="214"/>
      <c r="J110" s="40"/>
      <c r="K110" s="40"/>
      <c r="L110" s="44"/>
      <c r="M110" s="215"/>
      <c r="N110" s="216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106</v>
      </c>
      <c r="AU110" s="17" t="s">
        <v>75</v>
      </c>
    </row>
    <row r="111" spans="1:65" s="2" customFormat="1" ht="24.15" customHeight="1">
      <c r="A111" s="38"/>
      <c r="B111" s="39"/>
      <c r="C111" s="198" t="s">
        <v>164</v>
      </c>
      <c r="D111" s="198" t="s">
        <v>100</v>
      </c>
      <c r="E111" s="199" t="s">
        <v>165</v>
      </c>
      <c r="F111" s="200" t="s">
        <v>166</v>
      </c>
      <c r="G111" s="201" t="s">
        <v>110</v>
      </c>
      <c r="H111" s="202">
        <v>1</v>
      </c>
      <c r="I111" s="203"/>
      <c r="J111" s="204">
        <f>ROUND(I111*H111,2)</f>
        <v>0</v>
      </c>
      <c r="K111" s="205"/>
      <c r="L111" s="44"/>
      <c r="M111" s="206" t="s">
        <v>18</v>
      </c>
      <c r="N111" s="207" t="s">
        <v>40</v>
      </c>
      <c r="O111" s="84"/>
      <c r="P111" s="208">
        <f>O111*H111</f>
        <v>0</v>
      </c>
      <c r="Q111" s="208">
        <v>0</v>
      </c>
      <c r="R111" s="208">
        <f>Q111*H111</f>
        <v>0</v>
      </c>
      <c r="S111" s="208">
        <v>0</v>
      </c>
      <c r="T111" s="209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0" t="s">
        <v>104</v>
      </c>
      <c r="AT111" s="210" t="s">
        <v>100</v>
      </c>
      <c r="AU111" s="210" t="s">
        <v>75</v>
      </c>
      <c r="AY111" s="17" t="s">
        <v>98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7" t="s">
        <v>73</v>
      </c>
      <c r="BK111" s="211">
        <f>ROUND(I111*H111,2)</f>
        <v>0</v>
      </c>
      <c r="BL111" s="17" t="s">
        <v>104</v>
      </c>
      <c r="BM111" s="210" t="s">
        <v>167</v>
      </c>
    </row>
    <row r="112" spans="1:47" s="2" customFormat="1" ht="12">
      <c r="A112" s="38"/>
      <c r="B112" s="39"/>
      <c r="C112" s="40"/>
      <c r="D112" s="212" t="s">
        <v>106</v>
      </c>
      <c r="E112" s="40"/>
      <c r="F112" s="213" t="s">
        <v>168</v>
      </c>
      <c r="G112" s="40"/>
      <c r="H112" s="40"/>
      <c r="I112" s="214"/>
      <c r="J112" s="40"/>
      <c r="K112" s="40"/>
      <c r="L112" s="44"/>
      <c r="M112" s="215"/>
      <c r="N112" s="216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106</v>
      </c>
      <c r="AU112" s="17" t="s">
        <v>75</v>
      </c>
    </row>
    <row r="113" spans="1:65" s="2" customFormat="1" ht="24.15" customHeight="1">
      <c r="A113" s="38"/>
      <c r="B113" s="39"/>
      <c r="C113" s="198" t="s">
        <v>169</v>
      </c>
      <c r="D113" s="198" t="s">
        <v>100</v>
      </c>
      <c r="E113" s="199" t="s">
        <v>170</v>
      </c>
      <c r="F113" s="200" t="s">
        <v>171</v>
      </c>
      <c r="G113" s="201" t="s">
        <v>110</v>
      </c>
      <c r="H113" s="202">
        <v>4</v>
      </c>
      <c r="I113" s="203"/>
      <c r="J113" s="204">
        <f>ROUND(I113*H113,2)</f>
        <v>0</v>
      </c>
      <c r="K113" s="205"/>
      <c r="L113" s="44"/>
      <c r="M113" s="206" t="s">
        <v>18</v>
      </c>
      <c r="N113" s="207" t="s">
        <v>40</v>
      </c>
      <c r="O113" s="84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0" t="s">
        <v>104</v>
      </c>
      <c r="AT113" s="210" t="s">
        <v>100</v>
      </c>
      <c r="AU113" s="210" t="s">
        <v>75</v>
      </c>
      <c r="AY113" s="17" t="s">
        <v>98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7" t="s">
        <v>73</v>
      </c>
      <c r="BK113" s="211">
        <f>ROUND(I113*H113,2)</f>
        <v>0</v>
      </c>
      <c r="BL113" s="17" t="s">
        <v>104</v>
      </c>
      <c r="BM113" s="210" t="s">
        <v>172</v>
      </c>
    </row>
    <row r="114" spans="1:47" s="2" customFormat="1" ht="12">
      <c r="A114" s="38"/>
      <c r="B114" s="39"/>
      <c r="C114" s="40"/>
      <c r="D114" s="212" t="s">
        <v>106</v>
      </c>
      <c r="E114" s="40"/>
      <c r="F114" s="213" t="s">
        <v>173</v>
      </c>
      <c r="G114" s="40"/>
      <c r="H114" s="40"/>
      <c r="I114" s="214"/>
      <c r="J114" s="40"/>
      <c r="K114" s="40"/>
      <c r="L114" s="44"/>
      <c r="M114" s="215"/>
      <c r="N114" s="216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106</v>
      </c>
      <c r="AU114" s="17" t="s">
        <v>75</v>
      </c>
    </row>
    <row r="115" spans="1:65" s="2" customFormat="1" ht="21.75" customHeight="1">
      <c r="A115" s="38"/>
      <c r="B115" s="39"/>
      <c r="C115" s="198" t="s">
        <v>174</v>
      </c>
      <c r="D115" s="198" t="s">
        <v>100</v>
      </c>
      <c r="E115" s="199" t="s">
        <v>175</v>
      </c>
      <c r="F115" s="200" t="s">
        <v>176</v>
      </c>
      <c r="G115" s="201" t="s">
        <v>177</v>
      </c>
      <c r="H115" s="202">
        <v>2.45</v>
      </c>
      <c r="I115" s="203"/>
      <c r="J115" s="204">
        <f>ROUND(I115*H115,2)</f>
        <v>0</v>
      </c>
      <c r="K115" s="205"/>
      <c r="L115" s="44"/>
      <c r="M115" s="206" t="s">
        <v>18</v>
      </c>
      <c r="N115" s="207" t="s">
        <v>40</v>
      </c>
      <c r="O115" s="84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0" t="s">
        <v>104</v>
      </c>
      <c r="AT115" s="210" t="s">
        <v>100</v>
      </c>
      <c r="AU115" s="210" t="s">
        <v>75</v>
      </c>
      <c r="AY115" s="17" t="s">
        <v>98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7" t="s">
        <v>73</v>
      </c>
      <c r="BK115" s="211">
        <f>ROUND(I115*H115,2)</f>
        <v>0</v>
      </c>
      <c r="BL115" s="17" t="s">
        <v>104</v>
      </c>
      <c r="BM115" s="210" t="s">
        <v>178</v>
      </c>
    </row>
    <row r="116" spans="1:51" s="13" customFormat="1" ht="12">
      <c r="A116" s="13"/>
      <c r="B116" s="217"/>
      <c r="C116" s="218"/>
      <c r="D116" s="219" t="s">
        <v>112</v>
      </c>
      <c r="E116" s="220" t="s">
        <v>18</v>
      </c>
      <c r="F116" s="221" t="s">
        <v>179</v>
      </c>
      <c r="G116" s="218"/>
      <c r="H116" s="222">
        <v>2.25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112</v>
      </c>
      <c r="AU116" s="228" t="s">
        <v>75</v>
      </c>
      <c r="AV116" s="13" t="s">
        <v>75</v>
      </c>
      <c r="AW116" s="13" t="s">
        <v>30</v>
      </c>
      <c r="AX116" s="13" t="s">
        <v>7</v>
      </c>
      <c r="AY116" s="228" t="s">
        <v>98</v>
      </c>
    </row>
    <row r="117" spans="1:51" s="13" customFormat="1" ht="12">
      <c r="A117" s="13"/>
      <c r="B117" s="217"/>
      <c r="C117" s="218"/>
      <c r="D117" s="219" t="s">
        <v>112</v>
      </c>
      <c r="E117" s="220" t="s">
        <v>18</v>
      </c>
      <c r="F117" s="221" t="s">
        <v>180</v>
      </c>
      <c r="G117" s="218"/>
      <c r="H117" s="222">
        <v>0.2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8" t="s">
        <v>112</v>
      </c>
      <c r="AU117" s="228" t="s">
        <v>75</v>
      </c>
      <c r="AV117" s="13" t="s">
        <v>75</v>
      </c>
      <c r="AW117" s="13" t="s">
        <v>30</v>
      </c>
      <c r="AX117" s="13" t="s">
        <v>7</v>
      </c>
      <c r="AY117" s="228" t="s">
        <v>98</v>
      </c>
    </row>
    <row r="118" spans="1:51" s="14" customFormat="1" ht="12">
      <c r="A118" s="14"/>
      <c r="B118" s="229"/>
      <c r="C118" s="230"/>
      <c r="D118" s="219" t="s">
        <v>112</v>
      </c>
      <c r="E118" s="231" t="s">
        <v>18</v>
      </c>
      <c r="F118" s="232" t="s">
        <v>115</v>
      </c>
      <c r="G118" s="230"/>
      <c r="H118" s="233">
        <v>2.45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112</v>
      </c>
      <c r="AU118" s="239" t="s">
        <v>75</v>
      </c>
      <c r="AV118" s="14" t="s">
        <v>104</v>
      </c>
      <c r="AW118" s="14" t="s">
        <v>30</v>
      </c>
      <c r="AX118" s="14" t="s">
        <v>73</v>
      </c>
      <c r="AY118" s="239" t="s">
        <v>98</v>
      </c>
    </row>
    <row r="119" spans="1:65" s="2" customFormat="1" ht="24.15" customHeight="1">
      <c r="A119" s="38"/>
      <c r="B119" s="39"/>
      <c r="C119" s="198" t="s">
        <v>181</v>
      </c>
      <c r="D119" s="198" t="s">
        <v>100</v>
      </c>
      <c r="E119" s="199" t="s">
        <v>182</v>
      </c>
      <c r="F119" s="200" t="s">
        <v>183</v>
      </c>
      <c r="G119" s="201" t="s">
        <v>110</v>
      </c>
      <c r="H119" s="202">
        <v>1</v>
      </c>
      <c r="I119" s="203"/>
      <c r="J119" s="204">
        <f>ROUND(I119*H119,2)</f>
        <v>0</v>
      </c>
      <c r="K119" s="205"/>
      <c r="L119" s="44"/>
      <c r="M119" s="206" t="s">
        <v>18</v>
      </c>
      <c r="N119" s="207" t="s">
        <v>40</v>
      </c>
      <c r="O119" s="84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0" t="s">
        <v>104</v>
      </c>
      <c r="AT119" s="210" t="s">
        <v>100</v>
      </c>
      <c r="AU119" s="210" t="s">
        <v>75</v>
      </c>
      <c r="AY119" s="17" t="s">
        <v>98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7" t="s">
        <v>73</v>
      </c>
      <c r="BK119" s="211">
        <f>ROUND(I119*H119,2)</f>
        <v>0</v>
      </c>
      <c r="BL119" s="17" t="s">
        <v>104</v>
      </c>
      <c r="BM119" s="210" t="s">
        <v>184</v>
      </c>
    </row>
    <row r="120" spans="1:51" s="13" customFormat="1" ht="12">
      <c r="A120" s="13"/>
      <c r="B120" s="217"/>
      <c r="C120" s="218"/>
      <c r="D120" s="219" t="s">
        <v>112</v>
      </c>
      <c r="E120" s="220" t="s">
        <v>18</v>
      </c>
      <c r="F120" s="221" t="s">
        <v>185</v>
      </c>
      <c r="G120" s="218"/>
      <c r="H120" s="222">
        <v>1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112</v>
      </c>
      <c r="AU120" s="228" t="s">
        <v>75</v>
      </c>
      <c r="AV120" s="13" t="s">
        <v>75</v>
      </c>
      <c r="AW120" s="13" t="s">
        <v>30</v>
      </c>
      <c r="AX120" s="13" t="s">
        <v>7</v>
      </c>
      <c r="AY120" s="228" t="s">
        <v>98</v>
      </c>
    </row>
    <row r="121" spans="1:51" s="14" customFormat="1" ht="12">
      <c r="A121" s="14"/>
      <c r="B121" s="229"/>
      <c r="C121" s="230"/>
      <c r="D121" s="219" t="s">
        <v>112</v>
      </c>
      <c r="E121" s="231" t="s">
        <v>18</v>
      </c>
      <c r="F121" s="232" t="s">
        <v>115</v>
      </c>
      <c r="G121" s="230"/>
      <c r="H121" s="233">
        <v>1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112</v>
      </c>
      <c r="AU121" s="239" t="s">
        <v>75</v>
      </c>
      <c r="AV121" s="14" t="s">
        <v>104</v>
      </c>
      <c r="AW121" s="14" t="s">
        <v>30</v>
      </c>
      <c r="AX121" s="14" t="s">
        <v>73</v>
      </c>
      <c r="AY121" s="239" t="s">
        <v>98</v>
      </c>
    </row>
    <row r="122" spans="1:65" s="2" customFormat="1" ht="24.15" customHeight="1">
      <c r="A122" s="38"/>
      <c r="B122" s="39"/>
      <c r="C122" s="198" t="s">
        <v>186</v>
      </c>
      <c r="D122" s="198" t="s">
        <v>100</v>
      </c>
      <c r="E122" s="199" t="s">
        <v>187</v>
      </c>
      <c r="F122" s="200" t="s">
        <v>188</v>
      </c>
      <c r="G122" s="201" t="s">
        <v>110</v>
      </c>
      <c r="H122" s="202">
        <v>2</v>
      </c>
      <c r="I122" s="203"/>
      <c r="J122" s="204">
        <f>ROUND(I122*H122,2)</f>
        <v>0</v>
      </c>
      <c r="K122" s="205"/>
      <c r="L122" s="44"/>
      <c r="M122" s="206" t="s">
        <v>18</v>
      </c>
      <c r="N122" s="207" t="s">
        <v>40</v>
      </c>
      <c r="O122" s="84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0" t="s">
        <v>104</v>
      </c>
      <c r="AT122" s="210" t="s">
        <v>100</v>
      </c>
      <c r="AU122" s="210" t="s">
        <v>75</v>
      </c>
      <c r="AY122" s="17" t="s">
        <v>98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7" t="s">
        <v>73</v>
      </c>
      <c r="BK122" s="211">
        <f>ROUND(I122*H122,2)</f>
        <v>0</v>
      </c>
      <c r="BL122" s="17" t="s">
        <v>104</v>
      </c>
      <c r="BM122" s="210" t="s">
        <v>189</v>
      </c>
    </row>
    <row r="123" spans="1:51" s="13" customFormat="1" ht="12">
      <c r="A123" s="13"/>
      <c r="B123" s="217"/>
      <c r="C123" s="218"/>
      <c r="D123" s="219" t="s">
        <v>112</v>
      </c>
      <c r="E123" s="220" t="s">
        <v>18</v>
      </c>
      <c r="F123" s="221" t="s">
        <v>190</v>
      </c>
      <c r="G123" s="218"/>
      <c r="H123" s="222">
        <v>1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112</v>
      </c>
      <c r="AU123" s="228" t="s">
        <v>75</v>
      </c>
      <c r="AV123" s="13" t="s">
        <v>75</v>
      </c>
      <c r="AW123" s="13" t="s">
        <v>30</v>
      </c>
      <c r="AX123" s="13" t="s">
        <v>7</v>
      </c>
      <c r="AY123" s="228" t="s">
        <v>98</v>
      </c>
    </row>
    <row r="124" spans="1:51" s="13" customFormat="1" ht="12">
      <c r="A124" s="13"/>
      <c r="B124" s="217"/>
      <c r="C124" s="218"/>
      <c r="D124" s="219" t="s">
        <v>112</v>
      </c>
      <c r="E124" s="220" t="s">
        <v>18</v>
      </c>
      <c r="F124" s="221" t="s">
        <v>191</v>
      </c>
      <c r="G124" s="218"/>
      <c r="H124" s="222">
        <v>1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8" t="s">
        <v>112</v>
      </c>
      <c r="AU124" s="228" t="s">
        <v>75</v>
      </c>
      <c r="AV124" s="13" t="s">
        <v>75</v>
      </c>
      <c r="AW124" s="13" t="s">
        <v>30</v>
      </c>
      <c r="AX124" s="13" t="s">
        <v>7</v>
      </c>
      <c r="AY124" s="228" t="s">
        <v>98</v>
      </c>
    </row>
    <row r="125" spans="1:51" s="14" customFormat="1" ht="12">
      <c r="A125" s="14"/>
      <c r="B125" s="229"/>
      <c r="C125" s="230"/>
      <c r="D125" s="219" t="s">
        <v>112</v>
      </c>
      <c r="E125" s="231" t="s">
        <v>18</v>
      </c>
      <c r="F125" s="232" t="s">
        <v>115</v>
      </c>
      <c r="G125" s="230"/>
      <c r="H125" s="233">
        <v>2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9" t="s">
        <v>112</v>
      </c>
      <c r="AU125" s="239" t="s">
        <v>75</v>
      </c>
      <c r="AV125" s="14" t="s">
        <v>104</v>
      </c>
      <c r="AW125" s="14" t="s">
        <v>30</v>
      </c>
      <c r="AX125" s="14" t="s">
        <v>73</v>
      </c>
      <c r="AY125" s="239" t="s">
        <v>98</v>
      </c>
    </row>
    <row r="126" spans="1:65" s="2" customFormat="1" ht="24.15" customHeight="1">
      <c r="A126" s="38"/>
      <c r="B126" s="39"/>
      <c r="C126" s="198" t="s">
        <v>192</v>
      </c>
      <c r="D126" s="198" t="s">
        <v>100</v>
      </c>
      <c r="E126" s="199" t="s">
        <v>193</v>
      </c>
      <c r="F126" s="200" t="s">
        <v>194</v>
      </c>
      <c r="G126" s="201" t="s">
        <v>110</v>
      </c>
      <c r="H126" s="202">
        <v>3</v>
      </c>
      <c r="I126" s="203"/>
      <c r="J126" s="204">
        <f>ROUND(I126*H126,2)</f>
        <v>0</v>
      </c>
      <c r="K126" s="205"/>
      <c r="L126" s="44"/>
      <c r="M126" s="206" t="s">
        <v>18</v>
      </c>
      <c r="N126" s="207" t="s">
        <v>40</v>
      </c>
      <c r="O126" s="84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0" t="s">
        <v>104</v>
      </c>
      <c r="AT126" s="210" t="s">
        <v>100</v>
      </c>
      <c r="AU126" s="210" t="s">
        <v>75</v>
      </c>
      <c r="AY126" s="17" t="s">
        <v>98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7" t="s">
        <v>73</v>
      </c>
      <c r="BK126" s="211">
        <f>ROUND(I126*H126,2)</f>
        <v>0</v>
      </c>
      <c r="BL126" s="17" t="s">
        <v>104</v>
      </c>
      <c r="BM126" s="210" t="s">
        <v>195</v>
      </c>
    </row>
    <row r="127" spans="1:51" s="13" customFormat="1" ht="12">
      <c r="A127" s="13"/>
      <c r="B127" s="217"/>
      <c r="C127" s="218"/>
      <c r="D127" s="219" t="s">
        <v>112</v>
      </c>
      <c r="E127" s="220" t="s">
        <v>18</v>
      </c>
      <c r="F127" s="221" t="s">
        <v>196</v>
      </c>
      <c r="G127" s="218"/>
      <c r="H127" s="222">
        <v>1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8" t="s">
        <v>112</v>
      </c>
      <c r="AU127" s="228" t="s">
        <v>75</v>
      </c>
      <c r="AV127" s="13" t="s">
        <v>75</v>
      </c>
      <c r="AW127" s="13" t="s">
        <v>30</v>
      </c>
      <c r="AX127" s="13" t="s">
        <v>7</v>
      </c>
      <c r="AY127" s="228" t="s">
        <v>98</v>
      </c>
    </row>
    <row r="128" spans="1:51" s="13" customFormat="1" ht="12">
      <c r="A128" s="13"/>
      <c r="B128" s="217"/>
      <c r="C128" s="218"/>
      <c r="D128" s="219" t="s">
        <v>112</v>
      </c>
      <c r="E128" s="220" t="s">
        <v>18</v>
      </c>
      <c r="F128" s="221" t="s">
        <v>197</v>
      </c>
      <c r="G128" s="218"/>
      <c r="H128" s="222">
        <v>2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112</v>
      </c>
      <c r="AU128" s="228" t="s">
        <v>75</v>
      </c>
      <c r="AV128" s="13" t="s">
        <v>75</v>
      </c>
      <c r="AW128" s="13" t="s">
        <v>30</v>
      </c>
      <c r="AX128" s="13" t="s">
        <v>7</v>
      </c>
      <c r="AY128" s="228" t="s">
        <v>98</v>
      </c>
    </row>
    <row r="129" spans="1:51" s="14" customFormat="1" ht="12">
      <c r="A129" s="14"/>
      <c r="B129" s="229"/>
      <c r="C129" s="230"/>
      <c r="D129" s="219" t="s">
        <v>112</v>
      </c>
      <c r="E129" s="231" t="s">
        <v>18</v>
      </c>
      <c r="F129" s="232" t="s">
        <v>115</v>
      </c>
      <c r="G129" s="230"/>
      <c r="H129" s="233">
        <v>3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112</v>
      </c>
      <c r="AU129" s="239" t="s">
        <v>75</v>
      </c>
      <c r="AV129" s="14" t="s">
        <v>104</v>
      </c>
      <c r="AW129" s="14" t="s">
        <v>30</v>
      </c>
      <c r="AX129" s="14" t="s">
        <v>73</v>
      </c>
      <c r="AY129" s="239" t="s">
        <v>98</v>
      </c>
    </row>
    <row r="130" spans="1:65" s="2" customFormat="1" ht="24.15" customHeight="1">
      <c r="A130" s="38"/>
      <c r="B130" s="39"/>
      <c r="C130" s="198" t="s">
        <v>198</v>
      </c>
      <c r="D130" s="198" t="s">
        <v>100</v>
      </c>
      <c r="E130" s="199" t="s">
        <v>199</v>
      </c>
      <c r="F130" s="200" t="s">
        <v>200</v>
      </c>
      <c r="G130" s="201" t="s">
        <v>110</v>
      </c>
      <c r="H130" s="202">
        <v>3</v>
      </c>
      <c r="I130" s="203"/>
      <c r="J130" s="204">
        <f>ROUND(I130*H130,2)</f>
        <v>0</v>
      </c>
      <c r="K130" s="205"/>
      <c r="L130" s="44"/>
      <c r="M130" s="206" t="s">
        <v>18</v>
      </c>
      <c r="N130" s="207" t="s">
        <v>40</v>
      </c>
      <c r="O130" s="84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0" t="s">
        <v>104</v>
      </c>
      <c r="AT130" s="210" t="s">
        <v>100</v>
      </c>
      <c r="AU130" s="210" t="s">
        <v>75</v>
      </c>
      <c r="AY130" s="17" t="s">
        <v>98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7" t="s">
        <v>73</v>
      </c>
      <c r="BK130" s="211">
        <f>ROUND(I130*H130,2)</f>
        <v>0</v>
      </c>
      <c r="BL130" s="17" t="s">
        <v>104</v>
      </c>
      <c r="BM130" s="210" t="s">
        <v>201</v>
      </c>
    </row>
    <row r="131" spans="1:51" s="13" customFormat="1" ht="12">
      <c r="A131" s="13"/>
      <c r="B131" s="217"/>
      <c r="C131" s="218"/>
      <c r="D131" s="219" t="s">
        <v>112</v>
      </c>
      <c r="E131" s="220" t="s">
        <v>18</v>
      </c>
      <c r="F131" s="221" t="s">
        <v>202</v>
      </c>
      <c r="G131" s="218"/>
      <c r="H131" s="222">
        <v>1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112</v>
      </c>
      <c r="AU131" s="228" t="s">
        <v>75</v>
      </c>
      <c r="AV131" s="13" t="s">
        <v>75</v>
      </c>
      <c r="AW131" s="13" t="s">
        <v>30</v>
      </c>
      <c r="AX131" s="13" t="s">
        <v>7</v>
      </c>
      <c r="AY131" s="228" t="s">
        <v>98</v>
      </c>
    </row>
    <row r="132" spans="1:51" s="13" customFormat="1" ht="12">
      <c r="A132" s="13"/>
      <c r="B132" s="217"/>
      <c r="C132" s="218"/>
      <c r="D132" s="219" t="s">
        <v>112</v>
      </c>
      <c r="E132" s="220" t="s">
        <v>18</v>
      </c>
      <c r="F132" s="221" t="s">
        <v>203</v>
      </c>
      <c r="G132" s="218"/>
      <c r="H132" s="222">
        <v>2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112</v>
      </c>
      <c r="AU132" s="228" t="s">
        <v>75</v>
      </c>
      <c r="AV132" s="13" t="s">
        <v>75</v>
      </c>
      <c r="AW132" s="13" t="s">
        <v>30</v>
      </c>
      <c r="AX132" s="13" t="s">
        <v>7</v>
      </c>
      <c r="AY132" s="228" t="s">
        <v>98</v>
      </c>
    </row>
    <row r="133" spans="1:51" s="14" customFormat="1" ht="12">
      <c r="A133" s="14"/>
      <c r="B133" s="229"/>
      <c r="C133" s="230"/>
      <c r="D133" s="219" t="s">
        <v>112</v>
      </c>
      <c r="E133" s="231" t="s">
        <v>18</v>
      </c>
      <c r="F133" s="232" t="s">
        <v>115</v>
      </c>
      <c r="G133" s="230"/>
      <c r="H133" s="233">
        <v>3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112</v>
      </c>
      <c r="AU133" s="239" t="s">
        <v>75</v>
      </c>
      <c r="AV133" s="14" t="s">
        <v>104</v>
      </c>
      <c r="AW133" s="14" t="s">
        <v>30</v>
      </c>
      <c r="AX133" s="14" t="s">
        <v>73</v>
      </c>
      <c r="AY133" s="239" t="s">
        <v>98</v>
      </c>
    </row>
    <row r="134" spans="1:65" s="2" customFormat="1" ht="24.15" customHeight="1">
      <c r="A134" s="38"/>
      <c r="B134" s="39"/>
      <c r="C134" s="198" t="s">
        <v>204</v>
      </c>
      <c r="D134" s="198" t="s">
        <v>100</v>
      </c>
      <c r="E134" s="199" t="s">
        <v>205</v>
      </c>
      <c r="F134" s="200" t="s">
        <v>206</v>
      </c>
      <c r="G134" s="201" t="s">
        <v>110</v>
      </c>
      <c r="H134" s="202">
        <v>3</v>
      </c>
      <c r="I134" s="203"/>
      <c r="J134" s="204">
        <f>ROUND(I134*H134,2)</f>
        <v>0</v>
      </c>
      <c r="K134" s="205"/>
      <c r="L134" s="44"/>
      <c r="M134" s="206" t="s">
        <v>18</v>
      </c>
      <c r="N134" s="207" t="s">
        <v>40</v>
      </c>
      <c r="O134" s="84"/>
      <c r="P134" s="208">
        <f>O134*H134</f>
        <v>0</v>
      </c>
      <c r="Q134" s="208">
        <v>0</v>
      </c>
      <c r="R134" s="208">
        <f>Q134*H134</f>
        <v>0</v>
      </c>
      <c r="S134" s="208">
        <v>0</v>
      </c>
      <c r="T134" s="20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0" t="s">
        <v>104</v>
      </c>
      <c r="AT134" s="210" t="s">
        <v>100</v>
      </c>
      <c r="AU134" s="210" t="s">
        <v>75</v>
      </c>
      <c r="AY134" s="17" t="s">
        <v>98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7" t="s">
        <v>73</v>
      </c>
      <c r="BK134" s="211">
        <f>ROUND(I134*H134,2)</f>
        <v>0</v>
      </c>
      <c r="BL134" s="17" t="s">
        <v>104</v>
      </c>
      <c r="BM134" s="210" t="s">
        <v>207</v>
      </c>
    </row>
    <row r="135" spans="1:51" s="13" customFormat="1" ht="12">
      <c r="A135" s="13"/>
      <c r="B135" s="217"/>
      <c r="C135" s="218"/>
      <c r="D135" s="219" t="s">
        <v>112</v>
      </c>
      <c r="E135" s="220" t="s">
        <v>18</v>
      </c>
      <c r="F135" s="221" t="s">
        <v>208</v>
      </c>
      <c r="G135" s="218"/>
      <c r="H135" s="222">
        <v>1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8" t="s">
        <v>112</v>
      </c>
      <c r="AU135" s="228" t="s">
        <v>75</v>
      </c>
      <c r="AV135" s="13" t="s">
        <v>75</v>
      </c>
      <c r="AW135" s="13" t="s">
        <v>30</v>
      </c>
      <c r="AX135" s="13" t="s">
        <v>7</v>
      </c>
      <c r="AY135" s="228" t="s">
        <v>98</v>
      </c>
    </row>
    <row r="136" spans="1:51" s="13" customFormat="1" ht="12">
      <c r="A136" s="13"/>
      <c r="B136" s="217"/>
      <c r="C136" s="218"/>
      <c r="D136" s="219" t="s">
        <v>112</v>
      </c>
      <c r="E136" s="220" t="s">
        <v>18</v>
      </c>
      <c r="F136" s="221" t="s">
        <v>209</v>
      </c>
      <c r="G136" s="218"/>
      <c r="H136" s="222">
        <v>2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112</v>
      </c>
      <c r="AU136" s="228" t="s">
        <v>75</v>
      </c>
      <c r="AV136" s="13" t="s">
        <v>75</v>
      </c>
      <c r="AW136" s="13" t="s">
        <v>30</v>
      </c>
      <c r="AX136" s="13" t="s">
        <v>7</v>
      </c>
      <c r="AY136" s="228" t="s">
        <v>98</v>
      </c>
    </row>
    <row r="137" spans="1:51" s="14" customFormat="1" ht="12">
      <c r="A137" s="14"/>
      <c r="B137" s="229"/>
      <c r="C137" s="230"/>
      <c r="D137" s="219" t="s">
        <v>112</v>
      </c>
      <c r="E137" s="231" t="s">
        <v>18</v>
      </c>
      <c r="F137" s="232" t="s">
        <v>115</v>
      </c>
      <c r="G137" s="230"/>
      <c r="H137" s="233">
        <v>3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112</v>
      </c>
      <c r="AU137" s="239" t="s">
        <v>75</v>
      </c>
      <c r="AV137" s="14" t="s">
        <v>104</v>
      </c>
      <c r="AW137" s="14" t="s">
        <v>30</v>
      </c>
      <c r="AX137" s="14" t="s">
        <v>73</v>
      </c>
      <c r="AY137" s="239" t="s">
        <v>98</v>
      </c>
    </row>
    <row r="138" spans="1:65" s="2" customFormat="1" ht="24.15" customHeight="1">
      <c r="A138" s="38"/>
      <c r="B138" s="39"/>
      <c r="C138" s="198" t="s">
        <v>210</v>
      </c>
      <c r="D138" s="198" t="s">
        <v>100</v>
      </c>
      <c r="E138" s="199" t="s">
        <v>211</v>
      </c>
      <c r="F138" s="200" t="s">
        <v>212</v>
      </c>
      <c r="G138" s="201" t="s">
        <v>110</v>
      </c>
      <c r="H138" s="202">
        <v>1</v>
      </c>
      <c r="I138" s="203"/>
      <c r="J138" s="204">
        <f>ROUND(I138*H138,2)</f>
        <v>0</v>
      </c>
      <c r="K138" s="205"/>
      <c r="L138" s="44"/>
      <c r="M138" s="206" t="s">
        <v>18</v>
      </c>
      <c r="N138" s="207" t="s">
        <v>40</v>
      </c>
      <c r="O138" s="84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0" t="s">
        <v>104</v>
      </c>
      <c r="AT138" s="210" t="s">
        <v>100</v>
      </c>
      <c r="AU138" s="210" t="s">
        <v>75</v>
      </c>
      <c r="AY138" s="17" t="s">
        <v>98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7" t="s">
        <v>73</v>
      </c>
      <c r="BK138" s="211">
        <f>ROUND(I138*H138,2)</f>
        <v>0</v>
      </c>
      <c r="BL138" s="17" t="s">
        <v>104</v>
      </c>
      <c r="BM138" s="210" t="s">
        <v>213</v>
      </c>
    </row>
    <row r="139" spans="1:51" s="13" customFormat="1" ht="12">
      <c r="A139" s="13"/>
      <c r="B139" s="217"/>
      <c r="C139" s="218"/>
      <c r="D139" s="219" t="s">
        <v>112</v>
      </c>
      <c r="E139" s="220" t="s">
        <v>18</v>
      </c>
      <c r="F139" s="221" t="s">
        <v>214</v>
      </c>
      <c r="G139" s="218"/>
      <c r="H139" s="222">
        <v>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8" t="s">
        <v>112</v>
      </c>
      <c r="AU139" s="228" t="s">
        <v>75</v>
      </c>
      <c r="AV139" s="13" t="s">
        <v>75</v>
      </c>
      <c r="AW139" s="13" t="s">
        <v>30</v>
      </c>
      <c r="AX139" s="13" t="s">
        <v>7</v>
      </c>
      <c r="AY139" s="228" t="s">
        <v>98</v>
      </c>
    </row>
    <row r="140" spans="1:51" s="14" customFormat="1" ht="12">
      <c r="A140" s="14"/>
      <c r="B140" s="229"/>
      <c r="C140" s="230"/>
      <c r="D140" s="219" t="s">
        <v>112</v>
      </c>
      <c r="E140" s="231" t="s">
        <v>18</v>
      </c>
      <c r="F140" s="232" t="s">
        <v>115</v>
      </c>
      <c r="G140" s="230"/>
      <c r="H140" s="233">
        <v>1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9" t="s">
        <v>112</v>
      </c>
      <c r="AU140" s="239" t="s">
        <v>75</v>
      </c>
      <c r="AV140" s="14" t="s">
        <v>104</v>
      </c>
      <c r="AW140" s="14" t="s">
        <v>30</v>
      </c>
      <c r="AX140" s="14" t="s">
        <v>73</v>
      </c>
      <c r="AY140" s="239" t="s">
        <v>98</v>
      </c>
    </row>
    <row r="141" spans="1:65" s="2" customFormat="1" ht="24.15" customHeight="1">
      <c r="A141" s="38"/>
      <c r="B141" s="39"/>
      <c r="C141" s="198" t="s">
        <v>215</v>
      </c>
      <c r="D141" s="198" t="s">
        <v>100</v>
      </c>
      <c r="E141" s="199" t="s">
        <v>216</v>
      </c>
      <c r="F141" s="200" t="s">
        <v>217</v>
      </c>
      <c r="G141" s="201" t="s">
        <v>110</v>
      </c>
      <c r="H141" s="202">
        <v>1</v>
      </c>
      <c r="I141" s="203"/>
      <c r="J141" s="204">
        <f>ROUND(I141*H141,2)</f>
        <v>0</v>
      </c>
      <c r="K141" s="205"/>
      <c r="L141" s="44"/>
      <c r="M141" s="206" t="s">
        <v>18</v>
      </c>
      <c r="N141" s="207" t="s">
        <v>40</v>
      </c>
      <c r="O141" s="84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0" t="s">
        <v>104</v>
      </c>
      <c r="AT141" s="210" t="s">
        <v>100</v>
      </c>
      <c r="AU141" s="210" t="s">
        <v>75</v>
      </c>
      <c r="AY141" s="17" t="s">
        <v>98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7" t="s">
        <v>73</v>
      </c>
      <c r="BK141" s="211">
        <f>ROUND(I141*H141,2)</f>
        <v>0</v>
      </c>
      <c r="BL141" s="17" t="s">
        <v>104</v>
      </c>
      <c r="BM141" s="210" t="s">
        <v>218</v>
      </c>
    </row>
    <row r="142" spans="1:51" s="13" customFormat="1" ht="12">
      <c r="A142" s="13"/>
      <c r="B142" s="217"/>
      <c r="C142" s="218"/>
      <c r="D142" s="219" t="s">
        <v>112</v>
      </c>
      <c r="E142" s="220" t="s">
        <v>18</v>
      </c>
      <c r="F142" s="221" t="s">
        <v>219</v>
      </c>
      <c r="G142" s="218"/>
      <c r="H142" s="222">
        <v>1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8" t="s">
        <v>112</v>
      </c>
      <c r="AU142" s="228" t="s">
        <v>75</v>
      </c>
      <c r="AV142" s="13" t="s">
        <v>75</v>
      </c>
      <c r="AW142" s="13" t="s">
        <v>30</v>
      </c>
      <c r="AX142" s="13" t="s">
        <v>7</v>
      </c>
      <c r="AY142" s="228" t="s">
        <v>98</v>
      </c>
    </row>
    <row r="143" spans="1:51" s="14" customFormat="1" ht="12">
      <c r="A143" s="14"/>
      <c r="B143" s="229"/>
      <c r="C143" s="230"/>
      <c r="D143" s="219" t="s">
        <v>112</v>
      </c>
      <c r="E143" s="231" t="s">
        <v>18</v>
      </c>
      <c r="F143" s="232" t="s">
        <v>115</v>
      </c>
      <c r="G143" s="230"/>
      <c r="H143" s="233">
        <v>1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9" t="s">
        <v>112</v>
      </c>
      <c r="AU143" s="239" t="s">
        <v>75</v>
      </c>
      <c r="AV143" s="14" t="s">
        <v>104</v>
      </c>
      <c r="AW143" s="14" t="s">
        <v>30</v>
      </c>
      <c r="AX143" s="14" t="s">
        <v>73</v>
      </c>
      <c r="AY143" s="239" t="s">
        <v>98</v>
      </c>
    </row>
    <row r="144" spans="1:65" s="2" customFormat="1" ht="24.15" customHeight="1">
      <c r="A144" s="38"/>
      <c r="B144" s="39"/>
      <c r="C144" s="198" t="s">
        <v>220</v>
      </c>
      <c r="D144" s="198" t="s">
        <v>100</v>
      </c>
      <c r="E144" s="199" t="s">
        <v>221</v>
      </c>
      <c r="F144" s="200" t="s">
        <v>222</v>
      </c>
      <c r="G144" s="201" t="s">
        <v>110</v>
      </c>
      <c r="H144" s="202">
        <v>1</v>
      </c>
      <c r="I144" s="203"/>
      <c r="J144" s="204">
        <f>ROUND(I144*H144,2)</f>
        <v>0</v>
      </c>
      <c r="K144" s="205"/>
      <c r="L144" s="44"/>
      <c r="M144" s="206" t="s">
        <v>18</v>
      </c>
      <c r="N144" s="207" t="s">
        <v>40</v>
      </c>
      <c r="O144" s="84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0" t="s">
        <v>104</v>
      </c>
      <c r="AT144" s="210" t="s">
        <v>100</v>
      </c>
      <c r="AU144" s="210" t="s">
        <v>75</v>
      </c>
      <c r="AY144" s="17" t="s">
        <v>98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7" t="s">
        <v>73</v>
      </c>
      <c r="BK144" s="211">
        <f>ROUND(I144*H144,2)</f>
        <v>0</v>
      </c>
      <c r="BL144" s="17" t="s">
        <v>104</v>
      </c>
      <c r="BM144" s="210" t="s">
        <v>223</v>
      </c>
    </row>
    <row r="145" spans="1:51" s="13" customFormat="1" ht="12">
      <c r="A145" s="13"/>
      <c r="B145" s="217"/>
      <c r="C145" s="218"/>
      <c r="D145" s="219" t="s">
        <v>112</v>
      </c>
      <c r="E145" s="220" t="s">
        <v>18</v>
      </c>
      <c r="F145" s="221" t="s">
        <v>224</v>
      </c>
      <c r="G145" s="218"/>
      <c r="H145" s="222">
        <v>1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8" t="s">
        <v>112</v>
      </c>
      <c r="AU145" s="228" t="s">
        <v>75</v>
      </c>
      <c r="AV145" s="13" t="s">
        <v>75</v>
      </c>
      <c r="AW145" s="13" t="s">
        <v>30</v>
      </c>
      <c r="AX145" s="13" t="s">
        <v>7</v>
      </c>
      <c r="AY145" s="228" t="s">
        <v>98</v>
      </c>
    </row>
    <row r="146" spans="1:51" s="14" customFormat="1" ht="12">
      <c r="A146" s="14"/>
      <c r="B146" s="229"/>
      <c r="C146" s="230"/>
      <c r="D146" s="219" t="s">
        <v>112</v>
      </c>
      <c r="E146" s="231" t="s">
        <v>18</v>
      </c>
      <c r="F146" s="232" t="s">
        <v>115</v>
      </c>
      <c r="G146" s="230"/>
      <c r="H146" s="233">
        <v>1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9" t="s">
        <v>112</v>
      </c>
      <c r="AU146" s="239" t="s">
        <v>75</v>
      </c>
      <c r="AV146" s="14" t="s">
        <v>104</v>
      </c>
      <c r="AW146" s="14" t="s">
        <v>30</v>
      </c>
      <c r="AX146" s="14" t="s">
        <v>73</v>
      </c>
      <c r="AY146" s="239" t="s">
        <v>98</v>
      </c>
    </row>
    <row r="147" spans="1:65" s="2" customFormat="1" ht="16.5" customHeight="1">
      <c r="A147" s="38"/>
      <c r="B147" s="39"/>
      <c r="C147" s="198" t="s">
        <v>225</v>
      </c>
      <c r="D147" s="198" t="s">
        <v>100</v>
      </c>
      <c r="E147" s="199" t="s">
        <v>226</v>
      </c>
      <c r="F147" s="200" t="s">
        <v>227</v>
      </c>
      <c r="G147" s="201" t="s">
        <v>177</v>
      </c>
      <c r="H147" s="202">
        <v>10.4</v>
      </c>
      <c r="I147" s="203"/>
      <c r="J147" s="204">
        <f>ROUND(I147*H147,2)</f>
        <v>0</v>
      </c>
      <c r="K147" s="205"/>
      <c r="L147" s="44"/>
      <c r="M147" s="206" t="s">
        <v>18</v>
      </c>
      <c r="N147" s="207" t="s">
        <v>40</v>
      </c>
      <c r="O147" s="84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0" t="s">
        <v>104</v>
      </c>
      <c r="AT147" s="210" t="s">
        <v>100</v>
      </c>
      <c r="AU147" s="210" t="s">
        <v>75</v>
      </c>
      <c r="AY147" s="17" t="s">
        <v>98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7" t="s">
        <v>73</v>
      </c>
      <c r="BK147" s="211">
        <f>ROUND(I147*H147,2)</f>
        <v>0</v>
      </c>
      <c r="BL147" s="17" t="s">
        <v>104</v>
      </c>
      <c r="BM147" s="210" t="s">
        <v>228</v>
      </c>
    </row>
    <row r="148" spans="1:51" s="13" customFormat="1" ht="12">
      <c r="A148" s="13"/>
      <c r="B148" s="217"/>
      <c r="C148" s="218"/>
      <c r="D148" s="219" t="s">
        <v>112</v>
      </c>
      <c r="E148" s="220" t="s">
        <v>18</v>
      </c>
      <c r="F148" s="221" t="s">
        <v>229</v>
      </c>
      <c r="G148" s="218"/>
      <c r="H148" s="222">
        <v>1.2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112</v>
      </c>
      <c r="AU148" s="228" t="s">
        <v>75</v>
      </c>
      <c r="AV148" s="13" t="s">
        <v>75</v>
      </c>
      <c r="AW148" s="13" t="s">
        <v>30</v>
      </c>
      <c r="AX148" s="13" t="s">
        <v>7</v>
      </c>
      <c r="AY148" s="228" t="s">
        <v>98</v>
      </c>
    </row>
    <row r="149" spans="1:51" s="13" customFormat="1" ht="12">
      <c r="A149" s="13"/>
      <c r="B149" s="217"/>
      <c r="C149" s="218"/>
      <c r="D149" s="219" t="s">
        <v>112</v>
      </c>
      <c r="E149" s="220" t="s">
        <v>18</v>
      </c>
      <c r="F149" s="221" t="s">
        <v>230</v>
      </c>
      <c r="G149" s="218"/>
      <c r="H149" s="222">
        <v>1.3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8" t="s">
        <v>112</v>
      </c>
      <c r="AU149" s="228" t="s">
        <v>75</v>
      </c>
      <c r="AV149" s="13" t="s">
        <v>75</v>
      </c>
      <c r="AW149" s="13" t="s">
        <v>30</v>
      </c>
      <c r="AX149" s="13" t="s">
        <v>7</v>
      </c>
      <c r="AY149" s="228" t="s">
        <v>98</v>
      </c>
    </row>
    <row r="150" spans="1:51" s="13" customFormat="1" ht="12">
      <c r="A150" s="13"/>
      <c r="B150" s="217"/>
      <c r="C150" s="218"/>
      <c r="D150" s="219" t="s">
        <v>112</v>
      </c>
      <c r="E150" s="220" t="s">
        <v>18</v>
      </c>
      <c r="F150" s="221" t="s">
        <v>231</v>
      </c>
      <c r="G150" s="218"/>
      <c r="H150" s="222">
        <v>1.4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112</v>
      </c>
      <c r="AU150" s="228" t="s">
        <v>75</v>
      </c>
      <c r="AV150" s="13" t="s">
        <v>75</v>
      </c>
      <c r="AW150" s="13" t="s">
        <v>30</v>
      </c>
      <c r="AX150" s="13" t="s">
        <v>7</v>
      </c>
      <c r="AY150" s="228" t="s">
        <v>98</v>
      </c>
    </row>
    <row r="151" spans="1:51" s="13" customFormat="1" ht="12">
      <c r="A151" s="13"/>
      <c r="B151" s="217"/>
      <c r="C151" s="218"/>
      <c r="D151" s="219" t="s">
        <v>112</v>
      </c>
      <c r="E151" s="220" t="s">
        <v>18</v>
      </c>
      <c r="F151" s="221" t="s">
        <v>232</v>
      </c>
      <c r="G151" s="218"/>
      <c r="H151" s="222">
        <v>0.75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8" t="s">
        <v>112</v>
      </c>
      <c r="AU151" s="228" t="s">
        <v>75</v>
      </c>
      <c r="AV151" s="13" t="s">
        <v>75</v>
      </c>
      <c r="AW151" s="13" t="s">
        <v>30</v>
      </c>
      <c r="AX151" s="13" t="s">
        <v>7</v>
      </c>
      <c r="AY151" s="228" t="s">
        <v>98</v>
      </c>
    </row>
    <row r="152" spans="1:51" s="13" customFormat="1" ht="12">
      <c r="A152" s="13"/>
      <c r="B152" s="217"/>
      <c r="C152" s="218"/>
      <c r="D152" s="219" t="s">
        <v>112</v>
      </c>
      <c r="E152" s="220" t="s">
        <v>18</v>
      </c>
      <c r="F152" s="221" t="s">
        <v>233</v>
      </c>
      <c r="G152" s="218"/>
      <c r="H152" s="222">
        <v>1.6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8" t="s">
        <v>112</v>
      </c>
      <c r="AU152" s="228" t="s">
        <v>75</v>
      </c>
      <c r="AV152" s="13" t="s">
        <v>75</v>
      </c>
      <c r="AW152" s="13" t="s">
        <v>30</v>
      </c>
      <c r="AX152" s="13" t="s">
        <v>7</v>
      </c>
      <c r="AY152" s="228" t="s">
        <v>98</v>
      </c>
    </row>
    <row r="153" spans="1:51" s="13" customFormat="1" ht="12">
      <c r="A153" s="13"/>
      <c r="B153" s="217"/>
      <c r="C153" s="218"/>
      <c r="D153" s="219" t="s">
        <v>112</v>
      </c>
      <c r="E153" s="220" t="s">
        <v>18</v>
      </c>
      <c r="F153" s="221" t="s">
        <v>234</v>
      </c>
      <c r="G153" s="218"/>
      <c r="H153" s="222">
        <v>1.7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8" t="s">
        <v>112</v>
      </c>
      <c r="AU153" s="228" t="s">
        <v>75</v>
      </c>
      <c r="AV153" s="13" t="s">
        <v>75</v>
      </c>
      <c r="AW153" s="13" t="s">
        <v>30</v>
      </c>
      <c r="AX153" s="13" t="s">
        <v>7</v>
      </c>
      <c r="AY153" s="228" t="s">
        <v>98</v>
      </c>
    </row>
    <row r="154" spans="1:51" s="13" customFormat="1" ht="12">
      <c r="A154" s="13"/>
      <c r="B154" s="217"/>
      <c r="C154" s="218"/>
      <c r="D154" s="219" t="s">
        <v>112</v>
      </c>
      <c r="E154" s="220" t="s">
        <v>18</v>
      </c>
      <c r="F154" s="221" t="s">
        <v>179</v>
      </c>
      <c r="G154" s="218"/>
      <c r="H154" s="222">
        <v>2.25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112</v>
      </c>
      <c r="AU154" s="228" t="s">
        <v>75</v>
      </c>
      <c r="AV154" s="13" t="s">
        <v>75</v>
      </c>
      <c r="AW154" s="13" t="s">
        <v>30</v>
      </c>
      <c r="AX154" s="13" t="s">
        <v>7</v>
      </c>
      <c r="AY154" s="228" t="s">
        <v>98</v>
      </c>
    </row>
    <row r="155" spans="1:51" s="13" customFormat="1" ht="12">
      <c r="A155" s="13"/>
      <c r="B155" s="217"/>
      <c r="C155" s="218"/>
      <c r="D155" s="219" t="s">
        <v>112</v>
      </c>
      <c r="E155" s="220" t="s">
        <v>18</v>
      </c>
      <c r="F155" s="221" t="s">
        <v>180</v>
      </c>
      <c r="G155" s="218"/>
      <c r="H155" s="222">
        <v>0.2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8" t="s">
        <v>112</v>
      </c>
      <c r="AU155" s="228" t="s">
        <v>75</v>
      </c>
      <c r="AV155" s="13" t="s">
        <v>75</v>
      </c>
      <c r="AW155" s="13" t="s">
        <v>30</v>
      </c>
      <c r="AX155" s="13" t="s">
        <v>7</v>
      </c>
      <c r="AY155" s="228" t="s">
        <v>98</v>
      </c>
    </row>
    <row r="156" spans="1:51" s="14" customFormat="1" ht="12">
      <c r="A156" s="14"/>
      <c r="B156" s="229"/>
      <c r="C156" s="230"/>
      <c r="D156" s="219" t="s">
        <v>112</v>
      </c>
      <c r="E156" s="231" t="s">
        <v>18</v>
      </c>
      <c r="F156" s="232" t="s">
        <v>115</v>
      </c>
      <c r="G156" s="230"/>
      <c r="H156" s="233">
        <v>10.4</v>
      </c>
      <c r="I156" s="234"/>
      <c r="J156" s="230"/>
      <c r="K156" s="230"/>
      <c r="L156" s="235"/>
      <c r="M156" s="240"/>
      <c r="N156" s="241"/>
      <c r="O156" s="241"/>
      <c r="P156" s="241"/>
      <c r="Q156" s="241"/>
      <c r="R156" s="241"/>
      <c r="S156" s="241"/>
      <c r="T156" s="24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9" t="s">
        <v>112</v>
      </c>
      <c r="AU156" s="239" t="s">
        <v>75</v>
      </c>
      <c r="AV156" s="14" t="s">
        <v>104</v>
      </c>
      <c r="AW156" s="14" t="s">
        <v>30</v>
      </c>
      <c r="AX156" s="14" t="s">
        <v>73</v>
      </c>
      <c r="AY156" s="239" t="s">
        <v>98</v>
      </c>
    </row>
    <row r="157" spans="1:31" s="2" customFormat="1" ht="6.95" customHeight="1">
      <c r="A157" s="38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74:K156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2_01/111203201"/>
    <hyperlink ref="F104" r:id="rId2" display="https://podminky.urs.cz/item/CS_URS_2023_01/162201500"/>
    <hyperlink ref="F106" r:id="rId3" display="https://podminky.urs.cz/item/CS_URS_2023_01/162201501"/>
    <hyperlink ref="F108" r:id="rId4" display="https://podminky.urs.cz/item/CS_URS_2023_01/162201502"/>
    <hyperlink ref="F110" r:id="rId5" display="https://podminky.urs.cz/item/CS_URS_2023_01/162201510"/>
    <hyperlink ref="F112" r:id="rId6" display="https://podminky.urs.cz/item/CS_URS_2023_01/162201511"/>
    <hyperlink ref="F114" r:id="rId7" display="https://podminky.urs.cz/item/CS_URS_2023_01/1622015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235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236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237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238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239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240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241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242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243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244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245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72</v>
      </c>
      <c r="F18" s="254" t="s">
        <v>246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247</v>
      </c>
      <c r="F19" s="254" t="s">
        <v>248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249</v>
      </c>
      <c r="F20" s="254" t="s">
        <v>250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251</v>
      </c>
      <c r="F21" s="254" t="s">
        <v>252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253</v>
      </c>
      <c r="F22" s="254" t="s">
        <v>254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255</v>
      </c>
      <c r="F23" s="254" t="s">
        <v>256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257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258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259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260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261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262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263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264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265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84</v>
      </c>
      <c r="F36" s="254"/>
      <c r="G36" s="254" t="s">
        <v>266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267</v>
      </c>
      <c r="F37" s="254"/>
      <c r="G37" s="254" t="s">
        <v>268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50</v>
      </c>
      <c r="F38" s="254"/>
      <c r="G38" s="254" t="s">
        <v>269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51</v>
      </c>
      <c r="F39" s="254"/>
      <c r="G39" s="254" t="s">
        <v>270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85</v>
      </c>
      <c r="F40" s="254"/>
      <c r="G40" s="254" t="s">
        <v>271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86</v>
      </c>
      <c r="F41" s="254"/>
      <c r="G41" s="254" t="s">
        <v>272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273</v>
      </c>
      <c r="F42" s="254"/>
      <c r="G42" s="254" t="s">
        <v>274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275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276</v>
      </c>
      <c r="F44" s="254"/>
      <c r="G44" s="254" t="s">
        <v>277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88</v>
      </c>
      <c r="F45" s="254"/>
      <c r="G45" s="254" t="s">
        <v>278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279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280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281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282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283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284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285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286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287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288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289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290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291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292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293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294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295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296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297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298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299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300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301</v>
      </c>
      <c r="D76" s="272"/>
      <c r="E76" s="272"/>
      <c r="F76" s="272" t="s">
        <v>302</v>
      </c>
      <c r="G76" s="273"/>
      <c r="H76" s="272" t="s">
        <v>51</v>
      </c>
      <c r="I76" s="272" t="s">
        <v>54</v>
      </c>
      <c r="J76" s="272" t="s">
        <v>303</v>
      </c>
      <c r="K76" s="271"/>
    </row>
    <row r="77" spans="2:11" s="1" customFormat="1" ht="17.25" customHeight="1">
      <c r="B77" s="269"/>
      <c r="C77" s="274" t="s">
        <v>304</v>
      </c>
      <c r="D77" s="274"/>
      <c r="E77" s="274"/>
      <c r="F77" s="275" t="s">
        <v>305</v>
      </c>
      <c r="G77" s="276"/>
      <c r="H77" s="274"/>
      <c r="I77" s="274"/>
      <c r="J77" s="274" t="s">
        <v>306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50</v>
      </c>
      <c r="D79" s="279"/>
      <c r="E79" s="279"/>
      <c r="F79" s="280" t="s">
        <v>307</v>
      </c>
      <c r="G79" s="281"/>
      <c r="H79" s="257" t="s">
        <v>308</v>
      </c>
      <c r="I79" s="257" t="s">
        <v>309</v>
      </c>
      <c r="J79" s="257">
        <v>20</v>
      </c>
      <c r="K79" s="271"/>
    </row>
    <row r="80" spans="2:11" s="1" customFormat="1" ht="15" customHeight="1">
      <c r="B80" s="269"/>
      <c r="C80" s="257" t="s">
        <v>310</v>
      </c>
      <c r="D80" s="257"/>
      <c r="E80" s="257"/>
      <c r="F80" s="280" t="s">
        <v>307</v>
      </c>
      <c r="G80" s="281"/>
      <c r="H80" s="257" t="s">
        <v>311</v>
      </c>
      <c r="I80" s="257" t="s">
        <v>309</v>
      </c>
      <c r="J80" s="257">
        <v>120</v>
      </c>
      <c r="K80" s="271"/>
    </row>
    <row r="81" spans="2:11" s="1" customFormat="1" ht="15" customHeight="1">
      <c r="B81" s="282"/>
      <c r="C81" s="257" t="s">
        <v>312</v>
      </c>
      <c r="D81" s="257"/>
      <c r="E81" s="257"/>
      <c r="F81" s="280" t="s">
        <v>313</v>
      </c>
      <c r="G81" s="281"/>
      <c r="H81" s="257" t="s">
        <v>314</v>
      </c>
      <c r="I81" s="257" t="s">
        <v>309</v>
      </c>
      <c r="J81" s="257">
        <v>50</v>
      </c>
      <c r="K81" s="271"/>
    </row>
    <row r="82" spans="2:11" s="1" customFormat="1" ht="15" customHeight="1">
      <c r="B82" s="282"/>
      <c r="C82" s="257" t="s">
        <v>315</v>
      </c>
      <c r="D82" s="257"/>
      <c r="E82" s="257"/>
      <c r="F82" s="280" t="s">
        <v>307</v>
      </c>
      <c r="G82" s="281"/>
      <c r="H82" s="257" t="s">
        <v>316</v>
      </c>
      <c r="I82" s="257" t="s">
        <v>317</v>
      </c>
      <c r="J82" s="257"/>
      <c r="K82" s="271"/>
    </row>
    <row r="83" spans="2:11" s="1" customFormat="1" ht="15" customHeight="1">
      <c r="B83" s="282"/>
      <c r="C83" s="283" t="s">
        <v>318</v>
      </c>
      <c r="D83" s="283"/>
      <c r="E83" s="283"/>
      <c r="F83" s="284" t="s">
        <v>313</v>
      </c>
      <c r="G83" s="283"/>
      <c r="H83" s="283" t="s">
        <v>319</v>
      </c>
      <c r="I83" s="283" t="s">
        <v>309</v>
      </c>
      <c r="J83" s="283">
        <v>15</v>
      </c>
      <c r="K83" s="271"/>
    </row>
    <row r="84" spans="2:11" s="1" customFormat="1" ht="15" customHeight="1">
      <c r="B84" s="282"/>
      <c r="C84" s="283" t="s">
        <v>320</v>
      </c>
      <c r="D84" s="283"/>
      <c r="E84" s="283"/>
      <c r="F84" s="284" t="s">
        <v>313</v>
      </c>
      <c r="G84" s="283"/>
      <c r="H84" s="283" t="s">
        <v>321</v>
      </c>
      <c r="I84" s="283" t="s">
        <v>309</v>
      </c>
      <c r="J84" s="283">
        <v>15</v>
      </c>
      <c r="K84" s="271"/>
    </row>
    <row r="85" spans="2:11" s="1" customFormat="1" ht="15" customHeight="1">
      <c r="B85" s="282"/>
      <c r="C85" s="283" t="s">
        <v>322</v>
      </c>
      <c r="D85" s="283"/>
      <c r="E85" s="283"/>
      <c r="F85" s="284" t="s">
        <v>313</v>
      </c>
      <c r="G85" s="283"/>
      <c r="H85" s="283" t="s">
        <v>323</v>
      </c>
      <c r="I85" s="283" t="s">
        <v>309</v>
      </c>
      <c r="J85" s="283">
        <v>20</v>
      </c>
      <c r="K85" s="271"/>
    </row>
    <row r="86" spans="2:11" s="1" customFormat="1" ht="15" customHeight="1">
      <c r="B86" s="282"/>
      <c r="C86" s="283" t="s">
        <v>324</v>
      </c>
      <c r="D86" s="283"/>
      <c r="E86" s="283"/>
      <c r="F86" s="284" t="s">
        <v>313</v>
      </c>
      <c r="G86" s="283"/>
      <c r="H86" s="283" t="s">
        <v>325</v>
      </c>
      <c r="I86" s="283" t="s">
        <v>309</v>
      </c>
      <c r="J86" s="283">
        <v>20</v>
      </c>
      <c r="K86" s="271"/>
    </row>
    <row r="87" spans="2:11" s="1" customFormat="1" ht="15" customHeight="1">
      <c r="B87" s="282"/>
      <c r="C87" s="257" t="s">
        <v>326</v>
      </c>
      <c r="D87" s="257"/>
      <c r="E87" s="257"/>
      <c r="F87" s="280" t="s">
        <v>313</v>
      </c>
      <c r="G87" s="281"/>
      <c r="H87" s="257" t="s">
        <v>327</v>
      </c>
      <c r="I87" s="257" t="s">
        <v>309</v>
      </c>
      <c r="J87" s="257">
        <v>50</v>
      </c>
      <c r="K87" s="271"/>
    </row>
    <row r="88" spans="2:11" s="1" customFormat="1" ht="15" customHeight="1">
      <c r="B88" s="282"/>
      <c r="C88" s="257" t="s">
        <v>328</v>
      </c>
      <c r="D88" s="257"/>
      <c r="E88" s="257"/>
      <c r="F88" s="280" t="s">
        <v>313</v>
      </c>
      <c r="G88" s="281"/>
      <c r="H88" s="257" t="s">
        <v>329</v>
      </c>
      <c r="I88" s="257" t="s">
        <v>309</v>
      </c>
      <c r="J88" s="257">
        <v>20</v>
      </c>
      <c r="K88" s="271"/>
    </row>
    <row r="89" spans="2:11" s="1" customFormat="1" ht="15" customHeight="1">
      <c r="B89" s="282"/>
      <c r="C89" s="257" t="s">
        <v>330</v>
      </c>
      <c r="D89" s="257"/>
      <c r="E89" s="257"/>
      <c r="F89" s="280" t="s">
        <v>313</v>
      </c>
      <c r="G89" s="281"/>
      <c r="H89" s="257" t="s">
        <v>331</v>
      </c>
      <c r="I89" s="257" t="s">
        <v>309</v>
      </c>
      <c r="J89" s="257">
        <v>20</v>
      </c>
      <c r="K89" s="271"/>
    </row>
    <row r="90" spans="2:11" s="1" customFormat="1" ht="15" customHeight="1">
      <c r="B90" s="282"/>
      <c r="C90" s="257" t="s">
        <v>332</v>
      </c>
      <c r="D90" s="257"/>
      <c r="E90" s="257"/>
      <c r="F90" s="280" t="s">
        <v>313</v>
      </c>
      <c r="G90" s="281"/>
      <c r="H90" s="257" t="s">
        <v>333</v>
      </c>
      <c r="I90" s="257" t="s">
        <v>309</v>
      </c>
      <c r="J90" s="257">
        <v>50</v>
      </c>
      <c r="K90" s="271"/>
    </row>
    <row r="91" spans="2:11" s="1" customFormat="1" ht="15" customHeight="1">
      <c r="B91" s="282"/>
      <c r="C91" s="257" t="s">
        <v>334</v>
      </c>
      <c r="D91" s="257"/>
      <c r="E91" s="257"/>
      <c r="F91" s="280" t="s">
        <v>313</v>
      </c>
      <c r="G91" s="281"/>
      <c r="H91" s="257" t="s">
        <v>334</v>
      </c>
      <c r="I91" s="257" t="s">
        <v>309</v>
      </c>
      <c r="J91" s="257">
        <v>50</v>
      </c>
      <c r="K91" s="271"/>
    </row>
    <row r="92" spans="2:11" s="1" customFormat="1" ht="15" customHeight="1">
      <c r="B92" s="282"/>
      <c r="C92" s="257" t="s">
        <v>335</v>
      </c>
      <c r="D92" s="257"/>
      <c r="E92" s="257"/>
      <c r="F92" s="280" t="s">
        <v>313</v>
      </c>
      <c r="G92" s="281"/>
      <c r="H92" s="257" t="s">
        <v>336</v>
      </c>
      <c r="I92" s="257" t="s">
        <v>309</v>
      </c>
      <c r="J92" s="257">
        <v>255</v>
      </c>
      <c r="K92" s="271"/>
    </row>
    <row r="93" spans="2:11" s="1" customFormat="1" ht="15" customHeight="1">
      <c r="B93" s="282"/>
      <c r="C93" s="257" t="s">
        <v>337</v>
      </c>
      <c r="D93" s="257"/>
      <c r="E93" s="257"/>
      <c r="F93" s="280" t="s">
        <v>307</v>
      </c>
      <c r="G93" s="281"/>
      <c r="H93" s="257" t="s">
        <v>338</v>
      </c>
      <c r="I93" s="257" t="s">
        <v>339</v>
      </c>
      <c r="J93" s="257"/>
      <c r="K93" s="271"/>
    </row>
    <row r="94" spans="2:11" s="1" customFormat="1" ht="15" customHeight="1">
      <c r="B94" s="282"/>
      <c r="C94" s="257" t="s">
        <v>340</v>
      </c>
      <c r="D94" s="257"/>
      <c r="E94" s="257"/>
      <c r="F94" s="280" t="s">
        <v>307</v>
      </c>
      <c r="G94" s="281"/>
      <c r="H94" s="257" t="s">
        <v>341</v>
      </c>
      <c r="I94" s="257" t="s">
        <v>342</v>
      </c>
      <c r="J94" s="257"/>
      <c r="K94" s="271"/>
    </row>
    <row r="95" spans="2:11" s="1" customFormat="1" ht="15" customHeight="1">
      <c r="B95" s="282"/>
      <c r="C95" s="257" t="s">
        <v>343</v>
      </c>
      <c r="D95" s="257"/>
      <c r="E95" s="257"/>
      <c r="F95" s="280" t="s">
        <v>307</v>
      </c>
      <c r="G95" s="281"/>
      <c r="H95" s="257" t="s">
        <v>343</v>
      </c>
      <c r="I95" s="257" t="s">
        <v>342</v>
      </c>
      <c r="J95" s="257"/>
      <c r="K95" s="271"/>
    </row>
    <row r="96" spans="2:11" s="1" customFormat="1" ht="15" customHeight="1">
      <c r="B96" s="282"/>
      <c r="C96" s="257" t="s">
        <v>35</v>
      </c>
      <c r="D96" s="257"/>
      <c r="E96" s="257"/>
      <c r="F96" s="280" t="s">
        <v>307</v>
      </c>
      <c r="G96" s="281"/>
      <c r="H96" s="257" t="s">
        <v>344</v>
      </c>
      <c r="I96" s="257" t="s">
        <v>342</v>
      </c>
      <c r="J96" s="257"/>
      <c r="K96" s="271"/>
    </row>
    <row r="97" spans="2:11" s="1" customFormat="1" ht="15" customHeight="1">
      <c r="B97" s="282"/>
      <c r="C97" s="257" t="s">
        <v>45</v>
      </c>
      <c r="D97" s="257"/>
      <c r="E97" s="257"/>
      <c r="F97" s="280" t="s">
        <v>307</v>
      </c>
      <c r="G97" s="281"/>
      <c r="H97" s="257" t="s">
        <v>345</v>
      </c>
      <c r="I97" s="257" t="s">
        <v>342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346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301</v>
      </c>
      <c r="D103" s="272"/>
      <c r="E103" s="272"/>
      <c r="F103" s="272" t="s">
        <v>302</v>
      </c>
      <c r="G103" s="273"/>
      <c r="H103" s="272" t="s">
        <v>51</v>
      </c>
      <c r="I103" s="272" t="s">
        <v>54</v>
      </c>
      <c r="J103" s="272" t="s">
        <v>303</v>
      </c>
      <c r="K103" s="271"/>
    </row>
    <row r="104" spans="2:11" s="1" customFormat="1" ht="17.25" customHeight="1">
      <c r="B104" s="269"/>
      <c r="C104" s="274" t="s">
        <v>304</v>
      </c>
      <c r="D104" s="274"/>
      <c r="E104" s="274"/>
      <c r="F104" s="275" t="s">
        <v>305</v>
      </c>
      <c r="G104" s="276"/>
      <c r="H104" s="274"/>
      <c r="I104" s="274"/>
      <c r="J104" s="274" t="s">
        <v>306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50</v>
      </c>
      <c r="D106" s="279"/>
      <c r="E106" s="279"/>
      <c r="F106" s="280" t="s">
        <v>307</v>
      </c>
      <c r="G106" s="257"/>
      <c r="H106" s="257" t="s">
        <v>347</v>
      </c>
      <c r="I106" s="257" t="s">
        <v>309</v>
      </c>
      <c r="J106" s="257">
        <v>20</v>
      </c>
      <c r="K106" s="271"/>
    </row>
    <row r="107" spans="2:11" s="1" customFormat="1" ht="15" customHeight="1">
      <c r="B107" s="269"/>
      <c r="C107" s="257" t="s">
        <v>310</v>
      </c>
      <c r="D107" s="257"/>
      <c r="E107" s="257"/>
      <c r="F107" s="280" t="s">
        <v>307</v>
      </c>
      <c r="G107" s="257"/>
      <c r="H107" s="257" t="s">
        <v>347</v>
      </c>
      <c r="I107" s="257" t="s">
        <v>309</v>
      </c>
      <c r="J107" s="257">
        <v>120</v>
      </c>
      <c r="K107" s="271"/>
    </row>
    <row r="108" spans="2:11" s="1" customFormat="1" ht="15" customHeight="1">
      <c r="B108" s="282"/>
      <c r="C108" s="257" t="s">
        <v>312</v>
      </c>
      <c r="D108" s="257"/>
      <c r="E108" s="257"/>
      <c r="F108" s="280" t="s">
        <v>313</v>
      </c>
      <c r="G108" s="257"/>
      <c r="H108" s="257" t="s">
        <v>347</v>
      </c>
      <c r="I108" s="257" t="s">
        <v>309</v>
      </c>
      <c r="J108" s="257">
        <v>50</v>
      </c>
      <c r="K108" s="271"/>
    </row>
    <row r="109" spans="2:11" s="1" customFormat="1" ht="15" customHeight="1">
      <c r="B109" s="282"/>
      <c r="C109" s="257" t="s">
        <v>315</v>
      </c>
      <c r="D109" s="257"/>
      <c r="E109" s="257"/>
      <c r="F109" s="280" t="s">
        <v>307</v>
      </c>
      <c r="G109" s="257"/>
      <c r="H109" s="257" t="s">
        <v>347</v>
      </c>
      <c r="I109" s="257" t="s">
        <v>317</v>
      </c>
      <c r="J109" s="257"/>
      <c r="K109" s="271"/>
    </row>
    <row r="110" spans="2:11" s="1" customFormat="1" ht="15" customHeight="1">
      <c r="B110" s="282"/>
      <c r="C110" s="257" t="s">
        <v>326</v>
      </c>
      <c r="D110" s="257"/>
      <c r="E110" s="257"/>
      <c r="F110" s="280" t="s">
        <v>313</v>
      </c>
      <c r="G110" s="257"/>
      <c r="H110" s="257" t="s">
        <v>347</v>
      </c>
      <c r="I110" s="257" t="s">
        <v>309</v>
      </c>
      <c r="J110" s="257">
        <v>50</v>
      </c>
      <c r="K110" s="271"/>
    </row>
    <row r="111" spans="2:11" s="1" customFormat="1" ht="15" customHeight="1">
      <c r="B111" s="282"/>
      <c r="C111" s="257" t="s">
        <v>334</v>
      </c>
      <c r="D111" s="257"/>
      <c r="E111" s="257"/>
      <c r="F111" s="280" t="s">
        <v>313</v>
      </c>
      <c r="G111" s="257"/>
      <c r="H111" s="257" t="s">
        <v>347</v>
      </c>
      <c r="I111" s="257" t="s">
        <v>309</v>
      </c>
      <c r="J111" s="257">
        <v>50</v>
      </c>
      <c r="K111" s="271"/>
    </row>
    <row r="112" spans="2:11" s="1" customFormat="1" ht="15" customHeight="1">
      <c r="B112" s="282"/>
      <c r="C112" s="257" t="s">
        <v>332</v>
      </c>
      <c r="D112" s="257"/>
      <c r="E112" s="257"/>
      <c r="F112" s="280" t="s">
        <v>313</v>
      </c>
      <c r="G112" s="257"/>
      <c r="H112" s="257" t="s">
        <v>347</v>
      </c>
      <c r="I112" s="257" t="s">
        <v>309</v>
      </c>
      <c r="J112" s="257">
        <v>50</v>
      </c>
      <c r="K112" s="271"/>
    </row>
    <row r="113" spans="2:11" s="1" customFormat="1" ht="15" customHeight="1">
      <c r="B113" s="282"/>
      <c r="C113" s="257" t="s">
        <v>50</v>
      </c>
      <c r="D113" s="257"/>
      <c r="E113" s="257"/>
      <c r="F113" s="280" t="s">
        <v>307</v>
      </c>
      <c r="G113" s="257"/>
      <c r="H113" s="257" t="s">
        <v>348</v>
      </c>
      <c r="I113" s="257" t="s">
        <v>309</v>
      </c>
      <c r="J113" s="257">
        <v>20</v>
      </c>
      <c r="K113" s="271"/>
    </row>
    <row r="114" spans="2:11" s="1" customFormat="1" ht="15" customHeight="1">
      <c r="B114" s="282"/>
      <c r="C114" s="257" t="s">
        <v>349</v>
      </c>
      <c r="D114" s="257"/>
      <c r="E114" s="257"/>
      <c r="F114" s="280" t="s">
        <v>307</v>
      </c>
      <c r="G114" s="257"/>
      <c r="H114" s="257" t="s">
        <v>350</v>
      </c>
      <c r="I114" s="257" t="s">
        <v>309</v>
      </c>
      <c r="J114" s="257">
        <v>120</v>
      </c>
      <c r="K114" s="271"/>
    </row>
    <row r="115" spans="2:11" s="1" customFormat="1" ht="15" customHeight="1">
      <c r="B115" s="282"/>
      <c r="C115" s="257" t="s">
        <v>35</v>
      </c>
      <c r="D115" s="257"/>
      <c r="E115" s="257"/>
      <c r="F115" s="280" t="s">
        <v>307</v>
      </c>
      <c r="G115" s="257"/>
      <c r="H115" s="257" t="s">
        <v>351</v>
      </c>
      <c r="I115" s="257" t="s">
        <v>342</v>
      </c>
      <c r="J115" s="257"/>
      <c r="K115" s="271"/>
    </row>
    <row r="116" spans="2:11" s="1" customFormat="1" ht="15" customHeight="1">
      <c r="B116" s="282"/>
      <c r="C116" s="257" t="s">
        <v>45</v>
      </c>
      <c r="D116" s="257"/>
      <c r="E116" s="257"/>
      <c r="F116" s="280" t="s">
        <v>307</v>
      </c>
      <c r="G116" s="257"/>
      <c r="H116" s="257" t="s">
        <v>352</v>
      </c>
      <c r="I116" s="257" t="s">
        <v>342</v>
      </c>
      <c r="J116" s="257"/>
      <c r="K116" s="271"/>
    </row>
    <row r="117" spans="2:11" s="1" customFormat="1" ht="15" customHeight="1">
      <c r="B117" s="282"/>
      <c r="C117" s="257" t="s">
        <v>54</v>
      </c>
      <c r="D117" s="257"/>
      <c r="E117" s="257"/>
      <c r="F117" s="280" t="s">
        <v>307</v>
      </c>
      <c r="G117" s="257"/>
      <c r="H117" s="257" t="s">
        <v>353</v>
      </c>
      <c r="I117" s="257" t="s">
        <v>354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355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301</v>
      </c>
      <c r="D123" s="272"/>
      <c r="E123" s="272"/>
      <c r="F123" s="272" t="s">
        <v>302</v>
      </c>
      <c r="G123" s="273"/>
      <c r="H123" s="272" t="s">
        <v>51</v>
      </c>
      <c r="I123" s="272" t="s">
        <v>54</v>
      </c>
      <c r="J123" s="272" t="s">
        <v>303</v>
      </c>
      <c r="K123" s="301"/>
    </row>
    <row r="124" spans="2:11" s="1" customFormat="1" ht="17.25" customHeight="1">
      <c r="B124" s="300"/>
      <c r="C124" s="274" t="s">
        <v>304</v>
      </c>
      <c r="D124" s="274"/>
      <c r="E124" s="274"/>
      <c r="F124" s="275" t="s">
        <v>305</v>
      </c>
      <c r="G124" s="276"/>
      <c r="H124" s="274"/>
      <c r="I124" s="274"/>
      <c r="J124" s="274" t="s">
        <v>306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310</v>
      </c>
      <c r="D126" s="279"/>
      <c r="E126" s="279"/>
      <c r="F126" s="280" t="s">
        <v>307</v>
      </c>
      <c r="G126" s="257"/>
      <c r="H126" s="257" t="s">
        <v>347</v>
      </c>
      <c r="I126" s="257" t="s">
        <v>309</v>
      </c>
      <c r="J126" s="257">
        <v>120</v>
      </c>
      <c r="K126" s="305"/>
    </row>
    <row r="127" spans="2:11" s="1" customFormat="1" ht="15" customHeight="1">
      <c r="B127" s="302"/>
      <c r="C127" s="257" t="s">
        <v>356</v>
      </c>
      <c r="D127" s="257"/>
      <c r="E127" s="257"/>
      <c r="F127" s="280" t="s">
        <v>307</v>
      </c>
      <c r="G127" s="257"/>
      <c r="H127" s="257" t="s">
        <v>357</v>
      </c>
      <c r="I127" s="257" t="s">
        <v>309</v>
      </c>
      <c r="J127" s="257" t="s">
        <v>358</v>
      </c>
      <c r="K127" s="305"/>
    </row>
    <row r="128" spans="2:11" s="1" customFormat="1" ht="15" customHeight="1">
      <c r="B128" s="302"/>
      <c r="C128" s="257" t="s">
        <v>255</v>
      </c>
      <c r="D128" s="257"/>
      <c r="E128" s="257"/>
      <c r="F128" s="280" t="s">
        <v>307</v>
      </c>
      <c r="G128" s="257"/>
      <c r="H128" s="257" t="s">
        <v>359</v>
      </c>
      <c r="I128" s="257" t="s">
        <v>309</v>
      </c>
      <c r="J128" s="257" t="s">
        <v>358</v>
      </c>
      <c r="K128" s="305"/>
    </row>
    <row r="129" spans="2:11" s="1" customFormat="1" ht="15" customHeight="1">
      <c r="B129" s="302"/>
      <c r="C129" s="257" t="s">
        <v>318</v>
      </c>
      <c r="D129" s="257"/>
      <c r="E129" s="257"/>
      <c r="F129" s="280" t="s">
        <v>313</v>
      </c>
      <c r="G129" s="257"/>
      <c r="H129" s="257" t="s">
        <v>319</v>
      </c>
      <c r="I129" s="257" t="s">
        <v>309</v>
      </c>
      <c r="J129" s="257">
        <v>15</v>
      </c>
      <c r="K129" s="305"/>
    </row>
    <row r="130" spans="2:11" s="1" customFormat="1" ht="15" customHeight="1">
      <c r="B130" s="302"/>
      <c r="C130" s="283" t="s">
        <v>320</v>
      </c>
      <c r="D130" s="283"/>
      <c r="E130" s="283"/>
      <c r="F130" s="284" t="s">
        <v>313</v>
      </c>
      <c r="G130" s="283"/>
      <c r="H130" s="283" t="s">
        <v>321</v>
      </c>
      <c r="I130" s="283" t="s">
        <v>309</v>
      </c>
      <c r="J130" s="283">
        <v>15</v>
      </c>
      <c r="K130" s="305"/>
    </row>
    <row r="131" spans="2:11" s="1" customFormat="1" ht="15" customHeight="1">
      <c r="B131" s="302"/>
      <c r="C131" s="283" t="s">
        <v>322</v>
      </c>
      <c r="D131" s="283"/>
      <c r="E131" s="283"/>
      <c r="F131" s="284" t="s">
        <v>313</v>
      </c>
      <c r="G131" s="283"/>
      <c r="H131" s="283" t="s">
        <v>323</v>
      </c>
      <c r="I131" s="283" t="s">
        <v>309</v>
      </c>
      <c r="J131" s="283">
        <v>20</v>
      </c>
      <c r="K131" s="305"/>
    </row>
    <row r="132" spans="2:11" s="1" customFormat="1" ht="15" customHeight="1">
      <c r="B132" s="302"/>
      <c r="C132" s="283" t="s">
        <v>324</v>
      </c>
      <c r="D132" s="283"/>
      <c r="E132" s="283"/>
      <c r="F132" s="284" t="s">
        <v>313</v>
      </c>
      <c r="G132" s="283"/>
      <c r="H132" s="283" t="s">
        <v>325</v>
      </c>
      <c r="I132" s="283" t="s">
        <v>309</v>
      </c>
      <c r="J132" s="283">
        <v>20</v>
      </c>
      <c r="K132" s="305"/>
    </row>
    <row r="133" spans="2:11" s="1" customFormat="1" ht="15" customHeight="1">
      <c r="B133" s="302"/>
      <c r="C133" s="257" t="s">
        <v>312</v>
      </c>
      <c r="D133" s="257"/>
      <c r="E133" s="257"/>
      <c r="F133" s="280" t="s">
        <v>313</v>
      </c>
      <c r="G133" s="257"/>
      <c r="H133" s="257" t="s">
        <v>347</v>
      </c>
      <c r="I133" s="257" t="s">
        <v>309</v>
      </c>
      <c r="J133" s="257">
        <v>50</v>
      </c>
      <c r="K133" s="305"/>
    </row>
    <row r="134" spans="2:11" s="1" customFormat="1" ht="15" customHeight="1">
      <c r="B134" s="302"/>
      <c r="C134" s="257" t="s">
        <v>326</v>
      </c>
      <c r="D134" s="257"/>
      <c r="E134" s="257"/>
      <c r="F134" s="280" t="s">
        <v>313</v>
      </c>
      <c r="G134" s="257"/>
      <c r="H134" s="257" t="s">
        <v>347</v>
      </c>
      <c r="I134" s="257" t="s">
        <v>309</v>
      </c>
      <c r="J134" s="257">
        <v>50</v>
      </c>
      <c r="K134" s="305"/>
    </row>
    <row r="135" spans="2:11" s="1" customFormat="1" ht="15" customHeight="1">
      <c r="B135" s="302"/>
      <c r="C135" s="257" t="s">
        <v>332</v>
      </c>
      <c r="D135" s="257"/>
      <c r="E135" s="257"/>
      <c r="F135" s="280" t="s">
        <v>313</v>
      </c>
      <c r="G135" s="257"/>
      <c r="H135" s="257" t="s">
        <v>347</v>
      </c>
      <c r="I135" s="257" t="s">
        <v>309</v>
      </c>
      <c r="J135" s="257">
        <v>50</v>
      </c>
      <c r="K135" s="305"/>
    </row>
    <row r="136" spans="2:11" s="1" customFormat="1" ht="15" customHeight="1">
      <c r="B136" s="302"/>
      <c r="C136" s="257" t="s">
        <v>334</v>
      </c>
      <c r="D136" s="257"/>
      <c r="E136" s="257"/>
      <c r="F136" s="280" t="s">
        <v>313</v>
      </c>
      <c r="G136" s="257"/>
      <c r="H136" s="257" t="s">
        <v>347</v>
      </c>
      <c r="I136" s="257" t="s">
        <v>309</v>
      </c>
      <c r="J136" s="257">
        <v>50</v>
      </c>
      <c r="K136" s="305"/>
    </row>
    <row r="137" spans="2:11" s="1" customFormat="1" ht="15" customHeight="1">
      <c r="B137" s="302"/>
      <c r="C137" s="257" t="s">
        <v>335</v>
      </c>
      <c r="D137" s="257"/>
      <c r="E137" s="257"/>
      <c r="F137" s="280" t="s">
        <v>313</v>
      </c>
      <c r="G137" s="257"/>
      <c r="H137" s="257" t="s">
        <v>360</v>
      </c>
      <c r="I137" s="257" t="s">
        <v>309</v>
      </c>
      <c r="J137" s="257">
        <v>255</v>
      </c>
      <c r="K137" s="305"/>
    </row>
    <row r="138" spans="2:11" s="1" customFormat="1" ht="15" customHeight="1">
      <c r="B138" s="302"/>
      <c r="C138" s="257" t="s">
        <v>337</v>
      </c>
      <c r="D138" s="257"/>
      <c r="E138" s="257"/>
      <c r="F138" s="280" t="s">
        <v>307</v>
      </c>
      <c r="G138" s="257"/>
      <c r="H138" s="257" t="s">
        <v>361</v>
      </c>
      <c r="I138" s="257" t="s">
        <v>339</v>
      </c>
      <c r="J138" s="257"/>
      <c r="K138" s="305"/>
    </row>
    <row r="139" spans="2:11" s="1" customFormat="1" ht="15" customHeight="1">
      <c r="B139" s="302"/>
      <c r="C139" s="257" t="s">
        <v>340</v>
      </c>
      <c r="D139" s="257"/>
      <c r="E139" s="257"/>
      <c r="F139" s="280" t="s">
        <v>307</v>
      </c>
      <c r="G139" s="257"/>
      <c r="H139" s="257" t="s">
        <v>362</v>
      </c>
      <c r="I139" s="257" t="s">
        <v>342</v>
      </c>
      <c r="J139" s="257"/>
      <c r="K139" s="305"/>
    </row>
    <row r="140" spans="2:11" s="1" customFormat="1" ht="15" customHeight="1">
      <c r="B140" s="302"/>
      <c r="C140" s="257" t="s">
        <v>343</v>
      </c>
      <c r="D140" s="257"/>
      <c r="E140" s="257"/>
      <c r="F140" s="280" t="s">
        <v>307</v>
      </c>
      <c r="G140" s="257"/>
      <c r="H140" s="257" t="s">
        <v>343</v>
      </c>
      <c r="I140" s="257" t="s">
        <v>342</v>
      </c>
      <c r="J140" s="257"/>
      <c r="K140" s="305"/>
    </row>
    <row r="141" spans="2:11" s="1" customFormat="1" ht="15" customHeight="1">
      <c r="B141" s="302"/>
      <c r="C141" s="257" t="s">
        <v>35</v>
      </c>
      <c r="D141" s="257"/>
      <c r="E141" s="257"/>
      <c r="F141" s="280" t="s">
        <v>307</v>
      </c>
      <c r="G141" s="257"/>
      <c r="H141" s="257" t="s">
        <v>363</v>
      </c>
      <c r="I141" s="257" t="s">
        <v>342</v>
      </c>
      <c r="J141" s="257"/>
      <c r="K141" s="305"/>
    </row>
    <row r="142" spans="2:11" s="1" customFormat="1" ht="15" customHeight="1">
      <c r="B142" s="302"/>
      <c r="C142" s="257" t="s">
        <v>364</v>
      </c>
      <c r="D142" s="257"/>
      <c r="E142" s="257"/>
      <c r="F142" s="280" t="s">
        <v>307</v>
      </c>
      <c r="G142" s="257"/>
      <c r="H142" s="257" t="s">
        <v>365</v>
      </c>
      <c r="I142" s="257" t="s">
        <v>342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366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301</v>
      </c>
      <c r="D148" s="272"/>
      <c r="E148" s="272"/>
      <c r="F148" s="272" t="s">
        <v>302</v>
      </c>
      <c r="G148" s="273"/>
      <c r="H148" s="272" t="s">
        <v>51</v>
      </c>
      <c r="I148" s="272" t="s">
        <v>54</v>
      </c>
      <c r="J148" s="272" t="s">
        <v>303</v>
      </c>
      <c r="K148" s="271"/>
    </row>
    <row r="149" spans="2:11" s="1" customFormat="1" ht="17.25" customHeight="1">
      <c r="B149" s="269"/>
      <c r="C149" s="274" t="s">
        <v>304</v>
      </c>
      <c r="D149" s="274"/>
      <c r="E149" s="274"/>
      <c r="F149" s="275" t="s">
        <v>305</v>
      </c>
      <c r="G149" s="276"/>
      <c r="H149" s="274"/>
      <c r="I149" s="274"/>
      <c r="J149" s="274" t="s">
        <v>306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310</v>
      </c>
      <c r="D151" s="257"/>
      <c r="E151" s="257"/>
      <c r="F151" s="310" t="s">
        <v>307</v>
      </c>
      <c r="G151" s="257"/>
      <c r="H151" s="309" t="s">
        <v>347</v>
      </c>
      <c r="I151" s="309" t="s">
        <v>309</v>
      </c>
      <c r="J151" s="309">
        <v>120</v>
      </c>
      <c r="K151" s="305"/>
    </row>
    <row r="152" spans="2:11" s="1" customFormat="1" ht="15" customHeight="1">
      <c r="B152" s="282"/>
      <c r="C152" s="309" t="s">
        <v>356</v>
      </c>
      <c r="D152" s="257"/>
      <c r="E152" s="257"/>
      <c r="F152" s="310" t="s">
        <v>307</v>
      </c>
      <c r="G152" s="257"/>
      <c r="H152" s="309" t="s">
        <v>367</v>
      </c>
      <c r="I152" s="309" t="s">
        <v>309</v>
      </c>
      <c r="J152" s="309" t="s">
        <v>358</v>
      </c>
      <c r="K152" s="305"/>
    </row>
    <row r="153" spans="2:11" s="1" customFormat="1" ht="15" customHeight="1">
      <c r="B153" s="282"/>
      <c r="C153" s="309" t="s">
        <v>255</v>
      </c>
      <c r="D153" s="257"/>
      <c r="E153" s="257"/>
      <c r="F153" s="310" t="s">
        <v>307</v>
      </c>
      <c r="G153" s="257"/>
      <c r="H153" s="309" t="s">
        <v>368</v>
      </c>
      <c r="I153" s="309" t="s">
        <v>309</v>
      </c>
      <c r="J153" s="309" t="s">
        <v>358</v>
      </c>
      <c r="K153" s="305"/>
    </row>
    <row r="154" spans="2:11" s="1" customFormat="1" ht="15" customHeight="1">
      <c r="B154" s="282"/>
      <c r="C154" s="309" t="s">
        <v>312</v>
      </c>
      <c r="D154" s="257"/>
      <c r="E154" s="257"/>
      <c r="F154" s="310" t="s">
        <v>313</v>
      </c>
      <c r="G154" s="257"/>
      <c r="H154" s="309" t="s">
        <v>347</v>
      </c>
      <c r="I154" s="309" t="s">
        <v>309</v>
      </c>
      <c r="J154" s="309">
        <v>50</v>
      </c>
      <c r="K154" s="305"/>
    </row>
    <row r="155" spans="2:11" s="1" customFormat="1" ht="15" customHeight="1">
      <c r="B155" s="282"/>
      <c r="C155" s="309" t="s">
        <v>315</v>
      </c>
      <c r="D155" s="257"/>
      <c r="E155" s="257"/>
      <c r="F155" s="310" t="s">
        <v>307</v>
      </c>
      <c r="G155" s="257"/>
      <c r="H155" s="309" t="s">
        <v>347</v>
      </c>
      <c r="I155" s="309" t="s">
        <v>317</v>
      </c>
      <c r="J155" s="309"/>
      <c r="K155" s="305"/>
    </row>
    <row r="156" spans="2:11" s="1" customFormat="1" ht="15" customHeight="1">
      <c r="B156" s="282"/>
      <c r="C156" s="309" t="s">
        <v>326</v>
      </c>
      <c r="D156" s="257"/>
      <c r="E156" s="257"/>
      <c r="F156" s="310" t="s">
        <v>313</v>
      </c>
      <c r="G156" s="257"/>
      <c r="H156" s="309" t="s">
        <v>347</v>
      </c>
      <c r="I156" s="309" t="s">
        <v>309</v>
      </c>
      <c r="J156" s="309">
        <v>50</v>
      </c>
      <c r="K156" s="305"/>
    </row>
    <row r="157" spans="2:11" s="1" customFormat="1" ht="15" customHeight="1">
      <c r="B157" s="282"/>
      <c r="C157" s="309" t="s">
        <v>334</v>
      </c>
      <c r="D157" s="257"/>
      <c r="E157" s="257"/>
      <c r="F157" s="310" t="s">
        <v>313</v>
      </c>
      <c r="G157" s="257"/>
      <c r="H157" s="309" t="s">
        <v>347</v>
      </c>
      <c r="I157" s="309" t="s">
        <v>309</v>
      </c>
      <c r="J157" s="309">
        <v>50</v>
      </c>
      <c r="K157" s="305"/>
    </row>
    <row r="158" spans="2:11" s="1" customFormat="1" ht="15" customHeight="1">
      <c r="B158" s="282"/>
      <c r="C158" s="309" t="s">
        <v>332</v>
      </c>
      <c r="D158" s="257"/>
      <c r="E158" s="257"/>
      <c r="F158" s="310" t="s">
        <v>313</v>
      </c>
      <c r="G158" s="257"/>
      <c r="H158" s="309" t="s">
        <v>347</v>
      </c>
      <c r="I158" s="309" t="s">
        <v>309</v>
      </c>
      <c r="J158" s="309">
        <v>50</v>
      </c>
      <c r="K158" s="305"/>
    </row>
    <row r="159" spans="2:11" s="1" customFormat="1" ht="15" customHeight="1">
      <c r="B159" s="282"/>
      <c r="C159" s="309" t="s">
        <v>78</v>
      </c>
      <c r="D159" s="257"/>
      <c r="E159" s="257"/>
      <c r="F159" s="310" t="s">
        <v>307</v>
      </c>
      <c r="G159" s="257"/>
      <c r="H159" s="309" t="s">
        <v>369</v>
      </c>
      <c r="I159" s="309" t="s">
        <v>309</v>
      </c>
      <c r="J159" s="309" t="s">
        <v>370</v>
      </c>
      <c r="K159" s="305"/>
    </row>
    <row r="160" spans="2:11" s="1" customFormat="1" ht="15" customHeight="1">
      <c r="B160" s="282"/>
      <c r="C160" s="309" t="s">
        <v>371</v>
      </c>
      <c r="D160" s="257"/>
      <c r="E160" s="257"/>
      <c r="F160" s="310" t="s">
        <v>307</v>
      </c>
      <c r="G160" s="257"/>
      <c r="H160" s="309" t="s">
        <v>372</v>
      </c>
      <c r="I160" s="309" t="s">
        <v>342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373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301</v>
      </c>
      <c r="D166" s="272"/>
      <c r="E166" s="272"/>
      <c r="F166" s="272" t="s">
        <v>302</v>
      </c>
      <c r="G166" s="314"/>
      <c r="H166" s="315" t="s">
        <v>51</v>
      </c>
      <c r="I166" s="315" t="s">
        <v>54</v>
      </c>
      <c r="J166" s="272" t="s">
        <v>303</v>
      </c>
      <c r="K166" s="249"/>
    </row>
    <row r="167" spans="2:11" s="1" customFormat="1" ht="17.25" customHeight="1">
      <c r="B167" s="250"/>
      <c r="C167" s="274" t="s">
        <v>304</v>
      </c>
      <c r="D167" s="274"/>
      <c r="E167" s="274"/>
      <c r="F167" s="275" t="s">
        <v>305</v>
      </c>
      <c r="G167" s="316"/>
      <c r="H167" s="317"/>
      <c r="I167" s="317"/>
      <c r="J167" s="274" t="s">
        <v>306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310</v>
      </c>
      <c r="D169" s="257"/>
      <c r="E169" s="257"/>
      <c r="F169" s="280" t="s">
        <v>307</v>
      </c>
      <c r="G169" s="257"/>
      <c r="H169" s="257" t="s">
        <v>347</v>
      </c>
      <c r="I169" s="257" t="s">
        <v>309</v>
      </c>
      <c r="J169" s="257">
        <v>120</v>
      </c>
      <c r="K169" s="305"/>
    </row>
    <row r="170" spans="2:11" s="1" customFormat="1" ht="15" customHeight="1">
      <c r="B170" s="282"/>
      <c r="C170" s="257" t="s">
        <v>356</v>
      </c>
      <c r="D170" s="257"/>
      <c r="E170" s="257"/>
      <c r="F170" s="280" t="s">
        <v>307</v>
      </c>
      <c r="G170" s="257"/>
      <c r="H170" s="257" t="s">
        <v>357</v>
      </c>
      <c r="I170" s="257" t="s">
        <v>309</v>
      </c>
      <c r="J170" s="257" t="s">
        <v>358</v>
      </c>
      <c r="K170" s="305"/>
    </row>
    <row r="171" spans="2:11" s="1" customFormat="1" ht="15" customHeight="1">
      <c r="B171" s="282"/>
      <c r="C171" s="257" t="s">
        <v>255</v>
      </c>
      <c r="D171" s="257"/>
      <c r="E171" s="257"/>
      <c r="F171" s="280" t="s">
        <v>307</v>
      </c>
      <c r="G171" s="257"/>
      <c r="H171" s="257" t="s">
        <v>374</v>
      </c>
      <c r="I171" s="257" t="s">
        <v>309</v>
      </c>
      <c r="J171" s="257" t="s">
        <v>358</v>
      </c>
      <c r="K171" s="305"/>
    </row>
    <row r="172" spans="2:11" s="1" customFormat="1" ht="15" customHeight="1">
      <c r="B172" s="282"/>
      <c r="C172" s="257" t="s">
        <v>312</v>
      </c>
      <c r="D172" s="257"/>
      <c r="E172" s="257"/>
      <c r="F172" s="280" t="s">
        <v>313</v>
      </c>
      <c r="G172" s="257"/>
      <c r="H172" s="257" t="s">
        <v>374</v>
      </c>
      <c r="I172" s="257" t="s">
        <v>309</v>
      </c>
      <c r="J172" s="257">
        <v>50</v>
      </c>
      <c r="K172" s="305"/>
    </row>
    <row r="173" spans="2:11" s="1" customFormat="1" ht="15" customHeight="1">
      <c r="B173" s="282"/>
      <c r="C173" s="257" t="s">
        <v>315</v>
      </c>
      <c r="D173" s="257"/>
      <c r="E173" s="257"/>
      <c r="F173" s="280" t="s">
        <v>307</v>
      </c>
      <c r="G173" s="257"/>
      <c r="H173" s="257" t="s">
        <v>374</v>
      </c>
      <c r="I173" s="257" t="s">
        <v>317</v>
      </c>
      <c r="J173" s="257"/>
      <c r="K173" s="305"/>
    </row>
    <row r="174" spans="2:11" s="1" customFormat="1" ht="15" customHeight="1">
      <c r="B174" s="282"/>
      <c r="C174" s="257" t="s">
        <v>326</v>
      </c>
      <c r="D174" s="257"/>
      <c r="E174" s="257"/>
      <c r="F174" s="280" t="s">
        <v>313</v>
      </c>
      <c r="G174" s="257"/>
      <c r="H174" s="257" t="s">
        <v>374</v>
      </c>
      <c r="I174" s="257" t="s">
        <v>309</v>
      </c>
      <c r="J174" s="257">
        <v>50</v>
      </c>
      <c r="K174" s="305"/>
    </row>
    <row r="175" spans="2:11" s="1" customFormat="1" ht="15" customHeight="1">
      <c r="B175" s="282"/>
      <c r="C175" s="257" t="s">
        <v>334</v>
      </c>
      <c r="D175" s="257"/>
      <c r="E175" s="257"/>
      <c r="F175" s="280" t="s">
        <v>313</v>
      </c>
      <c r="G175" s="257"/>
      <c r="H175" s="257" t="s">
        <v>374</v>
      </c>
      <c r="I175" s="257" t="s">
        <v>309</v>
      </c>
      <c r="J175" s="257">
        <v>50</v>
      </c>
      <c r="K175" s="305"/>
    </row>
    <row r="176" spans="2:11" s="1" customFormat="1" ht="15" customHeight="1">
      <c r="B176" s="282"/>
      <c r="C176" s="257" t="s">
        <v>332</v>
      </c>
      <c r="D176" s="257"/>
      <c r="E176" s="257"/>
      <c r="F176" s="280" t="s">
        <v>313</v>
      </c>
      <c r="G176" s="257"/>
      <c r="H176" s="257" t="s">
        <v>374</v>
      </c>
      <c r="I176" s="257" t="s">
        <v>309</v>
      </c>
      <c r="J176" s="257">
        <v>50</v>
      </c>
      <c r="K176" s="305"/>
    </row>
    <row r="177" spans="2:11" s="1" customFormat="1" ht="15" customHeight="1">
      <c r="B177" s="282"/>
      <c r="C177" s="257" t="s">
        <v>84</v>
      </c>
      <c r="D177" s="257"/>
      <c r="E177" s="257"/>
      <c r="F177" s="280" t="s">
        <v>307</v>
      </c>
      <c r="G177" s="257"/>
      <c r="H177" s="257" t="s">
        <v>375</v>
      </c>
      <c r="I177" s="257" t="s">
        <v>376</v>
      </c>
      <c r="J177" s="257"/>
      <c r="K177" s="305"/>
    </row>
    <row r="178" spans="2:11" s="1" customFormat="1" ht="15" customHeight="1">
      <c r="B178" s="282"/>
      <c r="C178" s="257" t="s">
        <v>54</v>
      </c>
      <c r="D178" s="257"/>
      <c r="E178" s="257"/>
      <c r="F178" s="280" t="s">
        <v>307</v>
      </c>
      <c r="G178" s="257"/>
      <c r="H178" s="257" t="s">
        <v>377</v>
      </c>
      <c r="I178" s="257" t="s">
        <v>378</v>
      </c>
      <c r="J178" s="257">
        <v>1</v>
      </c>
      <c r="K178" s="305"/>
    </row>
    <row r="179" spans="2:11" s="1" customFormat="1" ht="15" customHeight="1">
      <c r="B179" s="282"/>
      <c r="C179" s="257" t="s">
        <v>50</v>
      </c>
      <c r="D179" s="257"/>
      <c r="E179" s="257"/>
      <c r="F179" s="280" t="s">
        <v>307</v>
      </c>
      <c r="G179" s="257"/>
      <c r="H179" s="257" t="s">
        <v>379</v>
      </c>
      <c r="I179" s="257" t="s">
        <v>309</v>
      </c>
      <c r="J179" s="257">
        <v>20</v>
      </c>
      <c r="K179" s="305"/>
    </row>
    <row r="180" spans="2:11" s="1" customFormat="1" ht="15" customHeight="1">
      <c r="B180" s="282"/>
      <c r="C180" s="257" t="s">
        <v>51</v>
      </c>
      <c r="D180" s="257"/>
      <c r="E180" s="257"/>
      <c r="F180" s="280" t="s">
        <v>307</v>
      </c>
      <c r="G180" s="257"/>
      <c r="H180" s="257" t="s">
        <v>380</v>
      </c>
      <c r="I180" s="257" t="s">
        <v>309</v>
      </c>
      <c r="J180" s="257">
        <v>255</v>
      </c>
      <c r="K180" s="305"/>
    </row>
    <row r="181" spans="2:11" s="1" customFormat="1" ht="15" customHeight="1">
      <c r="B181" s="282"/>
      <c r="C181" s="257" t="s">
        <v>85</v>
      </c>
      <c r="D181" s="257"/>
      <c r="E181" s="257"/>
      <c r="F181" s="280" t="s">
        <v>307</v>
      </c>
      <c r="G181" s="257"/>
      <c r="H181" s="257" t="s">
        <v>271</v>
      </c>
      <c r="I181" s="257" t="s">
        <v>309</v>
      </c>
      <c r="J181" s="257">
        <v>10</v>
      </c>
      <c r="K181" s="305"/>
    </row>
    <row r="182" spans="2:11" s="1" customFormat="1" ht="15" customHeight="1">
      <c r="B182" s="282"/>
      <c r="C182" s="257" t="s">
        <v>86</v>
      </c>
      <c r="D182" s="257"/>
      <c r="E182" s="257"/>
      <c r="F182" s="280" t="s">
        <v>307</v>
      </c>
      <c r="G182" s="257"/>
      <c r="H182" s="257" t="s">
        <v>381</v>
      </c>
      <c r="I182" s="257" t="s">
        <v>342</v>
      </c>
      <c r="J182" s="257"/>
      <c r="K182" s="305"/>
    </row>
    <row r="183" spans="2:11" s="1" customFormat="1" ht="15" customHeight="1">
      <c r="B183" s="282"/>
      <c r="C183" s="257" t="s">
        <v>382</v>
      </c>
      <c r="D183" s="257"/>
      <c r="E183" s="257"/>
      <c r="F183" s="280" t="s">
        <v>307</v>
      </c>
      <c r="G183" s="257"/>
      <c r="H183" s="257" t="s">
        <v>383</v>
      </c>
      <c r="I183" s="257" t="s">
        <v>342</v>
      </c>
      <c r="J183" s="257"/>
      <c r="K183" s="305"/>
    </row>
    <row r="184" spans="2:11" s="1" customFormat="1" ht="15" customHeight="1">
      <c r="B184" s="282"/>
      <c r="C184" s="257" t="s">
        <v>371</v>
      </c>
      <c r="D184" s="257"/>
      <c r="E184" s="257"/>
      <c r="F184" s="280" t="s">
        <v>307</v>
      </c>
      <c r="G184" s="257"/>
      <c r="H184" s="257" t="s">
        <v>384</v>
      </c>
      <c r="I184" s="257" t="s">
        <v>342</v>
      </c>
      <c r="J184" s="257"/>
      <c r="K184" s="305"/>
    </row>
    <row r="185" spans="2:11" s="1" customFormat="1" ht="15" customHeight="1">
      <c r="B185" s="282"/>
      <c r="C185" s="257" t="s">
        <v>88</v>
      </c>
      <c r="D185" s="257"/>
      <c r="E185" s="257"/>
      <c r="F185" s="280" t="s">
        <v>313</v>
      </c>
      <c r="G185" s="257"/>
      <c r="H185" s="257" t="s">
        <v>385</v>
      </c>
      <c r="I185" s="257" t="s">
        <v>309</v>
      </c>
      <c r="J185" s="257">
        <v>50</v>
      </c>
      <c r="K185" s="305"/>
    </row>
    <row r="186" spans="2:11" s="1" customFormat="1" ht="15" customHeight="1">
      <c r="B186" s="282"/>
      <c r="C186" s="257" t="s">
        <v>386</v>
      </c>
      <c r="D186" s="257"/>
      <c r="E186" s="257"/>
      <c r="F186" s="280" t="s">
        <v>313</v>
      </c>
      <c r="G186" s="257"/>
      <c r="H186" s="257" t="s">
        <v>387</v>
      </c>
      <c r="I186" s="257" t="s">
        <v>388</v>
      </c>
      <c r="J186" s="257"/>
      <c r="K186" s="305"/>
    </row>
    <row r="187" spans="2:11" s="1" customFormat="1" ht="15" customHeight="1">
      <c r="B187" s="282"/>
      <c r="C187" s="257" t="s">
        <v>389</v>
      </c>
      <c r="D187" s="257"/>
      <c r="E187" s="257"/>
      <c r="F187" s="280" t="s">
        <v>313</v>
      </c>
      <c r="G187" s="257"/>
      <c r="H187" s="257" t="s">
        <v>390</v>
      </c>
      <c r="I187" s="257" t="s">
        <v>388</v>
      </c>
      <c r="J187" s="257"/>
      <c r="K187" s="305"/>
    </row>
    <row r="188" spans="2:11" s="1" customFormat="1" ht="15" customHeight="1">
      <c r="B188" s="282"/>
      <c r="C188" s="257" t="s">
        <v>391</v>
      </c>
      <c r="D188" s="257"/>
      <c r="E188" s="257"/>
      <c r="F188" s="280" t="s">
        <v>313</v>
      </c>
      <c r="G188" s="257"/>
      <c r="H188" s="257" t="s">
        <v>392</v>
      </c>
      <c r="I188" s="257" t="s">
        <v>388</v>
      </c>
      <c r="J188" s="257"/>
      <c r="K188" s="305"/>
    </row>
    <row r="189" spans="2:11" s="1" customFormat="1" ht="15" customHeight="1">
      <c r="B189" s="282"/>
      <c r="C189" s="318" t="s">
        <v>393</v>
      </c>
      <c r="D189" s="257"/>
      <c r="E189" s="257"/>
      <c r="F189" s="280" t="s">
        <v>313</v>
      </c>
      <c r="G189" s="257"/>
      <c r="H189" s="257" t="s">
        <v>394</v>
      </c>
      <c r="I189" s="257" t="s">
        <v>395</v>
      </c>
      <c r="J189" s="319" t="s">
        <v>396</v>
      </c>
      <c r="K189" s="305"/>
    </row>
    <row r="190" spans="2:11" s="1" customFormat="1" ht="15" customHeight="1">
      <c r="B190" s="282"/>
      <c r="C190" s="318" t="s">
        <v>39</v>
      </c>
      <c r="D190" s="257"/>
      <c r="E190" s="257"/>
      <c r="F190" s="280" t="s">
        <v>307</v>
      </c>
      <c r="G190" s="257"/>
      <c r="H190" s="254" t="s">
        <v>397</v>
      </c>
      <c r="I190" s="257" t="s">
        <v>398</v>
      </c>
      <c r="J190" s="257"/>
      <c r="K190" s="305"/>
    </row>
    <row r="191" spans="2:11" s="1" customFormat="1" ht="15" customHeight="1">
      <c r="B191" s="282"/>
      <c r="C191" s="318" t="s">
        <v>399</v>
      </c>
      <c r="D191" s="257"/>
      <c r="E191" s="257"/>
      <c r="F191" s="280" t="s">
        <v>307</v>
      </c>
      <c r="G191" s="257"/>
      <c r="H191" s="257" t="s">
        <v>400</v>
      </c>
      <c r="I191" s="257" t="s">
        <v>342</v>
      </c>
      <c r="J191" s="257"/>
      <c r="K191" s="305"/>
    </row>
    <row r="192" spans="2:11" s="1" customFormat="1" ht="15" customHeight="1">
      <c r="B192" s="282"/>
      <c r="C192" s="318" t="s">
        <v>401</v>
      </c>
      <c r="D192" s="257"/>
      <c r="E192" s="257"/>
      <c r="F192" s="280" t="s">
        <v>307</v>
      </c>
      <c r="G192" s="257"/>
      <c r="H192" s="257" t="s">
        <v>402</v>
      </c>
      <c r="I192" s="257" t="s">
        <v>342</v>
      </c>
      <c r="J192" s="257"/>
      <c r="K192" s="305"/>
    </row>
    <row r="193" spans="2:11" s="1" customFormat="1" ht="15" customHeight="1">
      <c r="B193" s="282"/>
      <c r="C193" s="318" t="s">
        <v>403</v>
      </c>
      <c r="D193" s="257"/>
      <c r="E193" s="257"/>
      <c r="F193" s="280" t="s">
        <v>313</v>
      </c>
      <c r="G193" s="257"/>
      <c r="H193" s="257" t="s">
        <v>404</v>
      </c>
      <c r="I193" s="257" t="s">
        <v>342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405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406</v>
      </c>
      <c r="D200" s="321"/>
      <c r="E200" s="321"/>
      <c r="F200" s="321" t="s">
        <v>407</v>
      </c>
      <c r="G200" s="322"/>
      <c r="H200" s="321" t="s">
        <v>408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398</v>
      </c>
      <c r="D202" s="257"/>
      <c r="E202" s="257"/>
      <c r="F202" s="280" t="s">
        <v>40</v>
      </c>
      <c r="G202" s="257"/>
      <c r="H202" s="257" t="s">
        <v>409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41</v>
      </c>
      <c r="G203" s="257"/>
      <c r="H203" s="257" t="s">
        <v>410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44</v>
      </c>
      <c r="G204" s="257"/>
      <c r="H204" s="257" t="s">
        <v>411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42</v>
      </c>
      <c r="G205" s="257"/>
      <c r="H205" s="257" t="s">
        <v>412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43</v>
      </c>
      <c r="G206" s="257"/>
      <c r="H206" s="257" t="s">
        <v>413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354</v>
      </c>
      <c r="D208" s="257"/>
      <c r="E208" s="257"/>
      <c r="F208" s="280" t="s">
        <v>72</v>
      </c>
      <c r="G208" s="257"/>
      <c r="H208" s="257" t="s">
        <v>414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249</v>
      </c>
      <c r="G209" s="257"/>
      <c r="H209" s="257" t="s">
        <v>250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247</v>
      </c>
      <c r="G210" s="257"/>
      <c r="H210" s="257" t="s">
        <v>415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251</v>
      </c>
      <c r="G211" s="318"/>
      <c r="H211" s="309" t="s">
        <v>252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253</v>
      </c>
      <c r="G212" s="318"/>
      <c r="H212" s="309" t="s">
        <v>416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378</v>
      </c>
      <c r="D214" s="257"/>
      <c r="E214" s="257"/>
      <c r="F214" s="280">
        <v>1</v>
      </c>
      <c r="G214" s="318"/>
      <c r="H214" s="309" t="s">
        <v>417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418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419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420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2023-08-10T09:19:06Z</dcterms:created>
  <dcterms:modified xsi:type="dcterms:W3CDTF">2023-08-10T09:19:08Z</dcterms:modified>
  <cp:category/>
  <cp:version/>
  <cp:contentType/>
  <cp:contentStatus/>
</cp:coreProperties>
</file>