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28680" yWindow="65416" windowWidth="29040" windowHeight="15720" activeTab="0"/>
  </bookViews>
  <sheets>
    <sheet name="Vyhlašované týdenní ceny" sheetId="1" r:id="rId1"/>
    <sheet name="Celková nabídková cena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<sst xmlns="http://schemas.openxmlformats.org/spreadsheetml/2006/main" count="60" uniqueCount="35">
  <si>
    <t>List1: tabulka Vyhlašované týdenní ceny za období leden - červen 2023</t>
  </si>
  <si>
    <t>&lt; vyplňte index &gt;</t>
  </si>
  <si>
    <t>Datum</t>
  </si>
  <si>
    <t>týden</t>
  </si>
  <si>
    <t>BA Natural 95               Kč bez DPH</t>
  </si>
  <si>
    <t>BA Natural 100             Kč bez DPH</t>
  </si>
  <si>
    <t>Motorová nafta     Kč bez DPH</t>
  </si>
  <si>
    <t>od</t>
  </si>
  <si>
    <t>-</t>
  </si>
  <si>
    <t>do</t>
  </si>
  <si>
    <r>
      <t xml:space="preserve">VÝSLEDEK,
 tzn. Průměr z </t>
    </r>
    <r>
      <rPr>
        <b/>
        <sz val="10"/>
        <color rgb="FFFF0000"/>
        <rFont val="Calibri"/>
        <family val="2"/>
        <scheme val="minor"/>
      </rPr>
      <t>vyplněných cen</t>
    </r>
  </si>
  <si>
    <t>Dodavatel uvede veškeré částky v Kč bez DPH zaokrouhlené na dvě desetinná místa.</t>
  </si>
  <si>
    <t>List2: tabulka   NABÍDKOVÁ CENA</t>
  </si>
  <si>
    <t>PHM</t>
  </si>
  <si>
    <t>Poskytnutá sleva
 z průměru týdenních vyhlašovaných cen z Listu 1 
na 1 litr PHM
bez DPH (Kč)</t>
  </si>
  <si>
    <r>
      <t xml:space="preserve">Cena za 1 litr PHM se slevou 
bez DPH (Kč) 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</si>
  <si>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 DPH (21 %) za 1 litr PHM se slevou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</si>
  <si>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Cena za 1 litr PHM se slevou 
s DPH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</si>
  <si>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t xml:space="preserve">Předpokládaný odběr PHM (l) za 48 měsíců 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</si>
  <si>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r>
      <rPr>
        <b/>
        <sz val="14"/>
        <color theme="1"/>
        <rFont val="Calibri"/>
        <family val="2"/>
        <scheme val="minor"/>
      </rPr>
      <t xml:space="preserve">NABÍDKOVÁ CENA </t>
    </r>
    <r>
      <rPr>
        <b/>
        <sz val="11"/>
        <color theme="1"/>
        <rFont val="Calibri"/>
        <family val="2"/>
        <scheme val="minor"/>
      </rPr>
      <t xml:space="preserve">
bez DPH (Kč)
</t>
    </r>
    <r>
      <rPr>
        <b/>
        <sz val="10"/>
        <color rgb="FFFF0000"/>
        <rFont val="Calibri"/>
        <family val="2"/>
        <scheme val="minor"/>
      </rPr>
      <t>(Nevyplňujte - automatický výpočet)</t>
    </r>
  </si>
  <si>
    <t>benzin Natural 95</t>
  </si>
  <si>
    <t xml:space="preserve">benzin Natural 100 </t>
  </si>
  <si>
    <t>motorová nafta</t>
  </si>
  <si>
    <t>CELKOVÁ NABÍDKOVÁ CENA bez DPH (Kč)</t>
  </si>
  <si>
    <t>Výpočet nabídkové ceny:</t>
  </si>
  <si>
    <t>Celková nabídková cena = (Průměrná cena za 1 litr PHM stanovená jako průměr z vyhlašovaných týdenních cen odvíjejících se od vývoje cen PHM dle indexu vybraného dodavatelem /UIC,MOL,ZCČ/
 za období 01-06/2023 za 1 litr PHM bez DPH (Kč) - poskytnutá sleva z průměru týdenních vyhlašovaných cen) x předpokládaný oběr PHM v (l) za 48 měsíců</t>
  </si>
  <si>
    <t>Pokyny - upozornění:</t>
  </si>
  <si>
    <r>
      <t xml:space="preserve">Do takto označených buněk tj. C4, C5 a C6 dodavatel vyplní slevu v kč bez DPH </t>
    </r>
    <r>
      <rPr>
        <u val="single"/>
        <sz val="11"/>
        <color theme="1"/>
        <rFont val="Calibri"/>
        <family val="2"/>
        <scheme val="minor"/>
      </rPr>
      <t>zaokrouhlenou na dvě desetinná místa</t>
    </r>
    <r>
      <rPr>
        <sz val="11"/>
        <color theme="1"/>
        <rFont val="Calibri"/>
        <family val="2"/>
        <scheme val="minor"/>
      </rPr>
      <t>.</t>
    </r>
  </si>
  <si>
    <t>V takto označné buňce tj. H7 bude zobrazena výsledná celková nabídková cena bez DPH - vypočte se automaticky.</t>
  </si>
  <si>
    <t>Dodavatel nesmí v tabulce nic měnit (redukovat, mazat, cokoli doplňovat či mazat a přepisovat).</t>
  </si>
  <si>
    <r>
      <t xml:space="preserve">VYHLAŠOVANÉ TÝDENNÍ CENY </t>
    </r>
    <r>
      <rPr>
        <b/>
        <sz val="12"/>
        <color rgb="FFFF0000"/>
        <rFont val="Calibri"/>
        <family val="2"/>
      </rPr>
      <t>*</t>
    </r>
    <r>
      <rPr>
        <b/>
        <sz val="12"/>
        <color theme="1"/>
        <rFont val="Calibri"/>
        <family val="2"/>
        <scheme val="minor"/>
      </rPr>
      <t xml:space="preserve"> ZA OBDOBÍ LEDEN - ČERVEN 2023   </t>
    </r>
  </si>
  <si>
    <r>
      <t>Odvíjející se od vývoje cen PHM dle indexu</t>
    </r>
    <r>
      <rPr>
        <b/>
        <sz val="11"/>
        <color rgb="FFFF0000"/>
        <rFont val="Calibri"/>
        <family val="2"/>
      </rPr>
      <t>**</t>
    </r>
    <r>
      <rPr>
        <b/>
        <sz val="11"/>
        <color theme="1"/>
        <rFont val="Calibri"/>
        <family val="2"/>
        <scheme val="minor"/>
      </rPr>
      <t>:</t>
    </r>
  </si>
  <si>
    <t>** VYPLŇTE v souladu s bodem O. odst. 3 zadávací dokumentace a do bílé buňky v nadpisu v této tabulce "VYHLAŠOVANÉ TÝDENNÍ CENY ZA OBDOBÍ LEDEN - ČERVEN 2023", doplňte o jaký index (UIC, nebo MOL, nebo ZCČ) se ve Vašem případě jedná.</t>
  </si>
  <si>
    <t>* v případě vyhlášení více cen v jednom týdnu, použijte za vyhlašovanou týdenní cenu jejich průměr</t>
  </si>
  <si>
    <r>
      <t>Průměr z vyhlašovaných týdenních cen odvíjejících se od vývoje cen PHM dle indexu vybraného dodavatelem za období 01-06 2023, 
bez DPH</t>
    </r>
    <r>
      <rPr>
        <b/>
        <sz val="11"/>
        <rFont val="Calibri"/>
        <family val="2"/>
        <scheme val="minor"/>
      </rPr>
      <t xml:space="preserve"> (v Kč/1 litr)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0"/>
        <color rgb="FFFF0000"/>
        <rFont val="Calibri"/>
        <family val="2"/>
        <scheme val="minor"/>
      </rPr>
      <t>(Nevyplňujte - automatické přetažení ceny z Listu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</si>
</sst>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2"/>
      <color rgb="FFFF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DDDDDD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/>
    <xf numFmtId="165" fontId="11" fillId="2" borderId="1" xfId="20" applyNumberFormat="1" applyFont="1" applyFill="1" applyBorder="1" applyAlignment="1" applyProtection="1">
      <alignment horizontal="center" vertical="center"/>
      <protection/>
    </xf>
    <xf numFmtId="165" fontId="10" fillId="0" borderId="2" xfId="0" applyNumberFormat="1" applyFont="1" applyBorder="1" applyAlignment="1" applyProtection="1">
      <alignment horizontal="center" vertical="center"/>
      <protection locked="0"/>
    </xf>
    <xf numFmtId="165" fontId="10" fillId="0" borderId="3" xfId="0" applyNumberFormat="1" applyFont="1" applyBorder="1" applyAlignment="1" applyProtection="1">
      <alignment horizontal="center" vertical="center"/>
      <protection locked="0"/>
    </xf>
    <xf numFmtId="165" fontId="10" fillId="0" borderId="4" xfId="0" applyNumberFormat="1" applyFont="1" applyBorder="1" applyAlignment="1" applyProtection="1">
      <alignment horizontal="center" vertical="center"/>
      <protection locked="0"/>
    </xf>
    <xf numFmtId="165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0" fillId="0" borderId="0" xfId="0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8" fillId="5" borderId="12" xfId="0" applyNumberFormat="1" applyFont="1" applyFill="1" applyBorder="1" applyAlignment="1">
      <alignment horizontal="center" vertical="center" wrapText="1"/>
    </xf>
    <xf numFmtId="165" fontId="8" fillId="5" borderId="13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3" fontId="0" fillId="7" borderId="15" xfId="0" applyNumberForma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0" fillId="0" borderId="0" xfId="0" applyNumberFormat="1"/>
    <xf numFmtId="0" fontId="0" fillId="0" borderId="0" xfId="0" applyAlignment="1">
      <alignment horizontal="left" wrapText="1"/>
    </xf>
    <xf numFmtId="165" fontId="12" fillId="3" borderId="0" xfId="0" applyNumberFormat="1" applyFont="1" applyFill="1" applyAlignment="1">
      <alignment horizontal="center" vertical="center" wrapText="1"/>
    </xf>
    <xf numFmtId="0" fontId="0" fillId="5" borderId="0" xfId="0" applyFill="1"/>
    <xf numFmtId="0" fontId="13" fillId="0" borderId="0" xfId="0" applyFont="1"/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right" vertical="center" wrapText="1"/>
    </xf>
    <xf numFmtId="0" fontId="2" fillId="6" borderId="6" xfId="0" applyFont="1" applyFill="1" applyBorder="1" applyAlignment="1">
      <alignment horizontal="right" vertical="center" wrapText="1"/>
    </xf>
    <xf numFmtId="0" fontId="5" fillId="4" borderId="21" xfId="0" applyFont="1" applyFill="1" applyBorder="1" applyAlignment="1">
      <alignment horizontal="center" vertical="center" textRotation="90"/>
    </xf>
    <xf numFmtId="0" fontId="5" fillId="4" borderId="22" xfId="0" applyFont="1" applyFill="1" applyBorder="1" applyAlignment="1">
      <alignment horizontal="center" vertical="center" textRotation="90"/>
    </xf>
    <xf numFmtId="0" fontId="4" fillId="8" borderId="18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22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49FA1-235D-42C5-9062-48F54A71E83E}">
  <sheetPr>
    <pageSetUpPr fitToPage="1"/>
  </sheetPr>
  <dimension ref="A1:G37"/>
  <sheetViews>
    <sheetView tabSelected="1" workbookViewId="0" topLeftCell="A1">
      <selection activeCell="P29" sqref="P29"/>
    </sheetView>
  </sheetViews>
  <sheetFormatPr defaultColWidth="9.140625" defaultRowHeight="15"/>
  <cols>
    <col min="1" max="1" width="10.57421875" style="0" customWidth="1"/>
    <col min="2" max="2" width="1.57421875" style="0" bestFit="1" customWidth="1"/>
    <col min="3" max="3" width="10.421875" style="0" customWidth="1"/>
    <col min="4" max="4" width="3.421875" style="0" customWidth="1"/>
    <col min="5" max="7" width="20.7109375" style="0" customWidth="1"/>
  </cols>
  <sheetData>
    <row r="1" spans="1:7" ht="18.75">
      <c r="A1" s="6" t="s">
        <v>0</v>
      </c>
      <c r="B1" s="6"/>
      <c r="C1" s="6"/>
      <c r="D1" s="6"/>
      <c r="E1" s="6"/>
      <c r="F1" s="6"/>
      <c r="G1" s="6"/>
    </row>
    <row r="2" ht="15.75" thickBot="1">
      <c r="D2" s="7"/>
    </row>
    <row r="3" spans="1:7" ht="15" customHeight="1">
      <c r="A3" s="39" t="s">
        <v>30</v>
      </c>
      <c r="B3" s="40"/>
      <c r="C3" s="40"/>
      <c r="D3" s="40"/>
      <c r="E3" s="40"/>
      <c r="F3" s="40"/>
      <c r="G3" s="41"/>
    </row>
    <row r="4" spans="1:7" ht="15.75" customHeight="1" thickBot="1">
      <c r="A4" s="45" t="s">
        <v>31</v>
      </c>
      <c r="B4" s="46"/>
      <c r="C4" s="46"/>
      <c r="D4" s="46"/>
      <c r="E4" s="46"/>
      <c r="F4" s="46"/>
      <c r="G4" s="21" t="s">
        <v>1</v>
      </c>
    </row>
    <row r="5" spans="1:7" ht="15.75">
      <c r="A5" s="42" t="s">
        <v>2</v>
      </c>
      <c r="B5" s="43"/>
      <c r="C5" s="44"/>
      <c r="D5" s="47" t="s">
        <v>3</v>
      </c>
      <c r="E5" s="49" t="s">
        <v>4</v>
      </c>
      <c r="F5" s="49" t="s">
        <v>5</v>
      </c>
      <c r="G5" s="51" t="s">
        <v>6</v>
      </c>
    </row>
    <row r="6" spans="1:7" ht="15.75" thickBot="1">
      <c r="A6" s="8" t="s">
        <v>7</v>
      </c>
      <c r="B6" s="9" t="s">
        <v>8</v>
      </c>
      <c r="C6" s="10" t="s">
        <v>9</v>
      </c>
      <c r="D6" s="48"/>
      <c r="E6" s="50"/>
      <c r="F6" s="50"/>
      <c r="G6" s="52"/>
    </row>
    <row r="7" spans="1:7" ht="15">
      <c r="A7" s="11">
        <v>44929</v>
      </c>
      <c r="B7" s="12" t="s">
        <v>8</v>
      </c>
      <c r="C7" s="13">
        <v>44935</v>
      </c>
      <c r="D7" s="14">
        <v>1</v>
      </c>
      <c r="E7" s="2"/>
      <c r="F7" s="2"/>
      <c r="G7" s="3"/>
    </row>
    <row r="8" spans="1:7" ht="15">
      <c r="A8" s="15">
        <v>44936</v>
      </c>
      <c r="B8" s="16" t="s">
        <v>8</v>
      </c>
      <c r="C8" s="17">
        <v>44942</v>
      </c>
      <c r="D8" s="18">
        <v>2</v>
      </c>
      <c r="E8" s="4"/>
      <c r="F8" s="4"/>
      <c r="G8" s="3"/>
    </row>
    <row r="9" spans="1:7" ht="15">
      <c r="A9" s="15">
        <v>44943</v>
      </c>
      <c r="B9" s="16" t="s">
        <v>8</v>
      </c>
      <c r="C9" s="17">
        <v>44949</v>
      </c>
      <c r="D9" s="18">
        <v>3</v>
      </c>
      <c r="E9" s="4"/>
      <c r="F9" s="4"/>
      <c r="G9" s="3"/>
    </row>
    <row r="10" spans="1:7" ht="15">
      <c r="A10" s="15">
        <v>44950</v>
      </c>
      <c r="B10" s="16" t="s">
        <v>8</v>
      </c>
      <c r="C10" s="17">
        <v>44956</v>
      </c>
      <c r="D10" s="18">
        <v>4</v>
      </c>
      <c r="E10" s="4"/>
      <c r="F10" s="4"/>
      <c r="G10" s="3"/>
    </row>
    <row r="11" spans="1:7" ht="15">
      <c r="A11" s="15">
        <v>44957</v>
      </c>
      <c r="B11" s="16" t="s">
        <v>8</v>
      </c>
      <c r="C11" s="17">
        <v>44963</v>
      </c>
      <c r="D11" s="18">
        <v>5</v>
      </c>
      <c r="E11" s="4"/>
      <c r="F11" s="4"/>
      <c r="G11" s="3"/>
    </row>
    <row r="12" spans="1:7" ht="15">
      <c r="A12" s="15">
        <v>44964</v>
      </c>
      <c r="B12" s="16" t="s">
        <v>8</v>
      </c>
      <c r="C12" s="17">
        <v>44970</v>
      </c>
      <c r="D12" s="18">
        <v>6</v>
      </c>
      <c r="E12" s="4"/>
      <c r="F12" s="4"/>
      <c r="G12" s="3"/>
    </row>
    <row r="13" spans="1:7" ht="15">
      <c r="A13" s="15">
        <v>44971</v>
      </c>
      <c r="B13" s="16" t="s">
        <v>8</v>
      </c>
      <c r="C13" s="17">
        <v>44977</v>
      </c>
      <c r="D13" s="18">
        <v>7</v>
      </c>
      <c r="E13" s="4"/>
      <c r="F13" s="4"/>
      <c r="G13" s="3"/>
    </row>
    <row r="14" spans="1:7" ht="15">
      <c r="A14" s="15">
        <v>44978</v>
      </c>
      <c r="B14" s="16" t="s">
        <v>8</v>
      </c>
      <c r="C14" s="17">
        <v>44984</v>
      </c>
      <c r="D14" s="18">
        <v>8</v>
      </c>
      <c r="E14" s="4"/>
      <c r="F14" s="4"/>
      <c r="G14" s="3"/>
    </row>
    <row r="15" spans="1:7" ht="15">
      <c r="A15" s="15">
        <v>44985</v>
      </c>
      <c r="B15" s="16" t="s">
        <v>8</v>
      </c>
      <c r="C15" s="17">
        <v>44991</v>
      </c>
      <c r="D15" s="18">
        <v>9</v>
      </c>
      <c r="E15" s="4"/>
      <c r="F15" s="4"/>
      <c r="G15" s="3"/>
    </row>
    <row r="16" spans="1:7" ht="15">
      <c r="A16" s="15">
        <v>44992</v>
      </c>
      <c r="B16" s="16" t="s">
        <v>8</v>
      </c>
      <c r="C16" s="17">
        <v>44998</v>
      </c>
      <c r="D16" s="18">
        <v>10</v>
      </c>
      <c r="E16" s="4"/>
      <c r="F16" s="4"/>
      <c r="G16" s="3"/>
    </row>
    <row r="17" spans="1:7" ht="15">
      <c r="A17" s="15">
        <v>44999</v>
      </c>
      <c r="B17" s="16" t="s">
        <v>8</v>
      </c>
      <c r="C17" s="17">
        <v>45005</v>
      </c>
      <c r="D17" s="18">
        <v>11</v>
      </c>
      <c r="E17" s="4"/>
      <c r="F17" s="4"/>
      <c r="G17" s="3"/>
    </row>
    <row r="18" spans="1:7" ht="15">
      <c r="A18" s="15">
        <v>45006</v>
      </c>
      <c r="B18" s="16" t="s">
        <v>8</v>
      </c>
      <c r="C18" s="17">
        <v>45012</v>
      </c>
      <c r="D18" s="18">
        <v>12</v>
      </c>
      <c r="E18" s="4"/>
      <c r="F18" s="4"/>
      <c r="G18" s="3"/>
    </row>
    <row r="19" spans="1:7" ht="15">
      <c r="A19" s="15">
        <v>45013</v>
      </c>
      <c r="B19" s="16" t="s">
        <v>8</v>
      </c>
      <c r="C19" s="17">
        <v>45019</v>
      </c>
      <c r="D19" s="18">
        <v>13</v>
      </c>
      <c r="E19" s="4"/>
      <c r="F19" s="4"/>
      <c r="G19" s="3"/>
    </row>
    <row r="20" spans="1:7" ht="15">
      <c r="A20" s="15">
        <v>45020</v>
      </c>
      <c r="B20" s="16" t="s">
        <v>8</v>
      </c>
      <c r="C20" s="17">
        <v>45026</v>
      </c>
      <c r="D20" s="18">
        <v>14</v>
      </c>
      <c r="E20" s="4"/>
      <c r="F20" s="4"/>
      <c r="G20" s="3"/>
    </row>
    <row r="21" spans="1:7" ht="15">
      <c r="A21" s="15">
        <v>45027</v>
      </c>
      <c r="B21" s="16" t="s">
        <v>8</v>
      </c>
      <c r="C21" s="17">
        <v>45033</v>
      </c>
      <c r="D21" s="18">
        <v>15</v>
      </c>
      <c r="E21" s="4"/>
      <c r="F21" s="4"/>
      <c r="G21" s="3"/>
    </row>
    <row r="22" spans="1:7" ht="15">
      <c r="A22" s="15">
        <v>45034</v>
      </c>
      <c r="B22" s="16" t="s">
        <v>8</v>
      </c>
      <c r="C22" s="17">
        <v>45040</v>
      </c>
      <c r="D22" s="18">
        <v>16</v>
      </c>
      <c r="E22" s="4"/>
      <c r="F22" s="4"/>
      <c r="G22" s="3"/>
    </row>
    <row r="23" spans="1:7" ht="15">
      <c r="A23" s="15">
        <f>C22+1</f>
        <v>45041</v>
      </c>
      <c r="B23" s="16" t="s">
        <v>8</v>
      </c>
      <c r="C23" s="17">
        <v>45047</v>
      </c>
      <c r="D23" s="18">
        <v>17</v>
      </c>
      <c r="E23" s="4"/>
      <c r="F23" s="4"/>
      <c r="G23" s="3"/>
    </row>
    <row r="24" spans="1:7" ht="15">
      <c r="A24" s="15">
        <f aca="true" t="shared" si="0" ref="A24:A31">C23+1</f>
        <v>45048</v>
      </c>
      <c r="B24" s="16" t="s">
        <v>8</v>
      </c>
      <c r="C24" s="17">
        <v>45054</v>
      </c>
      <c r="D24" s="18">
        <v>18</v>
      </c>
      <c r="E24" s="4"/>
      <c r="F24" s="4"/>
      <c r="G24" s="3"/>
    </row>
    <row r="25" spans="1:7" ht="15">
      <c r="A25" s="15">
        <f t="shared" si="0"/>
        <v>45055</v>
      </c>
      <c r="B25" s="16" t="s">
        <v>8</v>
      </c>
      <c r="C25" s="17">
        <v>45061</v>
      </c>
      <c r="D25" s="18">
        <v>19</v>
      </c>
      <c r="E25" s="4"/>
      <c r="F25" s="4"/>
      <c r="G25" s="3"/>
    </row>
    <row r="26" spans="1:7" ht="15">
      <c r="A26" s="15">
        <f t="shared" si="0"/>
        <v>45062</v>
      </c>
      <c r="B26" s="16" t="s">
        <v>8</v>
      </c>
      <c r="C26" s="17">
        <v>45068</v>
      </c>
      <c r="D26" s="18">
        <v>20</v>
      </c>
      <c r="E26" s="4"/>
      <c r="F26" s="4"/>
      <c r="G26" s="3"/>
    </row>
    <row r="27" spans="1:7" ht="15">
      <c r="A27" s="15">
        <f t="shared" si="0"/>
        <v>45069</v>
      </c>
      <c r="B27" s="16" t="s">
        <v>8</v>
      </c>
      <c r="C27" s="17">
        <v>45075</v>
      </c>
      <c r="D27" s="18">
        <v>21</v>
      </c>
      <c r="E27" s="4"/>
      <c r="F27" s="4"/>
      <c r="G27" s="3"/>
    </row>
    <row r="28" spans="1:7" ht="15">
      <c r="A28" s="15">
        <f t="shared" si="0"/>
        <v>45076</v>
      </c>
      <c r="B28" s="16" t="s">
        <v>8</v>
      </c>
      <c r="C28" s="17">
        <v>45082</v>
      </c>
      <c r="D28" s="18">
        <v>22</v>
      </c>
      <c r="E28" s="4"/>
      <c r="F28" s="4"/>
      <c r="G28" s="3"/>
    </row>
    <row r="29" spans="1:7" ht="15">
      <c r="A29" s="15">
        <f t="shared" si="0"/>
        <v>45083</v>
      </c>
      <c r="B29" s="16" t="s">
        <v>8</v>
      </c>
      <c r="C29" s="17">
        <v>45089</v>
      </c>
      <c r="D29" s="18">
        <v>23</v>
      </c>
      <c r="E29" s="4"/>
      <c r="F29" s="4"/>
      <c r="G29" s="3"/>
    </row>
    <row r="30" spans="1:7" ht="15">
      <c r="A30" s="15">
        <f t="shared" si="0"/>
        <v>45090</v>
      </c>
      <c r="B30" s="16" t="s">
        <v>8</v>
      </c>
      <c r="C30" s="17">
        <v>45096</v>
      </c>
      <c r="D30" s="18">
        <v>24</v>
      </c>
      <c r="E30" s="4"/>
      <c r="F30" s="4"/>
      <c r="G30" s="3"/>
    </row>
    <row r="31" spans="1:7" ht="15.75" thickBot="1">
      <c r="A31" s="15">
        <f t="shared" si="0"/>
        <v>45097</v>
      </c>
      <c r="B31" s="16" t="s">
        <v>8</v>
      </c>
      <c r="C31" s="17">
        <v>45103</v>
      </c>
      <c r="D31" s="18">
        <v>25</v>
      </c>
      <c r="E31" s="4"/>
      <c r="F31" s="4"/>
      <c r="G31" s="3"/>
    </row>
    <row r="32" spans="1:7" ht="67.5" customHeight="1" thickBot="1">
      <c r="A32" s="36" t="s">
        <v>10</v>
      </c>
      <c r="B32" s="37"/>
      <c r="C32" s="37"/>
      <c r="D32" s="38"/>
      <c r="E32" s="19" t="str">
        <f>IF(ISERROR(AVERAGE(E7:E31)),"Výsledek se vyplní po doplnění všech řádků",AVERAGE(E7:E31))</f>
        <v>Výsledek se vyplní po doplnění všech řádků</v>
      </c>
      <c r="F32" s="19" t="str">
        <f>IF(ISERROR(AVERAGE(F7:F31)),"Výsledek se vyplní po doplnění všech řádků",AVERAGE(F7:F31))</f>
        <v>Výsledek se vyplní po doplnění všech řádků</v>
      </c>
      <c r="G32" s="20" t="str">
        <f>IF(ISERROR(AVERAGE(G7:G31)),"Výsledek se vyplní po doplnění všech řádků",AVERAGE(G7:G31))</f>
        <v>Výsledek se vyplní po doplnění všech řádků</v>
      </c>
    </row>
    <row r="34" ht="15">
      <c r="A34" s="33" t="s">
        <v>33</v>
      </c>
    </row>
    <row r="35" spans="1:7" ht="45" customHeight="1">
      <c r="A35" s="34" t="s">
        <v>32</v>
      </c>
      <c r="B35" s="35"/>
      <c r="C35" s="35"/>
      <c r="D35" s="35"/>
      <c r="E35" s="35"/>
      <c r="F35" s="35"/>
      <c r="G35" s="35"/>
    </row>
    <row r="37" ht="15">
      <c r="A37" t="s">
        <v>11</v>
      </c>
    </row>
  </sheetData>
  <sheetProtection algorithmName="SHA-512" hashValue="1asI8A2MvSu+MdnO4qCij19VIkkmp/Pjs3uukfR12Z8XcAA19cqisBaoSenL8CJOQfNKYeJV7IfJnWc4eVGaLQ==" saltValue="m83+6iCjU6bNV7OZbYV1ww==" spinCount="100000" sheet="1" objects="1" scenarios="1"/>
  <mergeCells count="9">
    <mergeCell ref="A35:G35"/>
    <mergeCell ref="A32:D32"/>
    <mergeCell ref="A3:G3"/>
    <mergeCell ref="A5:C5"/>
    <mergeCell ref="A4:F4"/>
    <mergeCell ref="D5:D6"/>
    <mergeCell ref="E5:E6"/>
    <mergeCell ref="F5:F6"/>
    <mergeCell ref="G5:G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8F06-2F94-47D1-B503-8AC1E8D3064D}">
  <sheetPr>
    <pageSetUpPr fitToPage="1"/>
  </sheetPr>
  <dimension ref="A1:H16"/>
  <sheetViews>
    <sheetView workbookViewId="0" topLeftCell="A1">
      <selection activeCell="F16" sqref="F16"/>
    </sheetView>
  </sheetViews>
  <sheetFormatPr defaultColWidth="9.140625" defaultRowHeight="15"/>
  <cols>
    <col min="1" max="1" width="27.57421875" style="0" customWidth="1"/>
    <col min="2" max="3" width="28.00390625" style="0" customWidth="1"/>
    <col min="4" max="5" width="27.57421875" style="0" customWidth="1"/>
    <col min="6" max="7" width="27.28125" style="0" customWidth="1"/>
    <col min="8" max="8" width="31.140625" style="0" customWidth="1"/>
  </cols>
  <sheetData>
    <row r="1" ht="18.75">
      <c r="A1" s="6" t="s">
        <v>12</v>
      </c>
    </row>
    <row r="3" spans="1:8" ht="130.5">
      <c r="A3" s="22" t="s">
        <v>13</v>
      </c>
      <c r="B3" s="22" t="s">
        <v>34</v>
      </c>
      <c r="C3" s="22" t="s">
        <v>14</v>
      </c>
      <c r="D3" s="22" t="s">
        <v>15</v>
      </c>
      <c r="E3" s="22" t="s">
        <v>16</v>
      </c>
      <c r="F3" s="22" t="s">
        <v>17</v>
      </c>
      <c r="G3" s="22" t="s">
        <v>18</v>
      </c>
      <c r="H3" s="22" t="s">
        <v>19</v>
      </c>
    </row>
    <row r="4" spans="1:8" ht="24.95" customHeight="1">
      <c r="A4" s="23" t="s">
        <v>20</v>
      </c>
      <c r="B4" s="24">
        <f>IF(ISTEXT('Vyhlašované týdenní ceny'!E32),0,'Vyhlašované týdenní ceny'!E32)</f>
        <v>0</v>
      </c>
      <c r="C4" s="5"/>
      <c r="D4" s="24">
        <f>B4-C4</f>
        <v>0</v>
      </c>
      <c r="E4" s="1">
        <f>D4*0.21</f>
        <v>0</v>
      </c>
      <c r="F4" s="24">
        <f>E4+D4</f>
        <v>0</v>
      </c>
      <c r="G4" s="25">
        <v>124100</v>
      </c>
      <c r="H4" s="24">
        <f>D4*G4</f>
        <v>0</v>
      </c>
    </row>
    <row r="5" spans="1:8" ht="24.95" customHeight="1">
      <c r="A5" s="26" t="s">
        <v>21</v>
      </c>
      <c r="B5" s="24">
        <f>IF(ISTEXT('Vyhlašované týdenní ceny'!F32),0,'Vyhlašované týdenní ceny'!F32)</f>
        <v>0</v>
      </c>
      <c r="C5" s="5"/>
      <c r="D5" s="24">
        <f aca="true" t="shared" si="0" ref="D5:D6">B5-C5</f>
        <v>0</v>
      </c>
      <c r="E5" s="1">
        <f aca="true" t="shared" si="1" ref="E5">D5*0.21</f>
        <v>0</v>
      </c>
      <c r="F5" s="24">
        <f aca="true" t="shared" si="2" ref="F5:F6">E5+D5</f>
        <v>0</v>
      </c>
      <c r="G5" s="25">
        <v>1600</v>
      </c>
      <c r="H5" s="24">
        <f aca="true" t="shared" si="3" ref="H5:H6">D5*G5</f>
        <v>0</v>
      </c>
    </row>
    <row r="6" spans="1:8" ht="24.95" customHeight="1">
      <c r="A6" s="23" t="s">
        <v>22</v>
      </c>
      <c r="B6" s="24">
        <f>IF(ISTEXT('Vyhlašované týdenní ceny'!G32),0,'Vyhlašované týdenní ceny'!G32)</f>
        <v>0</v>
      </c>
      <c r="C6" s="5"/>
      <c r="D6" s="24">
        <f t="shared" si="0"/>
        <v>0</v>
      </c>
      <c r="E6" s="1">
        <f>D6*0.21</f>
        <v>0</v>
      </c>
      <c r="F6" s="24">
        <f t="shared" si="2"/>
        <v>0</v>
      </c>
      <c r="G6" s="25">
        <v>1558000</v>
      </c>
      <c r="H6" s="24">
        <f t="shared" si="3"/>
        <v>0</v>
      </c>
    </row>
    <row r="7" spans="1:8" ht="24.95" customHeight="1">
      <c r="A7" s="53" t="s">
        <v>23</v>
      </c>
      <c r="B7" s="54"/>
      <c r="C7" s="54"/>
      <c r="D7" s="54"/>
      <c r="E7" s="54"/>
      <c r="F7" s="54"/>
      <c r="G7" s="54"/>
      <c r="H7" s="27">
        <f>SUM(H4:H6)</f>
        <v>0</v>
      </c>
    </row>
    <row r="9" spans="1:7" ht="15">
      <c r="A9" s="28" t="s">
        <v>24</v>
      </c>
      <c r="G9" s="29"/>
    </row>
    <row r="10" spans="1:7" ht="31.15" customHeight="1">
      <c r="A10" s="55" t="s">
        <v>25</v>
      </c>
      <c r="B10" s="55"/>
      <c r="C10" s="55"/>
      <c r="D10" s="55"/>
      <c r="E10" s="55"/>
      <c r="F10" s="55"/>
      <c r="G10" s="55"/>
    </row>
    <row r="11" spans="1:7" ht="13.15" customHeight="1">
      <c r="A11" s="30"/>
      <c r="B11" s="30"/>
      <c r="C11" s="30"/>
      <c r="D11" s="30"/>
      <c r="E11" s="30"/>
      <c r="F11" s="30"/>
      <c r="G11" s="30"/>
    </row>
    <row r="12" spans="1:7" ht="15">
      <c r="A12" s="28" t="s">
        <v>26</v>
      </c>
      <c r="G12" s="29"/>
    </row>
    <row r="13" spans="1:2" ht="15">
      <c r="A13" s="31"/>
      <c r="B13" t="s">
        <v>27</v>
      </c>
    </row>
    <row r="14" spans="1:2" ht="15">
      <c r="A14" s="32"/>
      <c r="B14" t="s">
        <v>28</v>
      </c>
    </row>
    <row r="16" ht="15">
      <c r="A16" t="s">
        <v>29</v>
      </c>
    </row>
  </sheetData>
  <sheetProtection algorithmName="SHA-512" hashValue="exWuEQOloj2AwWAfgmhiOIVCl82VAI/eFAR0bqFZ9rRVcDwWNZqvNcbuqdTDa0grQaiZX9iM1jZjjzqoGaeydQ==" saltValue="d6YRl/RrmZoxVIa8Qa/ukw==" spinCount="100000" sheet="1" objects="1" scenarios="1"/>
  <mergeCells count="2">
    <mergeCell ref="A7:G7"/>
    <mergeCell ref="A10:G10"/>
  </mergeCells>
  <printOptions/>
  <pageMargins left="0.5118110236220472" right="0.31496062992125984" top="0.7874015748031497" bottom="0.7874015748031497" header="0.31496062992125984" footer="0.31496062992125984"/>
  <pageSetup fitToHeight="1" fitToWidth="1" horizontalDpi="600" verticalDpi="600" orientation="landscape" paperSize="9" scale="6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5ECA69B4CC39459CF879808734A6B5" ma:contentTypeVersion="17" ma:contentTypeDescription="Vytvoří nový dokument" ma:contentTypeScope="" ma:versionID="8467d14f9a895a2e9c48e9345acf43d3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b65c87f665f9ee80bc4d1799c033bb94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4326ac-fbff-448f-9331-72fd366025f5}" ma:internalName="TaxCatchAll" ma:showField="CatchAllData" ma:web="4df82892-9f05-4115-b8bf-20a77a76b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ed0e5a-0378-45b4-a990-92aa170f3820">
      <Terms xmlns="http://schemas.microsoft.com/office/infopath/2007/PartnerControls"/>
    </lcf76f155ced4ddcb4097134ff3c332f>
    <TaxCatchAll xmlns="4df82892-9f05-4115-b8bf-20a77a76b5d2" xsi:nil="true"/>
  </documentManagement>
</p:properties>
</file>

<file path=customXml/itemProps1.xml><?xml version="1.0" encoding="utf-8"?>
<ds:datastoreItem xmlns:ds="http://schemas.openxmlformats.org/officeDocument/2006/customXml" ds:itemID="{40352982-F7AC-4FC6-9BCB-356B38C49F04}"/>
</file>

<file path=customXml/itemProps2.xml><?xml version="1.0" encoding="utf-8"?>
<ds:datastoreItem xmlns:ds="http://schemas.openxmlformats.org/officeDocument/2006/customXml" ds:itemID="{8C7EBF47-E114-4EBE-B263-4CD31DE675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B20833-B9F8-4791-A687-C29A2D59A0B5}">
  <ds:schemaRefs>
    <ds:schemaRef ds:uri="http://schemas.microsoft.com/office/2006/metadata/properties"/>
    <ds:schemaRef ds:uri="http://schemas.microsoft.com/office/infopath/2007/PartnerControls"/>
    <ds:schemaRef ds:uri="29ed0e5a-0378-45b4-a990-92aa170f3820"/>
    <ds:schemaRef ds:uri="4df82892-9f05-4115-b8bf-20a77a76b5d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Tomášek Petr</dc:creator>
  <cp:keywords/>
  <dc:description/>
  <cp:lastModifiedBy>Zbuzková Lydie</cp:lastModifiedBy>
  <dcterms:created xsi:type="dcterms:W3CDTF">2023-07-26T09:11:39Z</dcterms:created>
  <dcterms:modified xsi:type="dcterms:W3CDTF">2023-10-24T06:08:59Z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0x010100C65ECA69B4CC39459CF879808734A6B5</vt:lpwstr>
  </property>
  <property fmtid="{D5CDD505-2E9C-101B-9397-08002B2CF9AE}" pid="3" name="_dlc_DocIdItemGuid">
    <vt:lpwstr>63636b15-d243-4609-ab9b-dfa2aab66407</vt:lpwstr>
  </property>
  <property fmtid="{D5CDD505-2E9C-101B-9397-08002B2CF9AE}" pid="4" name="MediaServiceImageTags">
    <vt:lpwstr/>
  </property>
</Properties>
</file>