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ce 2022\VD Les Království, rekce komunikace a zpevněných ploch - 219180006\PD\Rozpočet, SP\"/>
    </mc:Choice>
  </mc:AlternateContent>
  <bookViews>
    <workbookView xWindow="120" yWindow="90" windowWidth="26460" windowHeight="13455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08F21C13_4762_4D33_8AE4_8E20A428EBE8_FIGURE__">Figury!#REF!</definedName>
    <definedName name="__08F21C13_4762_4D33_8AE4_8E20A428EBE8_ITEM__">Zakázka!$A$9:$Q$9</definedName>
    <definedName name="__08F21C13_4762_4D33_8AE4_8E20A428EBE8_ITEM_GROUP1__">Zakázka!$A$6:$Q$2337</definedName>
    <definedName name="__08F21C13_4762_4D33_8AE4_8E20A428EBE8_ITEM_GROUP1_RECAP__">Rekapitulace!$A$6:$F$8</definedName>
    <definedName name="__08F21C13_4762_4D33_8AE4_8E20A428EBE8_ITEM_GROUP2__">Zakázka!$A$7:$Q$41</definedName>
    <definedName name="__08F21C13_4762_4D33_8AE4_8E20A428EBE8_ITEM_GROUP2_RECAP__">Rekapitulace!$A$7:$F$8</definedName>
    <definedName name="__08F21C13_4762_4D33_8AE4_8E20A428EBE8_ITEM_GROUP3__X">Zakázka!$A$8:$Q$41</definedName>
    <definedName name="__08F21C13_4762_4D33_8AE4_8E20A428EBE8_ITEM_GROUP3_RECAP__">Rekapitulace!$A$8:$F$8</definedName>
    <definedName name="__08F21C13_4762_4D33_8AE4_8E20A428EBE8_QBILL__">Zakázka!#REF!</definedName>
    <definedName name="__08F21C13_4762_4D33_8AE4_8E20A428EBE8_QBILLFIG__">Figury!#REF!</definedName>
    <definedName name="__08F21C13_4762_4D33_8AE4_8E20A428EBE8_QINDEX__">Zakázka!#REF!</definedName>
    <definedName name="GROUP_ID">Zakázka!$B$6:$B$2338</definedName>
    <definedName name="ITEM_PRICES">Zakázka!$J$6:$J$2338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Rekapitulace!$B$1:$F$106</definedName>
    <definedName name="_xlnm.Print_Area" localSheetId="2">Zakázka!$C$1:$Q$2338</definedName>
    <definedName name="VAT_RATES">Zakázka!$O$6:$O$2338</definedName>
  </definedNames>
  <calcPr calcId="162913"/>
</workbook>
</file>

<file path=xl/calcChain.xml><?xml version="1.0" encoding="utf-8"?>
<calcChain xmlns="http://schemas.openxmlformats.org/spreadsheetml/2006/main">
  <c r="A3" i="1" l="1" a="1"/>
  <c r="A3" i="1" s="1"/>
  <c r="L8" i="1"/>
  <c r="L9" i="1"/>
  <c r="L10" i="1"/>
  <c r="L11" i="1"/>
  <c r="F27" i="1"/>
  <c r="F28" i="1"/>
  <c r="J9" i="4"/>
  <c r="L9" i="4"/>
  <c r="N9" i="4"/>
  <c r="J10" i="4"/>
  <c r="P10" i="4" s="1"/>
  <c r="L10" i="4"/>
  <c r="N10" i="4"/>
  <c r="Q10" i="4"/>
  <c r="J11" i="4"/>
  <c r="L11" i="4"/>
  <c r="N11" i="4"/>
  <c r="P11" i="4"/>
  <c r="Q11" i="4" s="1"/>
  <c r="J12" i="4"/>
  <c r="L12" i="4"/>
  <c r="N12" i="4"/>
  <c r="J17" i="4"/>
  <c r="L17" i="4"/>
  <c r="N17" i="4"/>
  <c r="P17" i="4"/>
  <c r="Q17" i="4" s="1"/>
  <c r="J18" i="4"/>
  <c r="L18" i="4"/>
  <c r="N18" i="4"/>
  <c r="P18" i="4"/>
  <c r="J19" i="4"/>
  <c r="L19" i="4"/>
  <c r="N19" i="4"/>
  <c r="P19" i="4"/>
  <c r="Q19" i="4" s="1"/>
  <c r="J20" i="4"/>
  <c r="L20" i="4"/>
  <c r="N20" i="4"/>
  <c r="J21" i="4"/>
  <c r="L21" i="4"/>
  <c r="N21" i="4"/>
  <c r="J22" i="4"/>
  <c r="P22" i="4" s="1"/>
  <c r="Q22" i="4" s="1"/>
  <c r="L22" i="4"/>
  <c r="N22" i="4"/>
  <c r="J23" i="4"/>
  <c r="L23" i="4"/>
  <c r="N23" i="4"/>
  <c r="J26" i="4"/>
  <c r="P26" i="4" s="1"/>
  <c r="Q26" i="4" s="1"/>
  <c r="L26" i="4"/>
  <c r="N26" i="4"/>
  <c r="J27" i="4"/>
  <c r="P27" i="4" s="1"/>
  <c r="Q27" i="4" s="1"/>
  <c r="L27" i="4"/>
  <c r="N27" i="4"/>
  <c r="J30" i="4"/>
  <c r="L30" i="4"/>
  <c r="N30" i="4"/>
  <c r="J34" i="4"/>
  <c r="L34" i="4"/>
  <c r="N34" i="4"/>
  <c r="J37" i="4"/>
  <c r="L37" i="4"/>
  <c r="N37" i="4"/>
  <c r="J40" i="4"/>
  <c r="L40" i="4"/>
  <c r="N40" i="4"/>
  <c r="P40" i="4"/>
  <c r="Q40" i="4" s="1"/>
  <c r="J44" i="4"/>
  <c r="L44" i="4"/>
  <c r="N44" i="4"/>
  <c r="J47" i="4"/>
  <c r="L47" i="4"/>
  <c r="N47" i="4"/>
  <c r="J50" i="4"/>
  <c r="P50" i="4" s="1"/>
  <c r="Q50" i="4" s="1"/>
  <c r="L50" i="4"/>
  <c r="N50" i="4"/>
  <c r="J53" i="4"/>
  <c r="L53" i="4"/>
  <c r="N53" i="4"/>
  <c r="J56" i="4"/>
  <c r="P56" i="4" s="1"/>
  <c r="Q56" i="4" s="1"/>
  <c r="L56" i="4"/>
  <c r="N56" i="4"/>
  <c r="J59" i="4"/>
  <c r="P59" i="4" s="1"/>
  <c r="Q59" i="4" s="1"/>
  <c r="L59" i="4"/>
  <c r="N59" i="4"/>
  <c r="J62" i="4"/>
  <c r="P62" i="4" s="1"/>
  <c r="Q62" i="4" s="1"/>
  <c r="L62" i="4"/>
  <c r="N62" i="4"/>
  <c r="J65" i="4"/>
  <c r="P65" i="4" s="1"/>
  <c r="Q65" i="4" s="1"/>
  <c r="L65" i="4"/>
  <c r="N65" i="4"/>
  <c r="J68" i="4"/>
  <c r="L68" i="4"/>
  <c r="N68" i="4"/>
  <c r="J71" i="4"/>
  <c r="L71" i="4"/>
  <c r="N71" i="4"/>
  <c r="P71" i="4"/>
  <c r="Q71" i="4" s="1"/>
  <c r="J74" i="4"/>
  <c r="L74" i="4"/>
  <c r="N74" i="4"/>
  <c r="P74" i="4"/>
  <c r="J77" i="4"/>
  <c r="L77" i="4"/>
  <c r="N77" i="4"/>
  <c r="P77" i="4"/>
  <c r="Q77" i="4" s="1"/>
  <c r="J82" i="4"/>
  <c r="L82" i="4"/>
  <c r="N82" i="4"/>
  <c r="J85" i="4"/>
  <c r="L85" i="4"/>
  <c r="N85" i="4"/>
  <c r="N81" i="4" s="1"/>
  <c r="J88" i="4"/>
  <c r="L88" i="4"/>
  <c r="N88" i="4"/>
  <c r="J91" i="4"/>
  <c r="P91" i="4" s="1"/>
  <c r="Q91" i="4" s="1"/>
  <c r="L91" i="4"/>
  <c r="N91" i="4"/>
  <c r="J94" i="4"/>
  <c r="P94" i="4" s="1"/>
  <c r="Q94" i="4" s="1"/>
  <c r="L94" i="4"/>
  <c r="N94" i="4"/>
  <c r="J99" i="4"/>
  <c r="P99" i="4" s="1"/>
  <c r="L99" i="4"/>
  <c r="N99" i="4"/>
  <c r="J102" i="4"/>
  <c r="L102" i="4"/>
  <c r="N102" i="4"/>
  <c r="J105" i="4"/>
  <c r="P105" i="4" s="1"/>
  <c r="Q105" i="4" s="1"/>
  <c r="L105" i="4"/>
  <c r="N105" i="4"/>
  <c r="J108" i="4"/>
  <c r="P108" i="4" s="1"/>
  <c r="L108" i="4"/>
  <c r="N108" i="4"/>
  <c r="J111" i="4"/>
  <c r="P111" i="4" s="1"/>
  <c r="L111" i="4"/>
  <c r="N111" i="4"/>
  <c r="J114" i="4"/>
  <c r="L114" i="4"/>
  <c r="N114" i="4"/>
  <c r="J117" i="4"/>
  <c r="L117" i="4"/>
  <c r="N117" i="4"/>
  <c r="J122" i="4"/>
  <c r="L122" i="4"/>
  <c r="N122" i="4"/>
  <c r="J125" i="4"/>
  <c r="L125" i="4"/>
  <c r="N125" i="4"/>
  <c r="P125" i="4"/>
  <c r="Q125" i="4" s="1"/>
  <c r="J128" i="4"/>
  <c r="L128" i="4"/>
  <c r="N128" i="4"/>
  <c r="J131" i="4"/>
  <c r="P131" i="4" s="1"/>
  <c r="L131" i="4"/>
  <c r="N131" i="4"/>
  <c r="J134" i="4"/>
  <c r="L134" i="4"/>
  <c r="N134" i="4"/>
  <c r="J137" i="4"/>
  <c r="L137" i="4"/>
  <c r="N137" i="4"/>
  <c r="J140" i="4"/>
  <c r="L140" i="4"/>
  <c r="N140" i="4"/>
  <c r="P140" i="4"/>
  <c r="Q140" i="4" s="1"/>
  <c r="J144" i="4"/>
  <c r="L144" i="4"/>
  <c r="N144" i="4"/>
  <c r="J147" i="4"/>
  <c r="L147" i="4"/>
  <c r="N147" i="4"/>
  <c r="P147" i="4"/>
  <c r="Q147" i="4" s="1"/>
  <c r="J150" i="4"/>
  <c r="L150" i="4"/>
  <c r="N150" i="4"/>
  <c r="P150" i="4"/>
  <c r="Q150" i="4" s="1"/>
  <c r="J153" i="4"/>
  <c r="L153" i="4"/>
  <c r="N153" i="4"/>
  <c r="J157" i="4"/>
  <c r="L157" i="4"/>
  <c r="N157" i="4"/>
  <c r="J160" i="4"/>
  <c r="L160" i="4"/>
  <c r="N160" i="4"/>
  <c r="J163" i="4"/>
  <c r="L163" i="4"/>
  <c r="N163" i="4"/>
  <c r="P163" i="4"/>
  <c r="Q163" i="4" s="1"/>
  <c r="J168" i="4"/>
  <c r="P168" i="4" s="1"/>
  <c r="L168" i="4"/>
  <c r="N168" i="4"/>
  <c r="Q168" i="4"/>
  <c r="J171" i="4"/>
  <c r="L171" i="4"/>
  <c r="N171" i="4"/>
  <c r="P171" i="4"/>
  <c r="Q171" i="4" s="1"/>
  <c r="J172" i="4"/>
  <c r="L172" i="4"/>
  <c r="N172" i="4"/>
  <c r="J175" i="4"/>
  <c r="L175" i="4"/>
  <c r="N175" i="4"/>
  <c r="P175" i="4"/>
  <c r="Q175" i="4" s="1"/>
  <c r="J178" i="4"/>
  <c r="L178" i="4"/>
  <c r="N178" i="4"/>
  <c r="J182" i="4"/>
  <c r="L182" i="4"/>
  <c r="N182" i="4"/>
  <c r="J185" i="4"/>
  <c r="L185" i="4"/>
  <c r="N185" i="4"/>
  <c r="J188" i="4"/>
  <c r="L188" i="4"/>
  <c r="N188" i="4"/>
  <c r="J191" i="4"/>
  <c r="L191" i="4"/>
  <c r="N191" i="4"/>
  <c r="P191" i="4"/>
  <c r="Q191" i="4" s="1"/>
  <c r="J194" i="4"/>
  <c r="L194" i="4"/>
  <c r="N194" i="4"/>
  <c r="P194" i="4"/>
  <c r="Q194" i="4" s="1"/>
  <c r="J197" i="4"/>
  <c r="P197" i="4" s="1"/>
  <c r="Q197" i="4" s="1"/>
  <c r="L197" i="4"/>
  <c r="N197" i="4"/>
  <c r="J200" i="4"/>
  <c r="L200" i="4"/>
  <c r="N200" i="4"/>
  <c r="J203" i="4"/>
  <c r="L203" i="4"/>
  <c r="N203" i="4"/>
  <c r="J206" i="4"/>
  <c r="L206" i="4"/>
  <c r="N206" i="4"/>
  <c r="P206" i="4"/>
  <c r="Q206" i="4" s="1"/>
  <c r="J209" i="4"/>
  <c r="L209" i="4"/>
  <c r="N209" i="4"/>
  <c r="J212" i="4"/>
  <c r="L212" i="4"/>
  <c r="N212" i="4"/>
  <c r="P212" i="4"/>
  <c r="Q212" i="4" s="1"/>
  <c r="J215" i="4"/>
  <c r="L215" i="4"/>
  <c r="N215" i="4"/>
  <c r="P215" i="4"/>
  <c r="J218" i="4"/>
  <c r="L218" i="4"/>
  <c r="N218" i="4"/>
  <c r="J219" i="4"/>
  <c r="P219" i="4" s="1"/>
  <c r="L219" i="4"/>
  <c r="N219" i="4"/>
  <c r="J220" i="4"/>
  <c r="L220" i="4"/>
  <c r="N220" i="4"/>
  <c r="J221" i="4"/>
  <c r="L221" i="4"/>
  <c r="N221" i="4"/>
  <c r="P221" i="4"/>
  <c r="Q221" i="4" s="1"/>
  <c r="J224" i="4"/>
  <c r="P224" i="4" s="1"/>
  <c r="L224" i="4"/>
  <c r="N224" i="4"/>
  <c r="J227" i="4"/>
  <c r="P227" i="4" s="1"/>
  <c r="Q227" i="4" s="1"/>
  <c r="L227" i="4"/>
  <c r="N227" i="4"/>
  <c r="J230" i="4"/>
  <c r="L230" i="4"/>
  <c r="N230" i="4"/>
  <c r="P230" i="4"/>
  <c r="Q230" i="4" s="1"/>
  <c r="J231" i="4"/>
  <c r="L231" i="4"/>
  <c r="N231" i="4"/>
  <c r="J232" i="4"/>
  <c r="L232" i="4"/>
  <c r="N232" i="4"/>
  <c r="P232" i="4"/>
  <c r="Q232" i="4" s="1"/>
  <c r="J235" i="4"/>
  <c r="L235" i="4"/>
  <c r="N235" i="4"/>
  <c r="P235" i="4"/>
  <c r="J236" i="4"/>
  <c r="L236" i="4"/>
  <c r="N236" i="4"/>
  <c r="P236" i="4"/>
  <c r="Q236" i="4" s="1"/>
  <c r="J237" i="4"/>
  <c r="P237" i="4" s="1"/>
  <c r="L237" i="4"/>
  <c r="N237" i="4"/>
  <c r="Q237" i="4"/>
  <c r="J240" i="4"/>
  <c r="L240" i="4"/>
  <c r="N240" i="4"/>
  <c r="J243" i="4"/>
  <c r="P243" i="4" s="1"/>
  <c r="L243" i="4"/>
  <c r="N243" i="4"/>
  <c r="J246" i="4"/>
  <c r="L246" i="4"/>
  <c r="N246" i="4"/>
  <c r="J249" i="4"/>
  <c r="P249" i="4" s="1"/>
  <c r="Q249" i="4" s="1"/>
  <c r="L249" i="4"/>
  <c r="N249" i="4"/>
  <c r="J252" i="4"/>
  <c r="P252" i="4" s="1"/>
  <c r="Q252" i="4" s="1"/>
  <c r="L252" i="4"/>
  <c r="N252" i="4"/>
  <c r="J255" i="4"/>
  <c r="L255" i="4"/>
  <c r="N255" i="4"/>
  <c r="L259" i="4"/>
  <c r="D17" i="3" s="1"/>
  <c r="J260" i="4"/>
  <c r="L260" i="4"/>
  <c r="N260" i="4"/>
  <c r="N259" i="4" s="1"/>
  <c r="J263" i="4"/>
  <c r="L263" i="4"/>
  <c r="N263" i="4"/>
  <c r="P263" i="4"/>
  <c r="Q263" i="4" s="1"/>
  <c r="J266" i="4"/>
  <c r="L266" i="4"/>
  <c r="N266" i="4"/>
  <c r="J269" i="4"/>
  <c r="P269" i="4" s="1"/>
  <c r="Q269" i="4" s="1"/>
  <c r="L269" i="4"/>
  <c r="N269" i="4"/>
  <c r="J272" i="4"/>
  <c r="P272" i="4" s="1"/>
  <c r="Q272" i="4" s="1"/>
  <c r="L272" i="4"/>
  <c r="N272" i="4"/>
  <c r="J277" i="4"/>
  <c r="L277" i="4"/>
  <c r="N277" i="4"/>
  <c r="J280" i="4"/>
  <c r="L280" i="4"/>
  <c r="N280" i="4"/>
  <c r="J283" i="4"/>
  <c r="L283" i="4"/>
  <c r="N283" i="4"/>
  <c r="P283" i="4"/>
  <c r="Q283" i="4" s="1"/>
  <c r="J286" i="4"/>
  <c r="L286" i="4"/>
  <c r="N286" i="4"/>
  <c r="J289" i="4"/>
  <c r="P289" i="4" s="1"/>
  <c r="L289" i="4"/>
  <c r="N289" i="4"/>
  <c r="Q289" i="4"/>
  <c r="J292" i="4"/>
  <c r="L292" i="4"/>
  <c r="N292" i="4"/>
  <c r="P292" i="4"/>
  <c r="J295" i="4"/>
  <c r="L295" i="4"/>
  <c r="N295" i="4"/>
  <c r="J298" i="4"/>
  <c r="L298" i="4"/>
  <c r="N298" i="4"/>
  <c r="P298" i="4"/>
  <c r="Q298" i="4" s="1"/>
  <c r="J301" i="4"/>
  <c r="L301" i="4"/>
  <c r="N301" i="4"/>
  <c r="P301" i="4"/>
  <c r="J304" i="4"/>
  <c r="L304" i="4"/>
  <c r="N304" i="4"/>
  <c r="P304" i="4"/>
  <c r="Q304" i="4" s="1"/>
  <c r="J308" i="4"/>
  <c r="P308" i="4" s="1"/>
  <c r="L308" i="4"/>
  <c r="N308" i="4"/>
  <c r="Q308" i="4"/>
  <c r="J312" i="4"/>
  <c r="L312" i="4"/>
  <c r="N312" i="4"/>
  <c r="J318" i="4"/>
  <c r="L318" i="4"/>
  <c r="N318" i="4"/>
  <c r="J321" i="4"/>
  <c r="P321" i="4" s="1"/>
  <c r="Q321" i="4" s="1"/>
  <c r="L321" i="4"/>
  <c r="N321" i="4"/>
  <c r="J324" i="4"/>
  <c r="P324" i="4" s="1"/>
  <c r="L324" i="4"/>
  <c r="N324" i="4"/>
  <c r="J327" i="4"/>
  <c r="P327" i="4" s="1"/>
  <c r="Q327" i="4" s="1"/>
  <c r="L327" i="4"/>
  <c r="N327" i="4"/>
  <c r="J330" i="4"/>
  <c r="L330" i="4"/>
  <c r="N330" i="4"/>
  <c r="J333" i="4"/>
  <c r="L333" i="4"/>
  <c r="N333" i="4"/>
  <c r="J336" i="4"/>
  <c r="L336" i="4"/>
  <c r="N336" i="4"/>
  <c r="P336" i="4"/>
  <c r="Q336" i="4" s="1"/>
  <c r="J339" i="4"/>
  <c r="L339" i="4"/>
  <c r="N339" i="4"/>
  <c r="P339" i="4"/>
  <c r="J342" i="4"/>
  <c r="L342" i="4"/>
  <c r="N342" i="4"/>
  <c r="P342" i="4"/>
  <c r="Q342" i="4" s="1"/>
  <c r="J345" i="4"/>
  <c r="L345" i="4"/>
  <c r="N345" i="4"/>
  <c r="J348" i="4"/>
  <c r="L348" i="4"/>
  <c r="N348" i="4"/>
  <c r="J351" i="4"/>
  <c r="P351" i="4" s="1"/>
  <c r="L351" i="4"/>
  <c r="N351" i="4"/>
  <c r="J355" i="4"/>
  <c r="L355" i="4"/>
  <c r="N355" i="4"/>
  <c r="J358" i="4"/>
  <c r="L358" i="4"/>
  <c r="N358" i="4"/>
  <c r="P358" i="4"/>
  <c r="Q358" i="4" s="1"/>
  <c r="J361" i="4"/>
  <c r="P361" i="4" s="1"/>
  <c r="L361" i="4"/>
  <c r="N361" i="4"/>
  <c r="Q361" i="4"/>
  <c r="J364" i="4"/>
  <c r="P364" i="4" s="1"/>
  <c r="Q364" i="4" s="1"/>
  <c r="L364" i="4"/>
  <c r="N364" i="4"/>
  <c r="J368" i="4"/>
  <c r="P368" i="4" s="1"/>
  <c r="L368" i="4"/>
  <c r="N368" i="4"/>
  <c r="J371" i="4"/>
  <c r="L371" i="4"/>
  <c r="N371" i="4"/>
  <c r="J374" i="4"/>
  <c r="P374" i="4" s="1"/>
  <c r="L374" i="4"/>
  <c r="N374" i="4"/>
  <c r="Q374" i="4"/>
  <c r="J377" i="4"/>
  <c r="L377" i="4"/>
  <c r="N377" i="4"/>
  <c r="P377" i="4"/>
  <c r="J383" i="4"/>
  <c r="L383" i="4"/>
  <c r="N383" i="4"/>
  <c r="P383" i="4"/>
  <c r="Q383" i="4" s="1"/>
  <c r="J386" i="4"/>
  <c r="L386" i="4"/>
  <c r="N386" i="4"/>
  <c r="P386" i="4"/>
  <c r="Q386" i="4" s="1"/>
  <c r="J391" i="4"/>
  <c r="L391" i="4"/>
  <c r="N391" i="4"/>
  <c r="P391" i="4"/>
  <c r="J394" i="4"/>
  <c r="L394" i="4"/>
  <c r="N394" i="4"/>
  <c r="J395" i="4"/>
  <c r="J390" i="4" s="1"/>
  <c r="C20" i="3" s="1"/>
  <c r="L395" i="4"/>
  <c r="N395" i="4"/>
  <c r="P395" i="4"/>
  <c r="Q395" i="4" s="1"/>
  <c r="J398" i="4"/>
  <c r="L398" i="4"/>
  <c r="N398" i="4"/>
  <c r="P398" i="4"/>
  <c r="Q398" i="4" s="1"/>
  <c r="J404" i="4"/>
  <c r="L404" i="4"/>
  <c r="N404" i="4"/>
  <c r="J407" i="4"/>
  <c r="L407" i="4"/>
  <c r="N407" i="4"/>
  <c r="P407" i="4"/>
  <c r="Q407" i="4" s="1"/>
  <c r="J410" i="4"/>
  <c r="L410" i="4"/>
  <c r="N410" i="4"/>
  <c r="P410" i="4"/>
  <c r="J413" i="4"/>
  <c r="L413" i="4"/>
  <c r="N413" i="4"/>
  <c r="P413" i="4"/>
  <c r="Q413" i="4" s="1"/>
  <c r="J416" i="4"/>
  <c r="L416" i="4"/>
  <c r="N416" i="4"/>
  <c r="P416" i="4"/>
  <c r="Q416" i="4" s="1"/>
  <c r="J419" i="4"/>
  <c r="L419" i="4"/>
  <c r="N419" i="4"/>
  <c r="J422" i="4"/>
  <c r="L422" i="4"/>
  <c r="N422" i="4"/>
  <c r="P422" i="4"/>
  <c r="Q422" i="4" s="1"/>
  <c r="J425" i="4"/>
  <c r="L425" i="4"/>
  <c r="N425" i="4"/>
  <c r="J428" i="4"/>
  <c r="P428" i="4" s="1"/>
  <c r="Q428" i="4" s="1"/>
  <c r="L428" i="4"/>
  <c r="N428" i="4"/>
  <c r="J429" i="4"/>
  <c r="L429" i="4"/>
  <c r="N429" i="4"/>
  <c r="J430" i="4"/>
  <c r="L430" i="4"/>
  <c r="N430" i="4"/>
  <c r="J431" i="4"/>
  <c r="P431" i="4" s="1"/>
  <c r="Q431" i="4" s="1"/>
  <c r="L431" i="4"/>
  <c r="N431" i="4"/>
  <c r="J434" i="4"/>
  <c r="L434" i="4"/>
  <c r="N434" i="4"/>
  <c r="J438" i="4"/>
  <c r="L438" i="4"/>
  <c r="N438" i="4"/>
  <c r="P438" i="4"/>
  <c r="Q438" i="4" s="1"/>
  <c r="J439" i="4"/>
  <c r="P439" i="4" s="1"/>
  <c r="L439" i="4"/>
  <c r="N439" i="4"/>
  <c r="J440" i="4"/>
  <c r="P440" i="4" s="1"/>
  <c r="L440" i="4"/>
  <c r="N440" i="4"/>
  <c r="J441" i="4"/>
  <c r="L441" i="4"/>
  <c r="N441" i="4"/>
  <c r="J442" i="4"/>
  <c r="L442" i="4"/>
  <c r="N442" i="4"/>
  <c r="J445" i="4"/>
  <c r="L445" i="4"/>
  <c r="N445" i="4"/>
  <c r="P445" i="4"/>
  <c r="Q445" i="4" s="1"/>
  <c r="J448" i="4"/>
  <c r="L448" i="4"/>
  <c r="N448" i="4"/>
  <c r="J451" i="4"/>
  <c r="L451" i="4"/>
  <c r="N451" i="4"/>
  <c r="P451" i="4"/>
  <c r="Q451" i="4" s="1"/>
  <c r="J454" i="4"/>
  <c r="L454" i="4"/>
  <c r="N454" i="4"/>
  <c r="P454" i="4"/>
  <c r="Q454" i="4" s="1"/>
  <c r="J457" i="4"/>
  <c r="P457" i="4" s="1"/>
  <c r="Q457" i="4" s="1"/>
  <c r="L457" i="4"/>
  <c r="N457" i="4"/>
  <c r="J460" i="4"/>
  <c r="L460" i="4"/>
  <c r="N460" i="4"/>
  <c r="J463" i="4"/>
  <c r="L463" i="4"/>
  <c r="N463" i="4"/>
  <c r="N467" i="4"/>
  <c r="J468" i="4"/>
  <c r="L468" i="4"/>
  <c r="L467" i="4" s="1"/>
  <c r="D23" i="3" s="1"/>
  <c r="N468" i="4"/>
  <c r="J473" i="4"/>
  <c r="P473" i="4" s="1"/>
  <c r="L473" i="4"/>
  <c r="L472" i="4" s="1"/>
  <c r="D24" i="3" s="1"/>
  <c r="N473" i="4"/>
  <c r="J476" i="4"/>
  <c r="L476" i="4"/>
  <c r="N476" i="4"/>
  <c r="J481" i="4"/>
  <c r="L481" i="4"/>
  <c r="L480" i="4" s="1"/>
  <c r="D25" i="3" s="1"/>
  <c r="N481" i="4"/>
  <c r="J484" i="4"/>
  <c r="L484" i="4"/>
  <c r="N484" i="4"/>
  <c r="P484" i="4"/>
  <c r="Q484" i="4" s="1"/>
  <c r="J487" i="4"/>
  <c r="L487" i="4"/>
  <c r="N487" i="4"/>
  <c r="P487" i="4"/>
  <c r="Q487" i="4" s="1"/>
  <c r="J490" i="4"/>
  <c r="P490" i="4" s="1"/>
  <c r="Q490" i="4" s="1"/>
  <c r="L490" i="4"/>
  <c r="N490" i="4"/>
  <c r="J493" i="4"/>
  <c r="L493" i="4"/>
  <c r="N493" i="4"/>
  <c r="J496" i="4"/>
  <c r="P496" i="4" s="1"/>
  <c r="Q496" i="4" s="1"/>
  <c r="L496" i="4"/>
  <c r="N496" i="4"/>
  <c r="J499" i="4"/>
  <c r="L499" i="4"/>
  <c r="N499" i="4"/>
  <c r="J504" i="4"/>
  <c r="L504" i="4"/>
  <c r="N504" i="4"/>
  <c r="P504" i="4"/>
  <c r="Q504" i="4" s="1"/>
  <c r="J508" i="4"/>
  <c r="P508" i="4" s="1"/>
  <c r="Q508" i="4" s="1"/>
  <c r="L508" i="4"/>
  <c r="N508" i="4"/>
  <c r="J512" i="4"/>
  <c r="L512" i="4"/>
  <c r="N512" i="4"/>
  <c r="J515" i="4"/>
  <c r="L515" i="4"/>
  <c r="N515" i="4"/>
  <c r="P515" i="4"/>
  <c r="J518" i="4"/>
  <c r="L518" i="4"/>
  <c r="N518" i="4"/>
  <c r="J521" i="4"/>
  <c r="L521" i="4"/>
  <c r="N521" i="4"/>
  <c r="P521" i="4"/>
  <c r="Q521" i="4" s="1"/>
  <c r="J524" i="4"/>
  <c r="P524" i="4" s="1"/>
  <c r="L524" i="4"/>
  <c r="N524" i="4"/>
  <c r="Q524" i="4"/>
  <c r="J527" i="4"/>
  <c r="P527" i="4" s="1"/>
  <c r="Q527" i="4" s="1"/>
  <c r="L527" i="4"/>
  <c r="N527" i="4"/>
  <c r="J530" i="4"/>
  <c r="P530" i="4" s="1"/>
  <c r="Q530" i="4" s="1"/>
  <c r="L530" i="4"/>
  <c r="N530" i="4"/>
  <c r="J533" i="4"/>
  <c r="L533" i="4"/>
  <c r="N533" i="4"/>
  <c r="J537" i="4"/>
  <c r="P537" i="4" s="1"/>
  <c r="Q537" i="4" s="1"/>
  <c r="L537" i="4"/>
  <c r="N537" i="4"/>
  <c r="J540" i="4"/>
  <c r="P540" i="4" s="1"/>
  <c r="L540" i="4"/>
  <c r="N540" i="4"/>
  <c r="J543" i="4"/>
  <c r="P543" i="4" s="1"/>
  <c r="L543" i="4"/>
  <c r="N543" i="4"/>
  <c r="J549" i="4"/>
  <c r="L549" i="4"/>
  <c r="N549" i="4"/>
  <c r="J552" i="4"/>
  <c r="P552" i="4" s="1"/>
  <c r="Q552" i="4" s="1"/>
  <c r="L552" i="4"/>
  <c r="N552" i="4"/>
  <c r="J555" i="4"/>
  <c r="L555" i="4"/>
  <c r="N555" i="4"/>
  <c r="J558" i="4"/>
  <c r="L558" i="4"/>
  <c r="N558" i="4"/>
  <c r="P558" i="4"/>
  <c r="Q558" i="4" s="1"/>
  <c r="J561" i="4"/>
  <c r="L561" i="4"/>
  <c r="N561" i="4"/>
  <c r="J564" i="4"/>
  <c r="P564" i="4" s="1"/>
  <c r="L564" i="4"/>
  <c r="N564" i="4"/>
  <c r="Q564" i="4"/>
  <c r="J567" i="4"/>
  <c r="P567" i="4" s="1"/>
  <c r="L567" i="4"/>
  <c r="N567" i="4"/>
  <c r="Q567" i="4"/>
  <c r="J570" i="4"/>
  <c r="L570" i="4"/>
  <c r="N570" i="4"/>
  <c r="J573" i="4"/>
  <c r="P573" i="4" s="1"/>
  <c r="Q573" i="4" s="1"/>
  <c r="L573" i="4"/>
  <c r="N573" i="4"/>
  <c r="J576" i="4"/>
  <c r="L576" i="4"/>
  <c r="N576" i="4"/>
  <c r="P576" i="4"/>
  <c r="J579" i="4"/>
  <c r="L579" i="4"/>
  <c r="N579" i="4"/>
  <c r="P579" i="4"/>
  <c r="Q579" i="4" s="1"/>
  <c r="J582" i="4"/>
  <c r="L582" i="4"/>
  <c r="N582" i="4"/>
  <c r="P582" i="4"/>
  <c r="J587" i="4"/>
  <c r="L587" i="4"/>
  <c r="N587" i="4"/>
  <c r="J591" i="4"/>
  <c r="L591" i="4"/>
  <c r="N591" i="4"/>
  <c r="P591" i="4"/>
  <c r="Q591" i="4" s="1"/>
  <c r="J594" i="4"/>
  <c r="L594" i="4"/>
  <c r="N594" i="4"/>
  <c r="J598" i="4"/>
  <c r="L598" i="4"/>
  <c r="N598" i="4"/>
  <c r="P598" i="4"/>
  <c r="Q598" i="4" s="1"/>
  <c r="J601" i="4"/>
  <c r="L601" i="4"/>
  <c r="N601" i="4"/>
  <c r="P601" i="4"/>
  <c r="Q601" i="4" s="1"/>
  <c r="J604" i="4"/>
  <c r="P604" i="4" s="1"/>
  <c r="Q604" i="4" s="1"/>
  <c r="L604" i="4"/>
  <c r="N604" i="4"/>
  <c r="J609" i="4"/>
  <c r="L609" i="4"/>
  <c r="N609" i="4"/>
  <c r="J613" i="4"/>
  <c r="L613" i="4"/>
  <c r="N613" i="4"/>
  <c r="J618" i="4"/>
  <c r="L618" i="4"/>
  <c r="N618" i="4"/>
  <c r="J621" i="4"/>
  <c r="L621" i="4"/>
  <c r="N621" i="4"/>
  <c r="P621" i="4"/>
  <c r="Q621" i="4" s="1"/>
  <c r="J622" i="4"/>
  <c r="L622" i="4"/>
  <c r="N622" i="4"/>
  <c r="P622" i="4"/>
  <c r="J625" i="4"/>
  <c r="L625" i="4"/>
  <c r="N625" i="4"/>
  <c r="J628" i="4"/>
  <c r="L628" i="4"/>
  <c r="N628" i="4"/>
  <c r="P628" i="4"/>
  <c r="Q628" i="4" s="1"/>
  <c r="J632" i="4"/>
  <c r="L632" i="4"/>
  <c r="N632" i="4"/>
  <c r="P632" i="4"/>
  <c r="Q632" i="4" s="1"/>
  <c r="J635" i="4"/>
  <c r="P635" i="4" s="1"/>
  <c r="L635" i="4"/>
  <c r="N635" i="4"/>
  <c r="Q635" i="4"/>
  <c r="J638" i="4"/>
  <c r="L638" i="4"/>
  <c r="N638" i="4"/>
  <c r="J641" i="4"/>
  <c r="L641" i="4"/>
  <c r="N641" i="4"/>
  <c r="J645" i="4"/>
  <c r="P645" i="4" s="1"/>
  <c r="L645" i="4"/>
  <c r="N645" i="4"/>
  <c r="J649" i="4"/>
  <c r="P649" i="4" s="1"/>
  <c r="L649" i="4"/>
  <c r="N649" i="4"/>
  <c r="J653" i="4"/>
  <c r="P653" i="4" s="1"/>
  <c r="Q653" i="4" s="1"/>
  <c r="L653" i="4"/>
  <c r="N653" i="4"/>
  <c r="J656" i="4"/>
  <c r="L656" i="4"/>
  <c r="N656" i="4"/>
  <c r="J660" i="4"/>
  <c r="L660" i="4"/>
  <c r="N660" i="4"/>
  <c r="J664" i="4"/>
  <c r="P664" i="4" s="1"/>
  <c r="L664" i="4"/>
  <c r="N664" i="4"/>
  <c r="Q664" i="4"/>
  <c r="J667" i="4"/>
  <c r="L667" i="4"/>
  <c r="N667" i="4"/>
  <c r="J670" i="4"/>
  <c r="L670" i="4"/>
  <c r="N670" i="4"/>
  <c r="P670" i="4"/>
  <c r="Q670" i="4" s="1"/>
  <c r="J673" i="4"/>
  <c r="L673" i="4"/>
  <c r="N673" i="4"/>
  <c r="P673" i="4"/>
  <c r="J676" i="4"/>
  <c r="P676" i="4" s="1"/>
  <c r="L676" i="4"/>
  <c r="N676" i="4"/>
  <c r="Q676" i="4"/>
  <c r="J679" i="4"/>
  <c r="L679" i="4"/>
  <c r="N679" i="4"/>
  <c r="P679" i="4"/>
  <c r="J684" i="4"/>
  <c r="L684" i="4"/>
  <c r="N684" i="4"/>
  <c r="P684" i="4"/>
  <c r="Q684" i="4" s="1"/>
  <c r="J687" i="4"/>
  <c r="L687" i="4"/>
  <c r="N687" i="4"/>
  <c r="J690" i="4"/>
  <c r="L690" i="4"/>
  <c r="N690" i="4"/>
  <c r="J693" i="4"/>
  <c r="L693" i="4"/>
  <c r="N693" i="4"/>
  <c r="P693" i="4"/>
  <c r="Q693" i="4" s="1"/>
  <c r="J696" i="4"/>
  <c r="L696" i="4"/>
  <c r="N696" i="4"/>
  <c r="J700" i="4"/>
  <c r="C32" i="3" s="1"/>
  <c r="J701" i="4"/>
  <c r="L701" i="4"/>
  <c r="N701" i="4"/>
  <c r="P701" i="4"/>
  <c r="Q701" i="4" s="1"/>
  <c r="J704" i="4"/>
  <c r="L704" i="4"/>
  <c r="N704" i="4"/>
  <c r="P704" i="4"/>
  <c r="Q704" i="4" s="1"/>
  <c r="J709" i="4"/>
  <c r="L709" i="4"/>
  <c r="N709" i="4"/>
  <c r="J716" i="4"/>
  <c r="L716" i="4"/>
  <c r="N716" i="4"/>
  <c r="J719" i="4"/>
  <c r="L719" i="4"/>
  <c r="N719" i="4"/>
  <c r="J724" i="4"/>
  <c r="L724" i="4"/>
  <c r="N724" i="4"/>
  <c r="J727" i="4"/>
  <c r="L727" i="4"/>
  <c r="N727" i="4"/>
  <c r="P727" i="4"/>
  <c r="Q727" i="4" s="1"/>
  <c r="J730" i="4"/>
  <c r="L730" i="4"/>
  <c r="N730" i="4"/>
  <c r="J735" i="4"/>
  <c r="L735" i="4"/>
  <c r="N735" i="4"/>
  <c r="J738" i="4"/>
  <c r="L738" i="4"/>
  <c r="N738" i="4"/>
  <c r="P738" i="4"/>
  <c r="Q738" i="4" s="1"/>
  <c r="J744" i="4"/>
  <c r="L744" i="4"/>
  <c r="N744" i="4"/>
  <c r="P744" i="4"/>
  <c r="Q744" i="4" s="1"/>
  <c r="J749" i="4"/>
  <c r="L749" i="4"/>
  <c r="N749" i="4"/>
  <c r="P749" i="4"/>
  <c r="Q749" i="4" s="1"/>
  <c r="J752" i="4"/>
  <c r="P752" i="4" s="1"/>
  <c r="Q752" i="4" s="1"/>
  <c r="L752" i="4"/>
  <c r="N752" i="4"/>
  <c r="J755" i="4"/>
  <c r="L755" i="4"/>
  <c r="N755" i="4"/>
  <c r="J758" i="4"/>
  <c r="L758" i="4"/>
  <c r="N758" i="4"/>
  <c r="J763" i="4"/>
  <c r="L763" i="4"/>
  <c r="N763" i="4"/>
  <c r="J766" i="4"/>
  <c r="L766" i="4"/>
  <c r="N766" i="4"/>
  <c r="P766" i="4"/>
  <c r="Q766" i="4" s="1"/>
  <c r="J769" i="4"/>
  <c r="P769" i="4" s="1"/>
  <c r="Q769" i="4" s="1"/>
  <c r="L769" i="4"/>
  <c r="N769" i="4"/>
  <c r="J772" i="4"/>
  <c r="P772" i="4" s="1"/>
  <c r="Q772" i="4" s="1"/>
  <c r="L772" i="4"/>
  <c r="N772" i="4"/>
  <c r="J779" i="4"/>
  <c r="L779" i="4"/>
  <c r="N779" i="4"/>
  <c r="J782" i="4"/>
  <c r="L782" i="4"/>
  <c r="L778" i="4" s="1"/>
  <c r="D34" i="3" s="1"/>
  <c r="N782" i="4"/>
  <c r="J785" i="4"/>
  <c r="L785" i="4"/>
  <c r="N785" i="4"/>
  <c r="P785" i="4"/>
  <c r="Q785" i="4" s="1"/>
  <c r="J788" i="4"/>
  <c r="L788" i="4"/>
  <c r="N788" i="4"/>
  <c r="P788" i="4"/>
  <c r="Q788" i="4" s="1"/>
  <c r="J791" i="4"/>
  <c r="L791" i="4"/>
  <c r="N791" i="4"/>
  <c r="P791" i="4"/>
  <c r="Q791" i="4" s="1"/>
  <c r="J796" i="4"/>
  <c r="L796" i="4"/>
  <c r="N796" i="4"/>
  <c r="P796" i="4"/>
  <c r="J799" i="4"/>
  <c r="L799" i="4"/>
  <c r="N799" i="4"/>
  <c r="J802" i="4"/>
  <c r="L802" i="4"/>
  <c r="N802" i="4"/>
  <c r="P802" i="4"/>
  <c r="Q802" i="4" s="1"/>
  <c r="J805" i="4"/>
  <c r="L805" i="4"/>
  <c r="N805" i="4"/>
  <c r="P805" i="4"/>
  <c r="Q805" i="4" s="1"/>
  <c r="J808" i="4"/>
  <c r="L808" i="4"/>
  <c r="N808" i="4"/>
  <c r="P808" i="4"/>
  <c r="Q808" i="4" s="1"/>
  <c r="J811" i="4"/>
  <c r="P811" i="4" s="1"/>
  <c r="L811" i="4"/>
  <c r="N811" i="4"/>
  <c r="J814" i="4"/>
  <c r="L814" i="4"/>
  <c r="N814" i="4"/>
  <c r="J818" i="4"/>
  <c r="L818" i="4"/>
  <c r="N818" i="4"/>
  <c r="P818" i="4"/>
  <c r="Q818" i="4" s="1"/>
  <c r="J821" i="4"/>
  <c r="L821" i="4"/>
  <c r="N821" i="4"/>
  <c r="P821" i="4"/>
  <c r="Q821" i="4" s="1"/>
  <c r="J824" i="4"/>
  <c r="L824" i="4"/>
  <c r="N824" i="4"/>
  <c r="P824" i="4"/>
  <c r="Q824" i="4" s="1"/>
  <c r="J827" i="4"/>
  <c r="L827" i="4"/>
  <c r="N827" i="4"/>
  <c r="P827" i="4"/>
  <c r="Q827" i="4" s="1"/>
  <c r="J830" i="4"/>
  <c r="P830" i="4" s="1"/>
  <c r="L830" i="4"/>
  <c r="N830" i="4"/>
  <c r="Q830" i="4"/>
  <c r="J834" i="4"/>
  <c r="L834" i="4"/>
  <c r="N834" i="4"/>
  <c r="J837" i="4"/>
  <c r="L837" i="4"/>
  <c r="N837" i="4"/>
  <c r="J840" i="4"/>
  <c r="P840" i="4" s="1"/>
  <c r="Q840" i="4" s="1"/>
  <c r="L840" i="4"/>
  <c r="N840" i="4"/>
  <c r="J843" i="4"/>
  <c r="L843" i="4"/>
  <c r="N843" i="4"/>
  <c r="J847" i="4"/>
  <c r="P847" i="4" s="1"/>
  <c r="Q847" i="4" s="1"/>
  <c r="L847" i="4"/>
  <c r="N847" i="4"/>
  <c r="J850" i="4"/>
  <c r="L850" i="4"/>
  <c r="N850" i="4"/>
  <c r="J853" i="4"/>
  <c r="L853" i="4"/>
  <c r="N853" i="4"/>
  <c r="J859" i="4"/>
  <c r="L859" i="4"/>
  <c r="N859" i="4"/>
  <c r="P859" i="4"/>
  <c r="J862" i="4"/>
  <c r="L862" i="4"/>
  <c r="N862" i="4"/>
  <c r="P862" i="4"/>
  <c r="Q862" i="4" s="1"/>
  <c r="J865" i="4"/>
  <c r="L865" i="4"/>
  <c r="N865" i="4"/>
  <c r="P865" i="4"/>
  <c r="Q865" i="4" s="1"/>
  <c r="J870" i="4"/>
  <c r="L870" i="4"/>
  <c r="L869" i="4" s="1"/>
  <c r="D36" i="3" s="1"/>
  <c r="N870" i="4"/>
  <c r="N869" i="4" s="1"/>
  <c r="J874" i="4"/>
  <c r="L874" i="4"/>
  <c r="N874" i="4"/>
  <c r="P874" i="4"/>
  <c r="Q874" i="4" s="1"/>
  <c r="J877" i="4"/>
  <c r="L877" i="4"/>
  <c r="N877" i="4"/>
  <c r="P877" i="4"/>
  <c r="Q877" i="4" s="1"/>
  <c r="J880" i="4"/>
  <c r="L880" i="4"/>
  <c r="N880" i="4"/>
  <c r="P880" i="4"/>
  <c r="Q880" i="4" s="1"/>
  <c r="J883" i="4"/>
  <c r="L883" i="4"/>
  <c r="N883" i="4"/>
  <c r="J886" i="4"/>
  <c r="L886" i="4"/>
  <c r="N886" i="4"/>
  <c r="J889" i="4"/>
  <c r="L889" i="4"/>
  <c r="N889" i="4"/>
  <c r="P889" i="4"/>
  <c r="Q889" i="4" s="1"/>
  <c r="J892" i="4"/>
  <c r="P892" i="4" s="1"/>
  <c r="Q892" i="4" s="1"/>
  <c r="L892" i="4"/>
  <c r="N892" i="4"/>
  <c r="J895" i="4"/>
  <c r="P895" i="4" s="1"/>
  <c r="Q895" i="4" s="1"/>
  <c r="L895" i="4"/>
  <c r="N895" i="4"/>
  <c r="J896" i="4"/>
  <c r="L896" i="4"/>
  <c r="N896" i="4"/>
  <c r="J899" i="4"/>
  <c r="L899" i="4"/>
  <c r="N899" i="4"/>
  <c r="J902" i="4"/>
  <c r="P902" i="4" s="1"/>
  <c r="L902" i="4"/>
  <c r="N902" i="4"/>
  <c r="J905" i="4"/>
  <c r="L905" i="4"/>
  <c r="N905" i="4"/>
  <c r="J908" i="4"/>
  <c r="L908" i="4"/>
  <c r="N908" i="4"/>
  <c r="P908" i="4"/>
  <c r="Q908" i="4" s="1"/>
  <c r="J911" i="4"/>
  <c r="L911" i="4"/>
  <c r="N911" i="4"/>
  <c r="P911" i="4"/>
  <c r="Q911" i="4" s="1"/>
  <c r="J912" i="4"/>
  <c r="L912" i="4"/>
  <c r="N912" i="4"/>
  <c r="P912" i="4"/>
  <c r="Q912" i="4" s="1"/>
  <c r="J913" i="4"/>
  <c r="L913" i="4"/>
  <c r="N913" i="4"/>
  <c r="J914" i="4"/>
  <c r="L914" i="4"/>
  <c r="N914" i="4"/>
  <c r="J915" i="4"/>
  <c r="P915" i="4" s="1"/>
  <c r="L915" i="4"/>
  <c r="N915" i="4"/>
  <c r="Q915" i="4"/>
  <c r="J918" i="4"/>
  <c r="L918" i="4"/>
  <c r="N918" i="4"/>
  <c r="P918" i="4"/>
  <c r="Q918" i="4" s="1"/>
  <c r="J921" i="4"/>
  <c r="L921" i="4"/>
  <c r="N921" i="4"/>
  <c r="P921" i="4"/>
  <c r="Q921" i="4" s="1"/>
  <c r="J924" i="4"/>
  <c r="L924" i="4"/>
  <c r="N924" i="4"/>
  <c r="P924" i="4"/>
  <c r="J930" i="4"/>
  <c r="P930" i="4" s="1"/>
  <c r="L930" i="4"/>
  <c r="N930" i="4"/>
  <c r="Q930" i="4"/>
  <c r="J934" i="4"/>
  <c r="L934" i="4"/>
  <c r="N934" i="4"/>
  <c r="J937" i="4"/>
  <c r="L937" i="4"/>
  <c r="N937" i="4"/>
  <c r="J940" i="4"/>
  <c r="P940" i="4" s="1"/>
  <c r="Q940" i="4" s="1"/>
  <c r="L940" i="4"/>
  <c r="N940" i="4"/>
  <c r="J941" i="4"/>
  <c r="L941" i="4"/>
  <c r="N941" i="4"/>
  <c r="J942" i="4"/>
  <c r="P942" i="4" s="1"/>
  <c r="Q942" i="4" s="1"/>
  <c r="L942" i="4"/>
  <c r="N942" i="4"/>
  <c r="J945" i="4"/>
  <c r="P945" i="4" s="1"/>
  <c r="L945" i="4"/>
  <c r="N945" i="4"/>
  <c r="Q945" i="4"/>
  <c r="J946" i="4"/>
  <c r="L946" i="4"/>
  <c r="N946" i="4"/>
  <c r="J947" i="4"/>
  <c r="P947" i="4" s="1"/>
  <c r="L947" i="4"/>
  <c r="N947" i="4"/>
  <c r="J948" i="4"/>
  <c r="P948" i="4" s="1"/>
  <c r="Q948" i="4" s="1"/>
  <c r="L948" i="4"/>
  <c r="N948" i="4"/>
  <c r="J949" i="4"/>
  <c r="P949" i="4" s="1"/>
  <c r="Q949" i="4" s="1"/>
  <c r="L949" i="4"/>
  <c r="N949" i="4"/>
  <c r="J952" i="4"/>
  <c r="P952" i="4" s="1"/>
  <c r="Q952" i="4" s="1"/>
  <c r="L952" i="4"/>
  <c r="N952" i="4"/>
  <c r="J953" i="4"/>
  <c r="P953" i="4" s="1"/>
  <c r="L953" i="4"/>
  <c r="N953" i="4"/>
  <c r="J956" i="4"/>
  <c r="P956" i="4" s="1"/>
  <c r="L956" i="4"/>
  <c r="N956" i="4"/>
  <c r="J959" i="4"/>
  <c r="L959" i="4"/>
  <c r="N959" i="4"/>
  <c r="J962" i="4"/>
  <c r="P962" i="4" s="1"/>
  <c r="L962" i="4"/>
  <c r="N962" i="4"/>
  <c r="Q962" i="4"/>
  <c r="J967" i="4"/>
  <c r="L967" i="4"/>
  <c r="N967" i="4"/>
  <c r="N966" i="4" s="1"/>
  <c r="P967" i="4"/>
  <c r="Q967" i="4" s="1"/>
  <c r="J971" i="4"/>
  <c r="L971" i="4"/>
  <c r="N971" i="4"/>
  <c r="J975" i="4"/>
  <c r="L975" i="4"/>
  <c r="N975" i="4"/>
  <c r="J979" i="4"/>
  <c r="P979" i="4" s="1"/>
  <c r="Q979" i="4" s="1"/>
  <c r="L979" i="4"/>
  <c r="N979" i="4"/>
  <c r="J983" i="4"/>
  <c r="P983" i="4" s="1"/>
  <c r="Q983" i="4" s="1"/>
  <c r="L983" i="4"/>
  <c r="N983" i="4"/>
  <c r="N988" i="4"/>
  <c r="J989" i="4"/>
  <c r="L989" i="4"/>
  <c r="N989" i="4"/>
  <c r="P989" i="4"/>
  <c r="Q989" i="4" s="1"/>
  <c r="J993" i="4"/>
  <c r="L993" i="4"/>
  <c r="N993" i="4"/>
  <c r="J999" i="4"/>
  <c r="L999" i="4"/>
  <c r="L998" i="4" s="1"/>
  <c r="D41" i="3" s="1"/>
  <c r="N999" i="4"/>
  <c r="N998" i="4" s="1"/>
  <c r="J1002" i="4"/>
  <c r="L1002" i="4"/>
  <c r="N1002" i="4"/>
  <c r="P1002" i="4"/>
  <c r="Q1002" i="4" s="1"/>
  <c r="J1005" i="4"/>
  <c r="P1005" i="4" s="1"/>
  <c r="L1005" i="4"/>
  <c r="N1005" i="4"/>
  <c r="Q1005" i="4"/>
  <c r="J1008" i="4"/>
  <c r="L1008" i="4"/>
  <c r="N1008" i="4"/>
  <c r="P1008" i="4"/>
  <c r="Q1008" i="4" s="1"/>
  <c r="J1013" i="4"/>
  <c r="L1013" i="4"/>
  <c r="N1013" i="4"/>
  <c r="J1017" i="4"/>
  <c r="P1017" i="4" s="1"/>
  <c r="Q1017" i="4" s="1"/>
  <c r="L1017" i="4"/>
  <c r="N1017" i="4"/>
  <c r="J1022" i="4"/>
  <c r="P1022" i="4" s="1"/>
  <c r="Q1022" i="4" s="1"/>
  <c r="L1022" i="4"/>
  <c r="N1022" i="4"/>
  <c r="J1026" i="4"/>
  <c r="P1026" i="4" s="1"/>
  <c r="Q1026" i="4" s="1"/>
  <c r="L1026" i="4"/>
  <c r="N1026" i="4"/>
  <c r="J1030" i="4"/>
  <c r="L1030" i="4"/>
  <c r="N1030" i="4"/>
  <c r="P1030" i="4"/>
  <c r="J1034" i="4"/>
  <c r="L1034" i="4"/>
  <c r="N1034" i="4"/>
  <c r="J1037" i="4"/>
  <c r="P1037" i="4" s="1"/>
  <c r="L1037" i="4"/>
  <c r="N1037" i="4"/>
  <c r="J1040" i="4"/>
  <c r="L1040" i="4"/>
  <c r="N1040" i="4"/>
  <c r="J1043" i="4"/>
  <c r="P1043" i="4" s="1"/>
  <c r="Q1043" i="4" s="1"/>
  <c r="L1043" i="4"/>
  <c r="N1043" i="4"/>
  <c r="J1046" i="4"/>
  <c r="P1046" i="4" s="1"/>
  <c r="L1046" i="4"/>
  <c r="N1046" i="4"/>
  <c r="J1049" i="4"/>
  <c r="P1049" i="4" s="1"/>
  <c r="Q1049" i="4" s="1"/>
  <c r="L1049" i="4"/>
  <c r="N1049" i="4"/>
  <c r="J1053" i="4"/>
  <c r="P1053" i="4" s="1"/>
  <c r="L1053" i="4"/>
  <c r="N1053" i="4"/>
  <c r="J1056" i="4"/>
  <c r="L1056" i="4"/>
  <c r="N1056" i="4"/>
  <c r="J1059" i="4"/>
  <c r="P1059" i="4" s="1"/>
  <c r="Q1059" i="4" s="1"/>
  <c r="L1059" i="4"/>
  <c r="N1059" i="4"/>
  <c r="L1064" i="4"/>
  <c r="D43" i="3" s="1"/>
  <c r="J1065" i="4"/>
  <c r="J1064" i="4" s="1"/>
  <c r="C43" i="3" s="1"/>
  <c r="L1065" i="4"/>
  <c r="N1065" i="4"/>
  <c r="N1064" i="4" s="1"/>
  <c r="P1065" i="4"/>
  <c r="Q1065" i="4" s="1"/>
  <c r="Q1064" i="4" s="1"/>
  <c r="F43" i="3" s="1"/>
  <c r="J1070" i="4"/>
  <c r="P1070" i="4" s="1"/>
  <c r="L1070" i="4"/>
  <c r="N1070" i="4"/>
  <c r="J1073" i="4"/>
  <c r="L1073" i="4"/>
  <c r="N1073" i="4"/>
  <c r="J1076" i="4"/>
  <c r="L1076" i="4"/>
  <c r="N1076" i="4"/>
  <c r="J1079" i="4"/>
  <c r="L1079" i="4"/>
  <c r="N1079" i="4"/>
  <c r="P1079" i="4"/>
  <c r="Q1079" i="4" s="1"/>
  <c r="J1082" i="4"/>
  <c r="P1082" i="4" s="1"/>
  <c r="L1082" i="4"/>
  <c r="N1082" i="4"/>
  <c r="Q1082" i="4"/>
  <c r="J1086" i="4"/>
  <c r="L1086" i="4"/>
  <c r="N1086" i="4"/>
  <c r="P1086" i="4"/>
  <c r="Q1086" i="4" s="1"/>
  <c r="J1089" i="4"/>
  <c r="P1089" i="4" s="1"/>
  <c r="L1089" i="4"/>
  <c r="N1089" i="4"/>
  <c r="Q1089" i="4"/>
  <c r="J1092" i="4"/>
  <c r="L1092" i="4"/>
  <c r="N1092" i="4"/>
  <c r="J1095" i="4"/>
  <c r="L1095" i="4"/>
  <c r="N1095" i="4"/>
  <c r="J1100" i="4"/>
  <c r="L1100" i="4"/>
  <c r="N1100" i="4"/>
  <c r="P1100" i="4"/>
  <c r="Q1100" i="4" s="1"/>
  <c r="J1104" i="4"/>
  <c r="L1104" i="4"/>
  <c r="N1104" i="4"/>
  <c r="P1104" i="4"/>
  <c r="J1107" i="4"/>
  <c r="L1107" i="4"/>
  <c r="N1107" i="4"/>
  <c r="P1107" i="4"/>
  <c r="Q1107" i="4" s="1"/>
  <c r="J1111" i="4"/>
  <c r="L1111" i="4"/>
  <c r="N1111" i="4"/>
  <c r="J1116" i="4"/>
  <c r="L1116" i="4"/>
  <c r="N1116" i="4"/>
  <c r="J1119" i="4"/>
  <c r="L1119" i="4"/>
  <c r="N1119" i="4"/>
  <c r="J1124" i="4"/>
  <c r="L1124" i="4"/>
  <c r="N1124" i="4"/>
  <c r="P1124" i="4"/>
  <c r="J1125" i="4"/>
  <c r="P1125" i="4" s="1"/>
  <c r="L1125" i="4"/>
  <c r="N1125" i="4"/>
  <c r="Q1125" i="4"/>
  <c r="J1126" i="4"/>
  <c r="P1126" i="4" s="1"/>
  <c r="L1126" i="4"/>
  <c r="N1126" i="4"/>
  <c r="Q1126" i="4"/>
  <c r="J1129" i="4"/>
  <c r="L1129" i="4"/>
  <c r="N1129" i="4"/>
  <c r="P1129" i="4"/>
  <c r="J1130" i="4"/>
  <c r="L1130" i="4"/>
  <c r="N1130" i="4"/>
  <c r="P1130" i="4"/>
  <c r="J1134" i="4"/>
  <c r="P1134" i="4" s="1"/>
  <c r="L1134" i="4"/>
  <c r="N1134" i="4"/>
  <c r="Q1134" i="4"/>
  <c r="J1137" i="4"/>
  <c r="L1137" i="4"/>
  <c r="N1137" i="4"/>
  <c r="J1140" i="4"/>
  <c r="P1140" i="4" s="1"/>
  <c r="L1140" i="4"/>
  <c r="N1140" i="4"/>
  <c r="J1146" i="4"/>
  <c r="P1146" i="4" s="1"/>
  <c r="Q1146" i="4" s="1"/>
  <c r="L1146" i="4"/>
  <c r="N1146" i="4"/>
  <c r="J1153" i="4"/>
  <c r="L1153" i="4"/>
  <c r="N1153" i="4"/>
  <c r="P1153" i="4"/>
  <c r="Q1153" i="4" s="1"/>
  <c r="J1156" i="4"/>
  <c r="P1156" i="4" s="1"/>
  <c r="L1156" i="4"/>
  <c r="N1156" i="4"/>
  <c r="J1161" i="4"/>
  <c r="P1161" i="4" s="1"/>
  <c r="L1161" i="4"/>
  <c r="N1161" i="4"/>
  <c r="J1167" i="4"/>
  <c r="P1167" i="4" s="1"/>
  <c r="L1167" i="4"/>
  <c r="N1167" i="4"/>
  <c r="Q1167" i="4"/>
  <c r="J1176" i="4"/>
  <c r="L1176" i="4"/>
  <c r="N1176" i="4"/>
  <c r="P1176" i="4"/>
  <c r="J1182" i="4"/>
  <c r="L1182" i="4"/>
  <c r="N1182" i="4"/>
  <c r="J1185" i="4"/>
  <c r="P1185" i="4" s="1"/>
  <c r="Q1185" i="4" s="1"/>
  <c r="L1185" i="4"/>
  <c r="N1185" i="4"/>
  <c r="J1189" i="4"/>
  <c r="L1189" i="4"/>
  <c r="N1189" i="4"/>
  <c r="P1189" i="4"/>
  <c r="Q1189" i="4" s="1"/>
  <c r="J1215" i="4"/>
  <c r="L1215" i="4"/>
  <c r="N1215" i="4"/>
  <c r="P1215" i="4"/>
  <c r="J1218" i="4"/>
  <c r="P1218" i="4" s="1"/>
  <c r="L1218" i="4"/>
  <c r="N1218" i="4"/>
  <c r="Q1218" i="4"/>
  <c r="J1221" i="4"/>
  <c r="L1221" i="4"/>
  <c r="N1221" i="4"/>
  <c r="P1221" i="4"/>
  <c r="J1225" i="4"/>
  <c r="L1225" i="4"/>
  <c r="N1225" i="4"/>
  <c r="P1225" i="4"/>
  <c r="Q1225" i="4" s="1"/>
  <c r="J1228" i="4"/>
  <c r="L1228" i="4"/>
  <c r="N1228" i="4"/>
  <c r="P1228" i="4"/>
  <c r="Q1228" i="4" s="1"/>
  <c r="J1232" i="4"/>
  <c r="L1232" i="4"/>
  <c r="N1232" i="4"/>
  <c r="P1232" i="4"/>
  <c r="Q1232" i="4" s="1"/>
  <c r="J1235" i="4"/>
  <c r="L1235" i="4"/>
  <c r="N1235" i="4"/>
  <c r="J1239" i="4"/>
  <c r="L1239" i="4"/>
  <c r="N1239" i="4"/>
  <c r="J1247" i="4"/>
  <c r="L1247" i="4"/>
  <c r="N1247" i="4"/>
  <c r="P1247" i="4"/>
  <c r="J1253" i="4"/>
  <c r="L1253" i="4"/>
  <c r="N1253" i="4"/>
  <c r="P1253" i="4"/>
  <c r="Q1253" i="4" s="1"/>
  <c r="J1256" i="4"/>
  <c r="L1256" i="4"/>
  <c r="N1256" i="4"/>
  <c r="P1256" i="4"/>
  <c r="Q1256" i="4" s="1"/>
  <c r="J1259" i="4"/>
  <c r="P1259" i="4" s="1"/>
  <c r="L1259" i="4"/>
  <c r="N1259" i="4"/>
  <c r="J1262" i="4"/>
  <c r="L1262" i="4"/>
  <c r="N1262" i="4"/>
  <c r="N1266" i="4"/>
  <c r="J1267" i="4"/>
  <c r="L1267" i="4"/>
  <c r="N1267" i="4"/>
  <c r="P1267" i="4"/>
  <c r="J1271" i="4"/>
  <c r="L1271" i="4"/>
  <c r="N1271" i="4"/>
  <c r="P1271" i="4"/>
  <c r="J1277" i="4"/>
  <c r="L1277" i="4"/>
  <c r="N1277" i="4"/>
  <c r="P1277" i="4"/>
  <c r="J1282" i="4"/>
  <c r="L1282" i="4"/>
  <c r="N1282" i="4"/>
  <c r="P1282" i="4"/>
  <c r="Q1282" i="4" s="1"/>
  <c r="J1285" i="4"/>
  <c r="L1285" i="4"/>
  <c r="N1285" i="4"/>
  <c r="J1289" i="4"/>
  <c r="L1289" i="4"/>
  <c r="N1289" i="4"/>
  <c r="J1295" i="4"/>
  <c r="L1295" i="4"/>
  <c r="N1295" i="4"/>
  <c r="J1301" i="4"/>
  <c r="L1301" i="4"/>
  <c r="N1301" i="4"/>
  <c r="P1301" i="4"/>
  <c r="Q1301" i="4" s="1"/>
  <c r="J1306" i="4"/>
  <c r="P1306" i="4" s="1"/>
  <c r="L1306" i="4"/>
  <c r="N1306" i="4"/>
  <c r="Q1306" i="4"/>
  <c r="J1307" i="4"/>
  <c r="L1307" i="4"/>
  <c r="N1307" i="4"/>
  <c r="P1307" i="4"/>
  <c r="J1312" i="4"/>
  <c r="P1312" i="4" s="1"/>
  <c r="L1312" i="4"/>
  <c r="L1311" i="4" s="1"/>
  <c r="D50" i="3" s="1"/>
  <c r="N1312" i="4"/>
  <c r="J1313" i="4"/>
  <c r="L1313" i="4"/>
  <c r="N1313" i="4"/>
  <c r="J1318" i="4"/>
  <c r="L1318" i="4"/>
  <c r="N1318" i="4"/>
  <c r="P1318" i="4"/>
  <c r="J1321" i="4"/>
  <c r="L1321" i="4"/>
  <c r="N1321" i="4"/>
  <c r="J1324" i="4"/>
  <c r="P1324" i="4" s="1"/>
  <c r="L1324" i="4"/>
  <c r="N1324" i="4"/>
  <c r="J1327" i="4"/>
  <c r="P1327" i="4" s="1"/>
  <c r="L1327" i="4"/>
  <c r="N1327" i="4"/>
  <c r="J1330" i="4"/>
  <c r="P1330" i="4" s="1"/>
  <c r="Q1330" i="4" s="1"/>
  <c r="L1330" i="4"/>
  <c r="N1330" i="4"/>
  <c r="J1333" i="4"/>
  <c r="P1333" i="4" s="1"/>
  <c r="Q1333" i="4" s="1"/>
  <c r="L1333" i="4"/>
  <c r="N1333" i="4"/>
  <c r="J1336" i="4"/>
  <c r="P1336" i="4" s="1"/>
  <c r="Q1336" i="4" s="1"/>
  <c r="L1336" i="4"/>
  <c r="N1336" i="4"/>
  <c r="J1339" i="4"/>
  <c r="P1339" i="4" s="1"/>
  <c r="Q1339" i="4" s="1"/>
  <c r="L1339" i="4"/>
  <c r="N1339" i="4"/>
  <c r="J1340" i="4"/>
  <c r="P1340" i="4" s="1"/>
  <c r="L1340" i="4"/>
  <c r="N1340" i="4"/>
  <c r="Q1340" i="4"/>
  <c r="J1343" i="4"/>
  <c r="L1343" i="4"/>
  <c r="N1343" i="4"/>
  <c r="P1343" i="4"/>
  <c r="J1346" i="4"/>
  <c r="L1346" i="4"/>
  <c r="N1346" i="4"/>
  <c r="P1346" i="4"/>
  <c r="Q1346" i="4" s="1"/>
  <c r="J1349" i="4"/>
  <c r="P1349" i="4" s="1"/>
  <c r="Q1349" i="4" s="1"/>
  <c r="L1349" i="4"/>
  <c r="N1349" i="4"/>
  <c r="J1352" i="4"/>
  <c r="L1352" i="4"/>
  <c r="N1352" i="4"/>
  <c r="P1352" i="4"/>
  <c r="J1355" i="4"/>
  <c r="P1355" i="4" s="1"/>
  <c r="L1355" i="4"/>
  <c r="N1355" i="4"/>
  <c r="Q1355" i="4"/>
  <c r="J1356" i="4"/>
  <c r="P1356" i="4" s="1"/>
  <c r="L1356" i="4"/>
  <c r="N1356" i="4"/>
  <c r="Q1356" i="4"/>
  <c r="J1359" i="4"/>
  <c r="L1359" i="4"/>
  <c r="N1359" i="4"/>
  <c r="P1359" i="4"/>
  <c r="J1363" i="4"/>
  <c r="L1363" i="4"/>
  <c r="N1363" i="4"/>
  <c r="P1363" i="4"/>
  <c r="J1366" i="4"/>
  <c r="L1366" i="4"/>
  <c r="N1366" i="4"/>
  <c r="P1366" i="4"/>
  <c r="Q1366" i="4" s="1"/>
  <c r="J1371" i="4"/>
  <c r="P1371" i="4" s="1"/>
  <c r="Q1371" i="4" s="1"/>
  <c r="L1371" i="4"/>
  <c r="N1371" i="4"/>
  <c r="J1374" i="4"/>
  <c r="P1374" i="4" s="1"/>
  <c r="L1374" i="4"/>
  <c r="N1374" i="4"/>
  <c r="J1377" i="4"/>
  <c r="L1377" i="4"/>
  <c r="N1377" i="4"/>
  <c r="J1380" i="4"/>
  <c r="P1380" i="4" s="1"/>
  <c r="L1380" i="4"/>
  <c r="N1380" i="4"/>
  <c r="J1381" i="4"/>
  <c r="P1381" i="4" s="1"/>
  <c r="Q1381" i="4" s="1"/>
  <c r="L1381" i="4"/>
  <c r="N1381" i="4"/>
  <c r="J1382" i="4"/>
  <c r="P1382" i="4" s="1"/>
  <c r="Q1382" i="4" s="1"/>
  <c r="L1382" i="4"/>
  <c r="N1382" i="4"/>
  <c r="J1383" i="4"/>
  <c r="P1383" i="4" s="1"/>
  <c r="L1383" i="4"/>
  <c r="N1383" i="4"/>
  <c r="Q1383" i="4"/>
  <c r="J1384" i="4"/>
  <c r="P1384" i="4" s="1"/>
  <c r="Q1384" i="4" s="1"/>
  <c r="L1384" i="4"/>
  <c r="N1384" i="4"/>
  <c r="J1387" i="4"/>
  <c r="L1387" i="4"/>
  <c r="N1387" i="4"/>
  <c r="J1390" i="4"/>
  <c r="P1390" i="4" s="1"/>
  <c r="L1390" i="4"/>
  <c r="N1390" i="4"/>
  <c r="J1391" i="4"/>
  <c r="P1391" i="4" s="1"/>
  <c r="Q1391" i="4" s="1"/>
  <c r="L1391" i="4"/>
  <c r="N1391" i="4"/>
  <c r="J1392" i="4"/>
  <c r="P1392" i="4" s="1"/>
  <c r="L1392" i="4"/>
  <c r="N1392" i="4"/>
  <c r="Q1392" i="4"/>
  <c r="J1395" i="4"/>
  <c r="L1395" i="4"/>
  <c r="N1395" i="4"/>
  <c r="P1395" i="4"/>
  <c r="J1398" i="4"/>
  <c r="P1398" i="4" s="1"/>
  <c r="L1398" i="4"/>
  <c r="N1398" i="4"/>
  <c r="Q1398" i="4"/>
  <c r="J1399" i="4"/>
  <c r="P1399" i="4" s="1"/>
  <c r="L1399" i="4"/>
  <c r="N1399" i="4"/>
  <c r="Q1399" i="4"/>
  <c r="J1404" i="4"/>
  <c r="L1404" i="4"/>
  <c r="L1403" i="4" s="1"/>
  <c r="D52" i="3" s="1"/>
  <c r="N1404" i="4"/>
  <c r="J1405" i="4"/>
  <c r="P1405" i="4" s="1"/>
  <c r="L1405" i="4"/>
  <c r="N1405" i="4"/>
  <c r="J1408" i="4"/>
  <c r="P1408" i="4" s="1"/>
  <c r="Q1408" i="4" s="1"/>
  <c r="L1408" i="4"/>
  <c r="N1408" i="4"/>
  <c r="J1411" i="4"/>
  <c r="P1411" i="4" s="1"/>
  <c r="L1411" i="4"/>
  <c r="N1411" i="4"/>
  <c r="J1416" i="4"/>
  <c r="L1416" i="4"/>
  <c r="N1416" i="4"/>
  <c r="J1417" i="4"/>
  <c r="L1417" i="4"/>
  <c r="N1417" i="4"/>
  <c r="P1417" i="4"/>
  <c r="Q1417" i="4" s="1"/>
  <c r="J1420" i="4"/>
  <c r="L1420" i="4"/>
  <c r="N1420" i="4"/>
  <c r="P1420" i="4"/>
  <c r="Q1420" i="4" s="1"/>
  <c r="J1423" i="4"/>
  <c r="P1423" i="4" s="1"/>
  <c r="Q1423" i="4" s="1"/>
  <c r="L1423" i="4"/>
  <c r="N1423" i="4"/>
  <c r="J1424" i="4"/>
  <c r="P1424" i="4" s="1"/>
  <c r="L1424" i="4"/>
  <c r="N1424" i="4"/>
  <c r="Q1424" i="4"/>
  <c r="J1425" i="4"/>
  <c r="P1425" i="4" s="1"/>
  <c r="L1425" i="4"/>
  <c r="N1425" i="4"/>
  <c r="Q1425" i="4"/>
  <c r="J1431" i="4"/>
  <c r="L1431" i="4"/>
  <c r="N1431" i="4"/>
  <c r="P1431" i="4"/>
  <c r="Q1431" i="4" s="1"/>
  <c r="J1432" i="4"/>
  <c r="P1432" i="4" s="1"/>
  <c r="Q1432" i="4" s="1"/>
  <c r="L1432" i="4"/>
  <c r="N1432" i="4"/>
  <c r="J1433" i="4"/>
  <c r="L1433" i="4"/>
  <c r="N1433" i="4"/>
  <c r="J1434" i="4"/>
  <c r="P1434" i="4" s="1"/>
  <c r="L1434" i="4"/>
  <c r="N1434" i="4"/>
  <c r="J1435" i="4"/>
  <c r="P1435" i="4" s="1"/>
  <c r="Q1435" i="4" s="1"/>
  <c r="L1435" i="4"/>
  <c r="N1435" i="4"/>
  <c r="J1436" i="4"/>
  <c r="L1436" i="4"/>
  <c r="N1436" i="4"/>
  <c r="J1437" i="4"/>
  <c r="L1437" i="4"/>
  <c r="N1437" i="4"/>
  <c r="P1437" i="4"/>
  <c r="Q1437" i="4" s="1"/>
  <c r="J1438" i="4"/>
  <c r="P1438" i="4" s="1"/>
  <c r="L1438" i="4"/>
  <c r="N1438" i="4"/>
  <c r="J1439" i="4"/>
  <c r="L1439" i="4"/>
  <c r="N1439" i="4"/>
  <c r="P1439" i="4"/>
  <c r="J1440" i="4"/>
  <c r="P1440" i="4" s="1"/>
  <c r="L1440" i="4"/>
  <c r="N1440" i="4"/>
  <c r="J1441" i="4"/>
  <c r="P1441" i="4" s="1"/>
  <c r="Q1441" i="4" s="1"/>
  <c r="L1441" i="4"/>
  <c r="N1441" i="4"/>
  <c r="J1442" i="4"/>
  <c r="P1442" i="4" s="1"/>
  <c r="L1442" i="4"/>
  <c r="N1442" i="4"/>
  <c r="J1443" i="4"/>
  <c r="L1443" i="4"/>
  <c r="N1443" i="4"/>
  <c r="P1443" i="4"/>
  <c r="Q1443" i="4" s="1"/>
  <c r="J1444" i="4"/>
  <c r="P1444" i="4" s="1"/>
  <c r="L1444" i="4"/>
  <c r="N1444" i="4"/>
  <c r="Q1444" i="4"/>
  <c r="J1445" i="4"/>
  <c r="L1445" i="4"/>
  <c r="N1445" i="4"/>
  <c r="P1445" i="4"/>
  <c r="J1446" i="4"/>
  <c r="L1446" i="4"/>
  <c r="N1446" i="4"/>
  <c r="J1447" i="4"/>
  <c r="P1447" i="4" s="1"/>
  <c r="Q1447" i="4" s="1"/>
  <c r="L1447" i="4"/>
  <c r="N1447" i="4"/>
  <c r="J1448" i="4"/>
  <c r="P1448" i="4" s="1"/>
  <c r="L1448" i="4"/>
  <c r="N1448" i="4"/>
  <c r="J1449" i="4"/>
  <c r="P1449" i="4" s="1"/>
  <c r="L1449" i="4"/>
  <c r="N1449" i="4"/>
  <c r="Q1449" i="4"/>
  <c r="J1450" i="4"/>
  <c r="L1450" i="4"/>
  <c r="N1450" i="4"/>
  <c r="J1451" i="4"/>
  <c r="P1451" i="4" s="1"/>
  <c r="L1451" i="4"/>
  <c r="N1451" i="4"/>
  <c r="J1452" i="4"/>
  <c r="L1452" i="4"/>
  <c r="N1452" i="4"/>
  <c r="J1453" i="4"/>
  <c r="L1453" i="4"/>
  <c r="N1453" i="4"/>
  <c r="P1453" i="4"/>
  <c r="Q1453" i="4" s="1"/>
  <c r="J1454" i="4"/>
  <c r="L1454" i="4"/>
  <c r="N1454" i="4"/>
  <c r="P1454" i="4"/>
  <c r="Q1454" i="4" s="1"/>
  <c r="J1455" i="4"/>
  <c r="L1455" i="4"/>
  <c r="N1455" i="4"/>
  <c r="P1455" i="4"/>
  <c r="Q1455" i="4" s="1"/>
  <c r="J1456" i="4"/>
  <c r="P1456" i="4" s="1"/>
  <c r="L1456" i="4"/>
  <c r="N1456" i="4"/>
  <c r="Q1456" i="4"/>
  <c r="J1457" i="4"/>
  <c r="L1457" i="4"/>
  <c r="N1457" i="4"/>
  <c r="P1457" i="4"/>
  <c r="J1458" i="4"/>
  <c r="P1458" i="4" s="1"/>
  <c r="L1458" i="4"/>
  <c r="N1458" i="4"/>
  <c r="Q1458" i="4"/>
  <c r="J1459" i="4"/>
  <c r="L1459" i="4"/>
  <c r="N1459" i="4"/>
  <c r="P1459" i="4"/>
  <c r="Q1459" i="4" s="1"/>
  <c r="J1460" i="4"/>
  <c r="L1460" i="4"/>
  <c r="N1460" i="4"/>
  <c r="P1460" i="4"/>
  <c r="J1461" i="4"/>
  <c r="L1461" i="4"/>
  <c r="N1461" i="4"/>
  <c r="P1461" i="4"/>
  <c r="Q1461" i="4" s="1"/>
  <c r="J1462" i="4"/>
  <c r="L1462" i="4"/>
  <c r="N1462" i="4"/>
  <c r="J1463" i="4"/>
  <c r="L1463" i="4"/>
  <c r="N1463" i="4"/>
  <c r="J1464" i="4"/>
  <c r="P1464" i="4" s="1"/>
  <c r="L1464" i="4"/>
  <c r="N1464" i="4"/>
  <c r="Q1464" i="4"/>
  <c r="J1465" i="4"/>
  <c r="L1465" i="4"/>
  <c r="N1465" i="4"/>
  <c r="P1465" i="4"/>
  <c r="Q1465" i="4" s="1"/>
  <c r="J1466" i="4"/>
  <c r="L1466" i="4"/>
  <c r="N1466" i="4"/>
  <c r="J1467" i="4"/>
  <c r="P1467" i="4" s="1"/>
  <c r="Q1467" i="4" s="1"/>
  <c r="L1467" i="4"/>
  <c r="N1467" i="4"/>
  <c r="J1468" i="4"/>
  <c r="P1468" i="4" s="1"/>
  <c r="L1468" i="4"/>
  <c r="N1468" i="4"/>
  <c r="J1469" i="4"/>
  <c r="P1469" i="4" s="1"/>
  <c r="L1469" i="4"/>
  <c r="N1469" i="4"/>
  <c r="J1470" i="4"/>
  <c r="P1470" i="4" s="1"/>
  <c r="L1470" i="4"/>
  <c r="N1470" i="4"/>
  <c r="J1471" i="4"/>
  <c r="P1471" i="4" s="1"/>
  <c r="Q1471" i="4" s="1"/>
  <c r="L1471" i="4"/>
  <c r="N1471" i="4"/>
  <c r="J1472" i="4"/>
  <c r="P1472" i="4" s="1"/>
  <c r="L1472" i="4"/>
  <c r="N1472" i="4"/>
  <c r="J1473" i="4"/>
  <c r="P1473" i="4" s="1"/>
  <c r="Q1473" i="4" s="1"/>
  <c r="L1473" i="4"/>
  <c r="N1473" i="4"/>
  <c r="J1474" i="4"/>
  <c r="L1474" i="4"/>
  <c r="N1474" i="4"/>
  <c r="J1478" i="4"/>
  <c r="L1478" i="4"/>
  <c r="N1478" i="4"/>
  <c r="P1478" i="4"/>
  <c r="J1479" i="4"/>
  <c r="L1479" i="4"/>
  <c r="N1479" i="4"/>
  <c r="P1479" i="4"/>
  <c r="Q1479" i="4" s="1"/>
  <c r="J1480" i="4"/>
  <c r="P1480" i="4" s="1"/>
  <c r="Q1480" i="4" s="1"/>
  <c r="L1480" i="4"/>
  <c r="N1480" i="4"/>
  <c r="J1481" i="4"/>
  <c r="L1481" i="4"/>
  <c r="N1481" i="4"/>
  <c r="J1482" i="4"/>
  <c r="L1482" i="4"/>
  <c r="N1482" i="4"/>
  <c r="J1483" i="4"/>
  <c r="P1483" i="4" s="1"/>
  <c r="L1483" i="4"/>
  <c r="N1483" i="4"/>
  <c r="Q1483" i="4"/>
  <c r="J1484" i="4"/>
  <c r="L1484" i="4"/>
  <c r="N1484" i="4"/>
  <c r="P1484" i="4"/>
  <c r="Q1484" i="4" s="1"/>
  <c r="J1485" i="4"/>
  <c r="L1485" i="4"/>
  <c r="N1485" i="4"/>
  <c r="J1486" i="4"/>
  <c r="P1486" i="4" s="1"/>
  <c r="Q1486" i="4" s="1"/>
  <c r="L1486" i="4"/>
  <c r="N1486" i="4"/>
  <c r="J1487" i="4"/>
  <c r="L1487" i="4"/>
  <c r="N1487" i="4"/>
  <c r="J1488" i="4"/>
  <c r="P1488" i="4" s="1"/>
  <c r="L1488" i="4"/>
  <c r="N1488" i="4"/>
  <c r="J1489" i="4"/>
  <c r="L1489" i="4"/>
  <c r="N1489" i="4"/>
  <c r="J1490" i="4"/>
  <c r="P1490" i="4" s="1"/>
  <c r="Q1490" i="4" s="1"/>
  <c r="L1490" i="4"/>
  <c r="N1490" i="4"/>
  <c r="J1491" i="4"/>
  <c r="P1491" i="4" s="1"/>
  <c r="Q1491" i="4" s="1"/>
  <c r="L1491" i="4"/>
  <c r="N1491" i="4"/>
  <c r="J1492" i="4"/>
  <c r="P1492" i="4" s="1"/>
  <c r="L1492" i="4"/>
  <c r="N1492" i="4"/>
  <c r="Q1492" i="4"/>
  <c r="J1493" i="4"/>
  <c r="L1493" i="4"/>
  <c r="N1493" i="4"/>
  <c r="J1497" i="4"/>
  <c r="P1497" i="4" s="1"/>
  <c r="L1497" i="4"/>
  <c r="N1497" i="4"/>
  <c r="J1500" i="4"/>
  <c r="P1500" i="4" s="1"/>
  <c r="L1500" i="4"/>
  <c r="N1500" i="4"/>
  <c r="J1504" i="4"/>
  <c r="L1504" i="4"/>
  <c r="N1504" i="4"/>
  <c r="P1504" i="4"/>
  <c r="Q1504" i="4" s="1"/>
  <c r="J1507" i="4"/>
  <c r="P1507" i="4" s="1"/>
  <c r="L1507" i="4"/>
  <c r="N1507" i="4"/>
  <c r="J1510" i="4"/>
  <c r="L1510" i="4"/>
  <c r="N1510" i="4"/>
  <c r="J1513" i="4"/>
  <c r="P1513" i="4" s="1"/>
  <c r="L1513" i="4"/>
  <c r="N1513" i="4"/>
  <c r="J1516" i="4"/>
  <c r="P1516" i="4" s="1"/>
  <c r="Q1516" i="4" s="1"/>
  <c r="L1516" i="4"/>
  <c r="N1516" i="4"/>
  <c r="J1521" i="4"/>
  <c r="P1521" i="4" s="1"/>
  <c r="Q1521" i="4" s="1"/>
  <c r="L1521" i="4"/>
  <c r="N1521" i="4"/>
  <c r="J1524" i="4"/>
  <c r="L1524" i="4"/>
  <c r="N1524" i="4"/>
  <c r="J1527" i="4"/>
  <c r="P1527" i="4" s="1"/>
  <c r="L1527" i="4"/>
  <c r="N1527" i="4"/>
  <c r="J1530" i="4"/>
  <c r="L1530" i="4"/>
  <c r="N1530" i="4"/>
  <c r="J1533" i="4"/>
  <c r="P1533" i="4" s="1"/>
  <c r="Q1533" i="4" s="1"/>
  <c r="L1533" i="4"/>
  <c r="N1533" i="4"/>
  <c r="J1536" i="4"/>
  <c r="P1536" i="4" s="1"/>
  <c r="L1536" i="4"/>
  <c r="N1536" i="4"/>
  <c r="J1539" i="4"/>
  <c r="P1539" i="4" s="1"/>
  <c r="L1539" i="4"/>
  <c r="N1539" i="4"/>
  <c r="Q1539" i="4"/>
  <c r="J1542" i="4"/>
  <c r="P1542" i="4" s="1"/>
  <c r="L1542" i="4"/>
  <c r="N1542" i="4"/>
  <c r="Q1542" i="4"/>
  <c r="J1545" i="4"/>
  <c r="L1545" i="4"/>
  <c r="N1545" i="4"/>
  <c r="J1548" i="4"/>
  <c r="L1548" i="4"/>
  <c r="N1548" i="4"/>
  <c r="J1551" i="4"/>
  <c r="L1551" i="4"/>
  <c r="N1551" i="4"/>
  <c r="P1551" i="4"/>
  <c r="Q1551" i="4" s="1"/>
  <c r="J1556" i="4"/>
  <c r="L1556" i="4"/>
  <c r="N1556" i="4"/>
  <c r="P1556" i="4"/>
  <c r="J1559" i="4"/>
  <c r="P1559" i="4" s="1"/>
  <c r="L1559" i="4"/>
  <c r="N1559" i="4"/>
  <c r="J1562" i="4"/>
  <c r="L1562" i="4"/>
  <c r="N1562" i="4"/>
  <c r="J1565" i="4"/>
  <c r="P1565" i="4" s="1"/>
  <c r="L1565" i="4"/>
  <c r="N1565" i="4"/>
  <c r="Q1565" i="4"/>
  <c r="J1568" i="4"/>
  <c r="L1568" i="4"/>
  <c r="N1568" i="4"/>
  <c r="P1568" i="4"/>
  <c r="Q1568" i="4" s="1"/>
  <c r="J1571" i="4"/>
  <c r="L1571" i="4"/>
  <c r="N1571" i="4"/>
  <c r="J1574" i="4"/>
  <c r="P1574" i="4" s="1"/>
  <c r="Q1574" i="4" s="1"/>
  <c r="L1574" i="4"/>
  <c r="N1574" i="4"/>
  <c r="J1578" i="4"/>
  <c r="C62" i="3" s="1"/>
  <c r="J1579" i="4"/>
  <c r="L1579" i="4"/>
  <c r="N1579" i="4"/>
  <c r="P1579" i="4"/>
  <c r="J1584" i="4"/>
  <c r="P1584" i="4" s="1"/>
  <c r="L1584" i="4"/>
  <c r="N1584" i="4"/>
  <c r="Q1584" i="4"/>
  <c r="J1589" i="4"/>
  <c r="L1589" i="4"/>
  <c r="N1589" i="4"/>
  <c r="P1589" i="4"/>
  <c r="Q1589" i="4" s="1"/>
  <c r="J1594" i="4"/>
  <c r="L1594" i="4"/>
  <c r="N1594" i="4"/>
  <c r="P1594" i="4"/>
  <c r="Q1594" i="4" s="1"/>
  <c r="J1599" i="4"/>
  <c r="L1599" i="4"/>
  <c r="N1599" i="4"/>
  <c r="J1602" i="4"/>
  <c r="L1602" i="4"/>
  <c r="N1602" i="4"/>
  <c r="P1602" i="4"/>
  <c r="J1608" i="4"/>
  <c r="P1608" i="4" s="1"/>
  <c r="L1608" i="4"/>
  <c r="N1608" i="4"/>
  <c r="Q1608" i="4"/>
  <c r="J1614" i="4"/>
  <c r="L1614" i="4"/>
  <c r="N1614" i="4"/>
  <c r="P1614" i="4"/>
  <c r="Q1614" i="4" s="1"/>
  <c r="J1617" i="4"/>
  <c r="L1617" i="4"/>
  <c r="N1617" i="4"/>
  <c r="P1617" i="4"/>
  <c r="Q1617" i="4" s="1"/>
  <c r="J1620" i="4"/>
  <c r="P1620" i="4" s="1"/>
  <c r="Q1620" i="4" s="1"/>
  <c r="L1620" i="4"/>
  <c r="N1620" i="4"/>
  <c r="J1624" i="4"/>
  <c r="L1624" i="4"/>
  <c r="N1624" i="4"/>
  <c r="J1627" i="4"/>
  <c r="L1627" i="4"/>
  <c r="N1627" i="4"/>
  <c r="J1630" i="4"/>
  <c r="P1630" i="4" s="1"/>
  <c r="L1630" i="4"/>
  <c r="N1630" i="4"/>
  <c r="Q1630" i="4"/>
  <c r="J1634" i="4"/>
  <c r="L1634" i="4"/>
  <c r="N1634" i="4"/>
  <c r="P1634" i="4"/>
  <c r="Q1634" i="4" s="1"/>
  <c r="J1637" i="4"/>
  <c r="L1637" i="4"/>
  <c r="N1637" i="4"/>
  <c r="J1640" i="4"/>
  <c r="P1640" i="4" s="1"/>
  <c r="L1640" i="4"/>
  <c r="N1640" i="4"/>
  <c r="J1643" i="4"/>
  <c r="P1643" i="4" s="1"/>
  <c r="L1643" i="4"/>
  <c r="N1643" i="4"/>
  <c r="Q1643" i="4"/>
  <c r="J1646" i="4"/>
  <c r="L1646" i="4"/>
  <c r="N1646" i="4"/>
  <c r="P1646" i="4"/>
  <c r="J1650" i="4"/>
  <c r="P1650" i="4" s="1"/>
  <c r="L1650" i="4"/>
  <c r="N1650" i="4"/>
  <c r="Q1650" i="4"/>
  <c r="J1653" i="4"/>
  <c r="L1653" i="4"/>
  <c r="N1653" i="4"/>
  <c r="P1653" i="4"/>
  <c r="Q1653" i="4" s="1"/>
  <c r="J1656" i="4"/>
  <c r="L1656" i="4"/>
  <c r="N1656" i="4"/>
  <c r="P1656" i="4"/>
  <c r="Q1656" i="4" s="1"/>
  <c r="J1661" i="4"/>
  <c r="L1661" i="4"/>
  <c r="N1661" i="4"/>
  <c r="J1664" i="4"/>
  <c r="P1664" i="4" s="1"/>
  <c r="L1664" i="4"/>
  <c r="N1664" i="4"/>
  <c r="J1667" i="4"/>
  <c r="L1667" i="4"/>
  <c r="N1667" i="4"/>
  <c r="J1670" i="4"/>
  <c r="P1670" i="4" s="1"/>
  <c r="Q1670" i="4" s="1"/>
  <c r="L1670" i="4"/>
  <c r="N1670" i="4"/>
  <c r="J1673" i="4"/>
  <c r="P1673" i="4" s="1"/>
  <c r="Q1673" i="4" s="1"/>
  <c r="L1673" i="4"/>
  <c r="N1673" i="4"/>
  <c r="L1678" i="4"/>
  <c r="D65" i="3" s="1"/>
  <c r="J1679" i="4"/>
  <c r="L1679" i="4"/>
  <c r="N1679" i="4"/>
  <c r="N1678" i="4" s="1"/>
  <c r="J1682" i="4"/>
  <c r="L1682" i="4"/>
  <c r="N1682" i="4"/>
  <c r="J1685" i="4"/>
  <c r="L1685" i="4"/>
  <c r="N1685" i="4"/>
  <c r="P1685" i="4"/>
  <c r="Q1685" i="4" s="1"/>
  <c r="J1688" i="4"/>
  <c r="L1688" i="4"/>
  <c r="N1688" i="4"/>
  <c r="P1688" i="4"/>
  <c r="Q1688" i="4" s="1"/>
  <c r="J1691" i="4"/>
  <c r="P1691" i="4" s="1"/>
  <c r="Q1691" i="4" s="1"/>
  <c r="L1691" i="4"/>
  <c r="N1691" i="4"/>
  <c r="J1694" i="4"/>
  <c r="L1694" i="4"/>
  <c r="N1694" i="4"/>
  <c r="J1697" i="4"/>
  <c r="P1697" i="4" s="1"/>
  <c r="L1697" i="4"/>
  <c r="N1697" i="4"/>
  <c r="J1700" i="4"/>
  <c r="L1700" i="4"/>
  <c r="N1700" i="4"/>
  <c r="J1703" i="4"/>
  <c r="L1703" i="4"/>
  <c r="N1703" i="4"/>
  <c r="P1703" i="4"/>
  <c r="Q1703" i="4" s="1"/>
  <c r="J1706" i="4"/>
  <c r="L1706" i="4"/>
  <c r="N1706" i="4"/>
  <c r="P1706" i="4"/>
  <c r="Q1706" i="4" s="1"/>
  <c r="J1709" i="4"/>
  <c r="P1709" i="4" s="1"/>
  <c r="L1709" i="4"/>
  <c r="N1709" i="4"/>
  <c r="Q1709" i="4"/>
  <c r="J1712" i="4"/>
  <c r="L1712" i="4"/>
  <c r="N1712" i="4"/>
  <c r="P1712" i="4"/>
  <c r="J1715" i="4"/>
  <c r="L1715" i="4"/>
  <c r="N1715" i="4"/>
  <c r="J1718" i="4"/>
  <c r="P1718" i="4" s="1"/>
  <c r="Q1718" i="4" s="1"/>
  <c r="L1718" i="4"/>
  <c r="N1718" i="4"/>
  <c r="J1721" i="4"/>
  <c r="P1721" i="4" s="1"/>
  <c r="L1721" i="4"/>
  <c r="N1721" i="4"/>
  <c r="J1722" i="4"/>
  <c r="L1722" i="4"/>
  <c r="N1722" i="4"/>
  <c r="P1722" i="4"/>
  <c r="Q1722" i="4" s="1"/>
  <c r="J1727" i="4"/>
  <c r="L1727" i="4"/>
  <c r="N1727" i="4"/>
  <c r="P1727" i="4"/>
  <c r="J1735" i="4"/>
  <c r="P1735" i="4" s="1"/>
  <c r="L1735" i="4"/>
  <c r="N1735" i="4"/>
  <c r="Q1735" i="4"/>
  <c r="J1740" i="4"/>
  <c r="L1740" i="4"/>
  <c r="N1740" i="4"/>
  <c r="P1740" i="4"/>
  <c r="Q1740" i="4" s="1"/>
  <c r="J1743" i="4"/>
  <c r="L1743" i="4"/>
  <c r="N1743" i="4"/>
  <c r="P1743" i="4"/>
  <c r="Q1743" i="4" s="1"/>
  <c r="J1748" i="4"/>
  <c r="L1748" i="4"/>
  <c r="N1748" i="4"/>
  <c r="P1748" i="4"/>
  <c r="Q1748" i="4" s="1"/>
  <c r="J1756" i="4"/>
  <c r="P1756" i="4" s="1"/>
  <c r="L1756" i="4"/>
  <c r="N1756" i="4"/>
  <c r="J1760" i="4"/>
  <c r="L1760" i="4"/>
  <c r="N1760" i="4"/>
  <c r="J1764" i="4"/>
  <c r="L1764" i="4"/>
  <c r="N1764" i="4"/>
  <c r="J1769" i="4"/>
  <c r="P1769" i="4" s="1"/>
  <c r="Q1769" i="4" s="1"/>
  <c r="L1769" i="4"/>
  <c r="N1769" i="4"/>
  <c r="J1770" i="4"/>
  <c r="L1770" i="4"/>
  <c r="N1770" i="4"/>
  <c r="J1773" i="4"/>
  <c r="L1773" i="4"/>
  <c r="L1772" i="4" s="1"/>
  <c r="D69" i="3" s="1"/>
  <c r="N1773" i="4"/>
  <c r="J1776" i="4"/>
  <c r="L1776" i="4"/>
  <c r="N1776" i="4"/>
  <c r="J1779" i="4"/>
  <c r="P1779" i="4" s="1"/>
  <c r="L1779" i="4"/>
  <c r="N1779" i="4"/>
  <c r="J1782" i="4"/>
  <c r="P1782" i="4" s="1"/>
  <c r="Q1782" i="4" s="1"/>
  <c r="L1782" i="4"/>
  <c r="N1782" i="4"/>
  <c r="J1785" i="4"/>
  <c r="L1785" i="4"/>
  <c r="N1785" i="4"/>
  <c r="J1788" i="4"/>
  <c r="L1788" i="4"/>
  <c r="N1788" i="4"/>
  <c r="P1788" i="4"/>
  <c r="Q1788" i="4" s="1"/>
  <c r="J1791" i="4"/>
  <c r="P1791" i="4" s="1"/>
  <c r="L1791" i="4"/>
  <c r="N1791" i="4"/>
  <c r="Q1791" i="4"/>
  <c r="J1792" i="4"/>
  <c r="L1792" i="4"/>
  <c r="N1792" i="4"/>
  <c r="P1792" i="4"/>
  <c r="J1795" i="4"/>
  <c r="P1795" i="4" s="1"/>
  <c r="L1795" i="4"/>
  <c r="N1795" i="4"/>
  <c r="Q1795" i="4"/>
  <c r="J1796" i="4"/>
  <c r="L1796" i="4"/>
  <c r="N1796" i="4"/>
  <c r="P1796" i="4"/>
  <c r="Q1796" i="4" s="1"/>
  <c r="J1799" i="4"/>
  <c r="L1799" i="4"/>
  <c r="N1799" i="4"/>
  <c r="P1799" i="4"/>
  <c r="Q1799" i="4" s="1"/>
  <c r="J1800" i="4"/>
  <c r="L1800" i="4"/>
  <c r="N1800" i="4"/>
  <c r="J1804" i="4"/>
  <c r="P1804" i="4" s="1"/>
  <c r="L1804" i="4"/>
  <c r="N1804" i="4"/>
  <c r="J1805" i="4"/>
  <c r="P1805" i="4" s="1"/>
  <c r="L1805" i="4"/>
  <c r="N1805" i="4"/>
  <c r="J1808" i="4"/>
  <c r="L1808" i="4"/>
  <c r="N1808" i="4"/>
  <c r="P1808" i="4"/>
  <c r="Q1808" i="4" s="1"/>
  <c r="J1811" i="4"/>
  <c r="L1811" i="4"/>
  <c r="N1811" i="4"/>
  <c r="P1811" i="4"/>
  <c r="Q1811" i="4" s="1"/>
  <c r="J1814" i="4"/>
  <c r="P1814" i="4" s="1"/>
  <c r="L1814" i="4"/>
  <c r="N1814" i="4"/>
  <c r="J1817" i="4"/>
  <c r="L1817" i="4"/>
  <c r="N1817" i="4"/>
  <c r="J1818" i="4"/>
  <c r="P1818" i="4" s="1"/>
  <c r="L1818" i="4"/>
  <c r="N1818" i="4"/>
  <c r="J1819" i="4"/>
  <c r="P1819" i="4" s="1"/>
  <c r="L1819" i="4"/>
  <c r="N1819" i="4"/>
  <c r="Q1819" i="4"/>
  <c r="J1822" i="4"/>
  <c r="L1822" i="4"/>
  <c r="N1822" i="4"/>
  <c r="P1822" i="4"/>
  <c r="Q1822" i="4" s="1"/>
  <c r="J1825" i="4"/>
  <c r="L1825" i="4"/>
  <c r="N1825" i="4"/>
  <c r="P1825" i="4"/>
  <c r="J1829" i="4"/>
  <c r="P1829" i="4" s="1"/>
  <c r="L1829" i="4"/>
  <c r="N1829" i="4"/>
  <c r="Q1829" i="4"/>
  <c r="J1832" i="4"/>
  <c r="L1832" i="4"/>
  <c r="N1832" i="4"/>
  <c r="P1832" i="4"/>
  <c r="J1835" i="4"/>
  <c r="L1835" i="4"/>
  <c r="N1835" i="4"/>
  <c r="J1839" i="4"/>
  <c r="P1839" i="4" s="1"/>
  <c r="Q1839" i="4" s="1"/>
  <c r="L1839" i="4"/>
  <c r="N1839" i="4"/>
  <c r="J1842" i="4"/>
  <c r="P1842" i="4" s="1"/>
  <c r="L1842" i="4"/>
  <c r="N1842" i="4"/>
  <c r="J1846" i="4"/>
  <c r="L1846" i="4"/>
  <c r="N1846" i="4"/>
  <c r="P1846" i="4"/>
  <c r="Q1846" i="4" s="1"/>
  <c r="J1849" i="4"/>
  <c r="P1849" i="4" s="1"/>
  <c r="L1849" i="4"/>
  <c r="N1849" i="4"/>
  <c r="J1850" i="4"/>
  <c r="L1850" i="4"/>
  <c r="N1850" i="4"/>
  <c r="J1851" i="4"/>
  <c r="P1851" i="4" s="1"/>
  <c r="L1851" i="4"/>
  <c r="N1851" i="4"/>
  <c r="J1852" i="4"/>
  <c r="L1852" i="4"/>
  <c r="N1852" i="4"/>
  <c r="P1852" i="4"/>
  <c r="Q1852" i="4" s="1"/>
  <c r="J1853" i="4"/>
  <c r="P1853" i="4" s="1"/>
  <c r="L1853" i="4"/>
  <c r="N1853" i="4"/>
  <c r="J1856" i="4"/>
  <c r="P1856" i="4" s="1"/>
  <c r="L1856" i="4"/>
  <c r="N1856" i="4"/>
  <c r="J1860" i="4"/>
  <c r="L1860" i="4"/>
  <c r="N1860" i="4"/>
  <c r="P1860" i="4"/>
  <c r="J1861" i="4"/>
  <c r="L1861" i="4"/>
  <c r="N1861" i="4"/>
  <c r="P1861" i="4"/>
  <c r="Q1861" i="4" s="1"/>
  <c r="J1862" i="4"/>
  <c r="P1862" i="4" s="1"/>
  <c r="L1862" i="4"/>
  <c r="N1862" i="4"/>
  <c r="Q1862" i="4"/>
  <c r="J1865" i="4"/>
  <c r="L1865" i="4"/>
  <c r="N1865" i="4"/>
  <c r="P1865" i="4"/>
  <c r="J1868" i="4"/>
  <c r="P1868" i="4" s="1"/>
  <c r="L1868" i="4"/>
  <c r="N1868" i="4"/>
  <c r="J1871" i="4"/>
  <c r="P1871" i="4" s="1"/>
  <c r="L1871" i="4"/>
  <c r="N1871" i="4"/>
  <c r="J1874" i="4"/>
  <c r="P1874" i="4" s="1"/>
  <c r="L1874" i="4"/>
  <c r="N1874" i="4"/>
  <c r="J1877" i="4"/>
  <c r="L1877" i="4"/>
  <c r="N1877" i="4"/>
  <c r="P1877" i="4"/>
  <c r="Q1877" i="4" s="1"/>
  <c r="J1878" i="4"/>
  <c r="P1878" i="4" s="1"/>
  <c r="L1878" i="4"/>
  <c r="N1878" i="4"/>
  <c r="J1879" i="4"/>
  <c r="P1879" i="4" s="1"/>
  <c r="L1879" i="4"/>
  <c r="N1879" i="4"/>
  <c r="Q1879" i="4"/>
  <c r="J1882" i="4"/>
  <c r="L1882" i="4"/>
  <c r="N1882" i="4"/>
  <c r="P1882" i="4"/>
  <c r="Q1882" i="4" s="1"/>
  <c r="J1883" i="4"/>
  <c r="P1883" i="4" s="1"/>
  <c r="L1883" i="4"/>
  <c r="N1883" i="4"/>
  <c r="J1886" i="4"/>
  <c r="L1886" i="4"/>
  <c r="N1886" i="4"/>
  <c r="P1886" i="4"/>
  <c r="Q1886" i="4" s="1"/>
  <c r="J1889" i="4"/>
  <c r="L1889" i="4"/>
  <c r="N1889" i="4"/>
  <c r="J1890" i="4"/>
  <c r="P1890" i="4" s="1"/>
  <c r="L1890" i="4"/>
  <c r="N1890" i="4"/>
  <c r="J1891" i="4"/>
  <c r="L1891" i="4"/>
  <c r="N1891" i="4"/>
  <c r="P1891" i="4"/>
  <c r="J1892" i="4"/>
  <c r="L1892" i="4"/>
  <c r="N1892" i="4"/>
  <c r="P1892" i="4"/>
  <c r="J1898" i="4"/>
  <c r="L1898" i="4"/>
  <c r="N1898" i="4"/>
  <c r="P1898" i="4"/>
  <c r="J1899" i="4"/>
  <c r="P1899" i="4" s="1"/>
  <c r="L1899" i="4"/>
  <c r="N1899" i="4"/>
  <c r="Q1899" i="4"/>
  <c r="J1900" i="4"/>
  <c r="P1900" i="4" s="1"/>
  <c r="Q1900" i="4" s="1"/>
  <c r="L1900" i="4"/>
  <c r="N1900" i="4"/>
  <c r="J1903" i="4"/>
  <c r="L1903" i="4"/>
  <c r="N1903" i="4"/>
  <c r="J1904" i="4"/>
  <c r="P1904" i="4" s="1"/>
  <c r="L1904" i="4"/>
  <c r="N1904" i="4"/>
  <c r="Q1904" i="4"/>
  <c r="J1905" i="4"/>
  <c r="P1905" i="4" s="1"/>
  <c r="Q1905" i="4" s="1"/>
  <c r="L1905" i="4"/>
  <c r="N1905" i="4"/>
  <c r="J1906" i="4"/>
  <c r="L1906" i="4"/>
  <c r="N1906" i="4"/>
  <c r="J1907" i="4"/>
  <c r="P1907" i="4" s="1"/>
  <c r="L1907" i="4"/>
  <c r="N1907" i="4"/>
  <c r="J1908" i="4"/>
  <c r="L1908" i="4"/>
  <c r="N1908" i="4"/>
  <c r="J1911" i="4"/>
  <c r="P1911" i="4" s="1"/>
  <c r="L1911" i="4"/>
  <c r="N1911" i="4"/>
  <c r="Q1911" i="4"/>
  <c r="J1914" i="4"/>
  <c r="L1914" i="4"/>
  <c r="N1914" i="4"/>
  <c r="J1917" i="4"/>
  <c r="L1917" i="4"/>
  <c r="N1917" i="4"/>
  <c r="J1920" i="4"/>
  <c r="L1920" i="4"/>
  <c r="N1920" i="4"/>
  <c r="P1920" i="4"/>
  <c r="Q1920" i="4" s="1"/>
  <c r="J1925" i="4"/>
  <c r="J1924" i="4" s="1"/>
  <c r="C76" i="3" s="1"/>
  <c r="L1925" i="4"/>
  <c r="N1925" i="4"/>
  <c r="J1928" i="4"/>
  <c r="L1928" i="4"/>
  <c r="N1928" i="4"/>
  <c r="J1931" i="4"/>
  <c r="P1931" i="4" s="1"/>
  <c r="L1931" i="4"/>
  <c r="N1931" i="4"/>
  <c r="J1937" i="4"/>
  <c r="P1937" i="4" s="1"/>
  <c r="Q1937" i="4" s="1"/>
  <c r="L1937" i="4"/>
  <c r="N1937" i="4"/>
  <c r="J1942" i="4"/>
  <c r="P1942" i="4" s="1"/>
  <c r="L1942" i="4"/>
  <c r="N1942" i="4"/>
  <c r="J1947" i="4"/>
  <c r="P1947" i="4" s="1"/>
  <c r="Q1947" i="4" s="1"/>
  <c r="L1947" i="4"/>
  <c r="N1947" i="4"/>
  <c r="J1952" i="4"/>
  <c r="P1952" i="4" s="1"/>
  <c r="L1952" i="4"/>
  <c r="N1952" i="4"/>
  <c r="J1957" i="4"/>
  <c r="P1957" i="4" s="1"/>
  <c r="L1957" i="4"/>
  <c r="N1957" i="4"/>
  <c r="Q1957" i="4"/>
  <c r="J1962" i="4"/>
  <c r="L1962" i="4"/>
  <c r="N1962" i="4"/>
  <c r="P1962" i="4"/>
  <c r="Q1962" i="4" s="1"/>
  <c r="J1965" i="4"/>
  <c r="P1965" i="4" s="1"/>
  <c r="L1965" i="4"/>
  <c r="N1965" i="4"/>
  <c r="J1970" i="4"/>
  <c r="P1970" i="4" s="1"/>
  <c r="L1970" i="4"/>
  <c r="N1970" i="4"/>
  <c r="J1973" i="4"/>
  <c r="L1973" i="4"/>
  <c r="N1973" i="4"/>
  <c r="J1978" i="4"/>
  <c r="P1978" i="4" s="1"/>
  <c r="L1978" i="4"/>
  <c r="N1978" i="4"/>
  <c r="J1983" i="4"/>
  <c r="P1983" i="4" s="1"/>
  <c r="L1983" i="4"/>
  <c r="N1983" i="4"/>
  <c r="J1986" i="4"/>
  <c r="L1986" i="4"/>
  <c r="N1986" i="4"/>
  <c r="P1986" i="4"/>
  <c r="Q1986" i="4" s="1"/>
  <c r="J1990" i="4"/>
  <c r="C79" i="3" s="1"/>
  <c r="J1991" i="4"/>
  <c r="P1991" i="4" s="1"/>
  <c r="P1990" i="4" s="1"/>
  <c r="E79" i="3" s="1"/>
  <c r="L1991" i="4"/>
  <c r="L1990" i="4" s="1"/>
  <c r="D79" i="3" s="1"/>
  <c r="N1991" i="4"/>
  <c r="N1990" i="4" s="1"/>
  <c r="J1998" i="4"/>
  <c r="P1998" i="4" s="1"/>
  <c r="P1997" i="4" s="1"/>
  <c r="E80" i="3" s="1"/>
  <c r="L1998" i="4"/>
  <c r="L1997" i="4" s="1"/>
  <c r="D80" i="3" s="1"/>
  <c r="N1998" i="4"/>
  <c r="N1997" i="4" s="1"/>
  <c r="J2003" i="4"/>
  <c r="P2003" i="4" s="1"/>
  <c r="Q2003" i="4" s="1"/>
  <c r="L2003" i="4"/>
  <c r="L2002" i="4" s="1"/>
  <c r="D81" i="3" s="1"/>
  <c r="N2003" i="4"/>
  <c r="J2006" i="4"/>
  <c r="P2006" i="4" s="1"/>
  <c r="L2006" i="4"/>
  <c r="N2006" i="4"/>
  <c r="J2007" i="4"/>
  <c r="P2007" i="4" s="1"/>
  <c r="Q2007" i="4" s="1"/>
  <c r="L2007" i="4"/>
  <c r="N2007" i="4"/>
  <c r="J2008" i="4"/>
  <c r="L2008" i="4"/>
  <c r="N2008" i="4"/>
  <c r="J2009" i="4"/>
  <c r="P2009" i="4" s="1"/>
  <c r="L2009" i="4"/>
  <c r="N2009" i="4"/>
  <c r="J2010" i="4"/>
  <c r="P2010" i="4" s="1"/>
  <c r="Q2010" i="4" s="1"/>
  <c r="L2010" i="4"/>
  <c r="N2010" i="4"/>
  <c r="J2011" i="4"/>
  <c r="L2011" i="4"/>
  <c r="N2011" i="4"/>
  <c r="P2011" i="4"/>
  <c r="Q2011" i="4" s="1"/>
  <c r="J2012" i="4"/>
  <c r="L2012" i="4"/>
  <c r="N2012" i="4"/>
  <c r="P2012" i="4"/>
  <c r="J2013" i="4"/>
  <c r="P2013" i="4" s="1"/>
  <c r="L2013" i="4"/>
  <c r="N2013" i="4"/>
  <c r="Q2013" i="4"/>
  <c r="J2014" i="4"/>
  <c r="P2014" i="4" s="1"/>
  <c r="Q2014" i="4" s="1"/>
  <c r="L2014" i="4"/>
  <c r="N2014" i="4"/>
  <c r="J2015" i="4"/>
  <c r="L2015" i="4"/>
  <c r="N2015" i="4"/>
  <c r="J2016" i="4"/>
  <c r="P2016" i="4" s="1"/>
  <c r="Q2016" i="4" s="1"/>
  <c r="L2016" i="4"/>
  <c r="N2016" i="4"/>
  <c r="J2017" i="4"/>
  <c r="L2017" i="4"/>
  <c r="N2017" i="4"/>
  <c r="P2017" i="4"/>
  <c r="Q2017" i="4" s="1"/>
  <c r="J2018" i="4"/>
  <c r="P2018" i="4" s="1"/>
  <c r="L2018" i="4"/>
  <c r="N2018" i="4"/>
  <c r="J2019" i="4"/>
  <c r="P2019" i="4" s="1"/>
  <c r="L2019" i="4"/>
  <c r="N2019" i="4"/>
  <c r="J2021" i="4"/>
  <c r="C82" i="3" s="1"/>
  <c r="J2022" i="4"/>
  <c r="L2022" i="4"/>
  <c r="N2022" i="4"/>
  <c r="P2022" i="4"/>
  <c r="J2025" i="4"/>
  <c r="L2025" i="4"/>
  <c r="N2025" i="4"/>
  <c r="P2025" i="4"/>
  <c r="J2028" i="4"/>
  <c r="L2028" i="4"/>
  <c r="N2028" i="4"/>
  <c r="P2028" i="4"/>
  <c r="Q2028" i="4" s="1"/>
  <c r="J2031" i="4"/>
  <c r="L2031" i="4"/>
  <c r="N2031" i="4"/>
  <c r="P2031" i="4"/>
  <c r="Q2031" i="4" s="1"/>
  <c r="J2034" i="4"/>
  <c r="P2034" i="4" s="1"/>
  <c r="L2034" i="4"/>
  <c r="N2034" i="4"/>
  <c r="Q2034" i="4"/>
  <c r="J2035" i="4"/>
  <c r="L2035" i="4"/>
  <c r="N2035" i="4"/>
  <c r="P2035" i="4"/>
  <c r="J2036" i="4"/>
  <c r="L2036" i="4"/>
  <c r="N2036" i="4"/>
  <c r="P2036" i="4"/>
  <c r="Q2036" i="4" s="1"/>
  <c r="J2039" i="4"/>
  <c r="L2039" i="4"/>
  <c r="N2039" i="4"/>
  <c r="P2039" i="4"/>
  <c r="Q2039" i="4" s="1"/>
  <c r="J2040" i="4"/>
  <c r="L2040" i="4"/>
  <c r="N2040" i="4"/>
  <c r="P2040" i="4"/>
  <c r="J2041" i="4"/>
  <c r="P2041" i="4" s="1"/>
  <c r="L2041" i="4"/>
  <c r="N2041" i="4"/>
  <c r="J2044" i="4"/>
  <c r="L2044" i="4"/>
  <c r="N2044" i="4"/>
  <c r="J2047" i="4"/>
  <c r="P2047" i="4" s="1"/>
  <c r="L2047" i="4"/>
  <c r="N2047" i="4"/>
  <c r="J2050" i="4"/>
  <c r="P2050" i="4" s="1"/>
  <c r="Q2050" i="4" s="1"/>
  <c r="L2050" i="4"/>
  <c r="N2050" i="4"/>
  <c r="J2053" i="4"/>
  <c r="P2053" i="4" s="1"/>
  <c r="L2053" i="4"/>
  <c r="N2053" i="4"/>
  <c r="J2054" i="4"/>
  <c r="P2054" i="4" s="1"/>
  <c r="L2054" i="4"/>
  <c r="N2054" i="4"/>
  <c r="Q2054" i="4"/>
  <c r="J2055" i="4"/>
  <c r="P2055" i="4" s="1"/>
  <c r="L2055" i="4"/>
  <c r="N2055" i="4"/>
  <c r="Q2055" i="4"/>
  <c r="J2056" i="4"/>
  <c r="L2056" i="4"/>
  <c r="N2056" i="4"/>
  <c r="P2056" i="4"/>
  <c r="J2057" i="4"/>
  <c r="L2057" i="4"/>
  <c r="N2057" i="4"/>
  <c r="P2057" i="4"/>
  <c r="Q2057" i="4" s="1"/>
  <c r="J2058" i="4"/>
  <c r="P2058" i="4" s="1"/>
  <c r="Q2058" i="4" s="1"/>
  <c r="L2058" i="4"/>
  <c r="N2058" i="4"/>
  <c r="J2059" i="4"/>
  <c r="P2059" i="4" s="1"/>
  <c r="Q2059" i="4" s="1"/>
  <c r="L2059" i="4"/>
  <c r="N2059" i="4"/>
  <c r="J2060" i="4"/>
  <c r="L2060" i="4"/>
  <c r="N2060" i="4"/>
  <c r="P2060" i="4"/>
  <c r="Q2060" i="4" s="1"/>
  <c r="J2061" i="4"/>
  <c r="P2061" i="4" s="1"/>
  <c r="L2061" i="4"/>
  <c r="N2061" i="4"/>
  <c r="Q2061" i="4"/>
  <c r="J2062" i="4"/>
  <c r="L2062" i="4"/>
  <c r="N2062" i="4"/>
  <c r="P2062" i="4"/>
  <c r="Q2062" i="4" s="1"/>
  <c r="J2063" i="4"/>
  <c r="P2063" i="4" s="1"/>
  <c r="Q2063" i="4" s="1"/>
  <c r="L2063" i="4"/>
  <c r="N2063" i="4"/>
  <c r="J2064" i="4"/>
  <c r="L2064" i="4"/>
  <c r="N2064" i="4"/>
  <c r="P2064" i="4"/>
  <c r="Q2064" i="4" s="1"/>
  <c r="J2065" i="4"/>
  <c r="P2065" i="4" s="1"/>
  <c r="Q2065" i="4" s="1"/>
  <c r="L2065" i="4"/>
  <c r="N2065" i="4"/>
  <c r="J2068" i="4"/>
  <c r="L2068" i="4"/>
  <c r="N2068" i="4"/>
  <c r="J2071" i="4"/>
  <c r="P2071" i="4" s="1"/>
  <c r="Q2071" i="4" s="1"/>
  <c r="L2071" i="4"/>
  <c r="N2071" i="4"/>
  <c r="J2074" i="4"/>
  <c r="L2074" i="4"/>
  <c r="N2074" i="4"/>
  <c r="P2074" i="4"/>
  <c r="Q2074" i="4" s="1"/>
  <c r="J2077" i="4"/>
  <c r="L2077" i="4"/>
  <c r="N2077" i="4"/>
  <c r="P2077" i="4"/>
  <c r="Q2077" i="4" s="1"/>
  <c r="J2078" i="4"/>
  <c r="L2078" i="4"/>
  <c r="N2078" i="4"/>
  <c r="J2079" i="4"/>
  <c r="P2079" i="4" s="1"/>
  <c r="Q2079" i="4" s="1"/>
  <c r="L2079" i="4"/>
  <c r="N2079" i="4"/>
  <c r="J2080" i="4"/>
  <c r="P2080" i="4" s="1"/>
  <c r="L2080" i="4"/>
  <c r="N2080" i="4"/>
  <c r="J2083" i="4"/>
  <c r="P2083" i="4" s="1"/>
  <c r="Q2083" i="4" s="1"/>
  <c r="L2083" i="4"/>
  <c r="N2083" i="4"/>
  <c r="J2086" i="4"/>
  <c r="L2086" i="4"/>
  <c r="N2086" i="4"/>
  <c r="P2086" i="4"/>
  <c r="Q2086" i="4" s="1"/>
  <c r="J2089" i="4"/>
  <c r="L2089" i="4"/>
  <c r="N2089" i="4"/>
  <c r="P2089" i="4"/>
  <c r="Q2089" i="4" s="1"/>
  <c r="J2092" i="4"/>
  <c r="L2092" i="4"/>
  <c r="N2092" i="4"/>
  <c r="P2092" i="4"/>
  <c r="Q2092" i="4" s="1"/>
  <c r="J2093" i="4"/>
  <c r="L2093" i="4"/>
  <c r="N2093" i="4"/>
  <c r="J2094" i="4"/>
  <c r="P2094" i="4" s="1"/>
  <c r="L2094" i="4"/>
  <c r="N2094" i="4"/>
  <c r="J2095" i="4"/>
  <c r="L2095" i="4"/>
  <c r="N2095" i="4"/>
  <c r="P2095" i="4"/>
  <c r="J2096" i="4"/>
  <c r="L2096" i="4"/>
  <c r="N2096" i="4"/>
  <c r="P2096" i="4"/>
  <c r="J2097" i="4"/>
  <c r="L2097" i="4"/>
  <c r="N2097" i="4"/>
  <c r="P2097" i="4"/>
  <c r="Q2097" i="4" s="1"/>
  <c r="J2098" i="4"/>
  <c r="L2098" i="4"/>
  <c r="N2098" i="4"/>
  <c r="J2099" i="4"/>
  <c r="P2099" i="4" s="1"/>
  <c r="L2099" i="4"/>
  <c r="N2099" i="4"/>
  <c r="J2100" i="4"/>
  <c r="P2100" i="4" s="1"/>
  <c r="L2100" i="4"/>
  <c r="N2100" i="4"/>
  <c r="Q2100" i="4"/>
  <c r="J2101" i="4"/>
  <c r="L2101" i="4"/>
  <c r="N2101" i="4"/>
  <c r="P2101" i="4"/>
  <c r="J2102" i="4"/>
  <c r="L2102" i="4"/>
  <c r="N2102" i="4"/>
  <c r="P2102" i="4"/>
  <c r="Q2102" i="4" s="1"/>
  <c r="J2103" i="4"/>
  <c r="P2103" i="4" s="1"/>
  <c r="Q2103" i="4" s="1"/>
  <c r="L2103" i="4"/>
  <c r="N2103" i="4"/>
  <c r="J2106" i="4"/>
  <c r="P2106" i="4" s="1"/>
  <c r="L2106" i="4"/>
  <c r="N2106" i="4"/>
  <c r="J2107" i="4"/>
  <c r="L2107" i="4"/>
  <c r="N2107" i="4"/>
  <c r="P2107" i="4"/>
  <c r="J2108" i="4"/>
  <c r="P2108" i="4" s="1"/>
  <c r="L2108" i="4"/>
  <c r="N2108" i="4"/>
  <c r="J2111" i="4"/>
  <c r="L2111" i="4"/>
  <c r="N2111" i="4"/>
  <c r="P2111" i="4"/>
  <c r="J2114" i="4"/>
  <c r="L2114" i="4"/>
  <c r="N2114" i="4"/>
  <c r="P2114" i="4"/>
  <c r="J2117" i="4"/>
  <c r="L2117" i="4"/>
  <c r="N2117" i="4"/>
  <c r="P2117" i="4"/>
  <c r="J2118" i="4"/>
  <c r="L2118" i="4"/>
  <c r="N2118" i="4"/>
  <c r="J2119" i="4"/>
  <c r="P2119" i="4" s="1"/>
  <c r="L2119" i="4"/>
  <c r="N2119" i="4"/>
  <c r="J2120" i="4"/>
  <c r="L2120" i="4"/>
  <c r="N2120" i="4"/>
  <c r="J2121" i="4"/>
  <c r="P2121" i="4" s="1"/>
  <c r="L2121" i="4"/>
  <c r="N2121" i="4"/>
  <c r="J2124" i="4"/>
  <c r="P2124" i="4" s="1"/>
  <c r="Q2124" i="4" s="1"/>
  <c r="L2124" i="4"/>
  <c r="N2124" i="4"/>
  <c r="J2125" i="4"/>
  <c r="P2125" i="4" s="1"/>
  <c r="L2125" i="4"/>
  <c r="N2125" i="4"/>
  <c r="J2126" i="4"/>
  <c r="L2126" i="4"/>
  <c r="N2126" i="4"/>
  <c r="P2126" i="4"/>
  <c r="Q2126" i="4" s="1"/>
  <c r="J2127" i="4"/>
  <c r="P2127" i="4" s="1"/>
  <c r="L2127" i="4"/>
  <c r="N2127" i="4"/>
  <c r="J2128" i="4"/>
  <c r="L2128" i="4"/>
  <c r="N2128" i="4"/>
  <c r="P2128" i="4"/>
  <c r="J2129" i="4"/>
  <c r="L2129" i="4"/>
  <c r="N2129" i="4"/>
  <c r="P2129" i="4"/>
  <c r="J2130" i="4"/>
  <c r="P2130" i="4" s="1"/>
  <c r="L2130" i="4"/>
  <c r="N2130" i="4"/>
  <c r="J2131" i="4"/>
  <c r="P2131" i="4" s="1"/>
  <c r="Q2131" i="4" s="1"/>
  <c r="L2131" i="4"/>
  <c r="N2131" i="4"/>
  <c r="J2134" i="4"/>
  <c r="P2134" i="4" s="1"/>
  <c r="L2134" i="4"/>
  <c r="N2134" i="4"/>
  <c r="J2135" i="4"/>
  <c r="P2135" i="4" s="1"/>
  <c r="L2135" i="4"/>
  <c r="N2135" i="4"/>
  <c r="J2136" i="4"/>
  <c r="L2136" i="4"/>
  <c r="N2136" i="4"/>
  <c r="J2137" i="4"/>
  <c r="P2137" i="4" s="1"/>
  <c r="L2137" i="4"/>
  <c r="N2137" i="4"/>
  <c r="J2138" i="4"/>
  <c r="L2138" i="4"/>
  <c r="N2138" i="4"/>
  <c r="P2138" i="4"/>
  <c r="Q2138" i="4" s="1"/>
  <c r="J2141" i="4"/>
  <c r="J2140" i="4" s="1"/>
  <c r="C87" i="3" s="1"/>
  <c r="L2141" i="4"/>
  <c r="N2141" i="4"/>
  <c r="J2142" i="4"/>
  <c r="P2142" i="4" s="1"/>
  <c r="Q2142" i="4" s="1"/>
  <c r="L2142" i="4"/>
  <c r="N2142" i="4"/>
  <c r="N2140" i="4" s="1"/>
  <c r="J2143" i="4"/>
  <c r="P2143" i="4" s="1"/>
  <c r="L2143" i="4"/>
  <c r="N2143" i="4"/>
  <c r="J2144" i="4"/>
  <c r="P2144" i="4" s="1"/>
  <c r="Q2144" i="4" s="1"/>
  <c r="L2144" i="4"/>
  <c r="N2144" i="4"/>
  <c r="J2145" i="4"/>
  <c r="P2145" i="4" s="1"/>
  <c r="L2145" i="4"/>
  <c r="N2145" i="4"/>
  <c r="J2146" i="4"/>
  <c r="P2146" i="4" s="1"/>
  <c r="Q2146" i="4" s="1"/>
  <c r="L2146" i="4"/>
  <c r="N2146" i="4"/>
  <c r="J2150" i="4"/>
  <c r="L2150" i="4"/>
  <c r="N2150" i="4"/>
  <c r="J2151" i="4"/>
  <c r="P2151" i="4" s="1"/>
  <c r="L2151" i="4"/>
  <c r="N2151" i="4"/>
  <c r="J2152" i="4"/>
  <c r="P2152" i="4" s="1"/>
  <c r="Q2152" i="4" s="1"/>
  <c r="L2152" i="4"/>
  <c r="N2152" i="4"/>
  <c r="J2155" i="4"/>
  <c r="P2155" i="4" s="1"/>
  <c r="Q2155" i="4" s="1"/>
  <c r="L2155" i="4"/>
  <c r="N2155" i="4"/>
  <c r="J2158" i="4"/>
  <c r="P2158" i="4" s="1"/>
  <c r="Q2158" i="4" s="1"/>
  <c r="L2158" i="4"/>
  <c r="N2158" i="4"/>
  <c r="J2161" i="4"/>
  <c r="P2161" i="4" s="1"/>
  <c r="Q2161" i="4" s="1"/>
  <c r="L2161" i="4"/>
  <c r="N2161" i="4"/>
  <c r="J2164" i="4"/>
  <c r="L2164" i="4"/>
  <c r="N2164" i="4"/>
  <c r="P2164" i="4"/>
  <c r="J2167" i="4"/>
  <c r="L2167" i="4"/>
  <c r="N2167" i="4"/>
  <c r="P2167" i="4"/>
  <c r="Q2167" i="4" s="1"/>
  <c r="J2168" i="4"/>
  <c r="P2168" i="4" s="1"/>
  <c r="Q2168" i="4" s="1"/>
  <c r="L2168" i="4"/>
  <c r="N2168" i="4"/>
  <c r="J2171" i="4"/>
  <c r="J2170" i="4" s="1"/>
  <c r="C90" i="3" s="1"/>
  <c r="L2171" i="4"/>
  <c r="L2170" i="4" s="1"/>
  <c r="D90" i="3" s="1"/>
  <c r="N2171" i="4"/>
  <c r="N2170" i="4" s="1"/>
  <c r="P2171" i="4"/>
  <c r="P2170" i="4" s="1"/>
  <c r="E90" i="3" s="1"/>
  <c r="J2174" i="4"/>
  <c r="P2174" i="4" s="1"/>
  <c r="L2174" i="4"/>
  <c r="N2174" i="4"/>
  <c r="J2175" i="4"/>
  <c r="L2175" i="4"/>
  <c r="N2175" i="4"/>
  <c r="N2173" i="4" s="1"/>
  <c r="J2176" i="4"/>
  <c r="P2176" i="4" s="1"/>
  <c r="Q2176" i="4" s="1"/>
  <c r="L2176" i="4"/>
  <c r="N2176" i="4"/>
  <c r="J2179" i="4"/>
  <c r="P2179" i="4" s="1"/>
  <c r="L2179" i="4"/>
  <c r="N2179" i="4"/>
  <c r="J2182" i="4"/>
  <c r="P2182" i="4" s="1"/>
  <c r="Q2182" i="4" s="1"/>
  <c r="L2182" i="4"/>
  <c r="N2182" i="4"/>
  <c r="J2185" i="4"/>
  <c r="P2185" i="4" s="1"/>
  <c r="L2185" i="4"/>
  <c r="N2185" i="4"/>
  <c r="J2188" i="4"/>
  <c r="P2188" i="4" s="1"/>
  <c r="L2188" i="4"/>
  <c r="N2188" i="4"/>
  <c r="J2189" i="4"/>
  <c r="P2189" i="4" s="1"/>
  <c r="L2189" i="4"/>
  <c r="N2189" i="4"/>
  <c r="J2190" i="4"/>
  <c r="L2190" i="4"/>
  <c r="N2190" i="4"/>
  <c r="P2190" i="4"/>
  <c r="Q2190" i="4" s="1"/>
  <c r="J2191" i="4"/>
  <c r="P2191" i="4" s="1"/>
  <c r="Q2191" i="4" s="1"/>
  <c r="L2191" i="4"/>
  <c r="N2191" i="4"/>
  <c r="J2192" i="4"/>
  <c r="L2192" i="4"/>
  <c r="N2192" i="4"/>
  <c r="P2192" i="4"/>
  <c r="Q2192" i="4" s="1"/>
  <c r="J2193" i="4"/>
  <c r="P2193" i="4" s="1"/>
  <c r="L2193" i="4"/>
  <c r="N2193" i="4"/>
  <c r="J2194" i="4"/>
  <c r="L2194" i="4"/>
  <c r="N2194" i="4"/>
  <c r="J2195" i="4"/>
  <c r="P2195" i="4" s="1"/>
  <c r="Q2195" i="4" s="1"/>
  <c r="L2195" i="4"/>
  <c r="N2195" i="4"/>
  <c r="J2196" i="4"/>
  <c r="L2196" i="4"/>
  <c r="N2196" i="4"/>
  <c r="P2196" i="4"/>
  <c r="J2197" i="4"/>
  <c r="P2197" i="4" s="1"/>
  <c r="L2197" i="4"/>
  <c r="N2197" i="4"/>
  <c r="J2198" i="4"/>
  <c r="L2198" i="4"/>
  <c r="N2198" i="4"/>
  <c r="J2199" i="4"/>
  <c r="P2199" i="4" s="1"/>
  <c r="L2199" i="4"/>
  <c r="N2199" i="4"/>
  <c r="J2200" i="4"/>
  <c r="P2200" i="4" s="1"/>
  <c r="Q2200" i="4" s="1"/>
  <c r="L2200" i="4"/>
  <c r="N2200" i="4"/>
  <c r="J2201" i="4"/>
  <c r="P2201" i="4" s="1"/>
  <c r="L2201" i="4"/>
  <c r="N2201" i="4"/>
  <c r="J2202" i="4"/>
  <c r="L2202" i="4"/>
  <c r="N2202" i="4"/>
  <c r="P2202" i="4"/>
  <c r="Q2202" i="4" s="1"/>
  <c r="J2203" i="4"/>
  <c r="P2203" i="4" s="1"/>
  <c r="Q2203" i="4" s="1"/>
  <c r="L2203" i="4"/>
  <c r="N2203" i="4"/>
  <c r="J2204" i="4"/>
  <c r="L2204" i="4"/>
  <c r="N2204" i="4"/>
  <c r="P2204" i="4"/>
  <c r="Q2204" i="4" s="1"/>
  <c r="J2205" i="4"/>
  <c r="P2205" i="4" s="1"/>
  <c r="L2205" i="4"/>
  <c r="N2205" i="4"/>
  <c r="J2206" i="4"/>
  <c r="L2206" i="4"/>
  <c r="N2206" i="4"/>
  <c r="J2207" i="4"/>
  <c r="P2207" i="4" s="1"/>
  <c r="Q2207" i="4" s="1"/>
  <c r="L2207" i="4"/>
  <c r="N2207" i="4"/>
  <c r="J2208" i="4"/>
  <c r="L2208" i="4"/>
  <c r="N2208" i="4"/>
  <c r="P2208" i="4"/>
  <c r="J2209" i="4"/>
  <c r="P2209" i="4" s="1"/>
  <c r="L2209" i="4"/>
  <c r="N2209" i="4"/>
  <c r="J2210" i="4"/>
  <c r="L2210" i="4"/>
  <c r="N2210" i="4"/>
  <c r="J2211" i="4"/>
  <c r="P2211" i="4" s="1"/>
  <c r="L2211" i="4"/>
  <c r="N2211" i="4"/>
  <c r="J2212" i="4"/>
  <c r="P2212" i="4" s="1"/>
  <c r="Q2212" i="4" s="1"/>
  <c r="L2212" i="4"/>
  <c r="N2212" i="4"/>
  <c r="J2213" i="4"/>
  <c r="P2213" i="4" s="1"/>
  <c r="L2213" i="4"/>
  <c r="N2213" i="4"/>
  <c r="J2214" i="4"/>
  <c r="L2214" i="4"/>
  <c r="N2214" i="4"/>
  <c r="P2214" i="4"/>
  <c r="Q2214" i="4" s="1"/>
  <c r="J2215" i="4"/>
  <c r="P2215" i="4" s="1"/>
  <c r="Q2215" i="4" s="1"/>
  <c r="L2215" i="4"/>
  <c r="N2215" i="4"/>
  <c r="J2216" i="4"/>
  <c r="L2216" i="4"/>
  <c r="N2216" i="4"/>
  <c r="P2216" i="4"/>
  <c r="Q2216" i="4" s="1"/>
  <c r="J2217" i="4"/>
  <c r="P2217" i="4" s="1"/>
  <c r="Q2217" i="4" s="1"/>
  <c r="L2217" i="4"/>
  <c r="N2217" i="4"/>
  <c r="J2218" i="4"/>
  <c r="L2218" i="4"/>
  <c r="N2218" i="4"/>
  <c r="J2219" i="4"/>
  <c r="P2219" i="4" s="1"/>
  <c r="Q2219" i="4" s="1"/>
  <c r="L2219" i="4"/>
  <c r="N2219" i="4"/>
  <c r="J2220" i="4"/>
  <c r="L2220" i="4"/>
  <c r="N2220" i="4"/>
  <c r="P2220" i="4"/>
  <c r="J2221" i="4"/>
  <c r="P2221" i="4" s="1"/>
  <c r="L2221" i="4"/>
  <c r="N2221" i="4"/>
  <c r="J2222" i="4"/>
  <c r="L2222" i="4"/>
  <c r="N2222" i="4"/>
  <c r="J2223" i="4"/>
  <c r="P2223" i="4" s="1"/>
  <c r="L2223" i="4"/>
  <c r="N2223" i="4"/>
  <c r="J2224" i="4"/>
  <c r="P2224" i="4" s="1"/>
  <c r="Q2224" i="4" s="1"/>
  <c r="L2224" i="4"/>
  <c r="N2224" i="4"/>
  <c r="J2225" i="4"/>
  <c r="P2225" i="4" s="1"/>
  <c r="L2225" i="4"/>
  <c r="N2225" i="4"/>
  <c r="J2226" i="4"/>
  <c r="L2226" i="4"/>
  <c r="N2226" i="4"/>
  <c r="P2226" i="4"/>
  <c r="Q2226" i="4" s="1"/>
  <c r="J2227" i="4"/>
  <c r="P2227" i="4" s="1"/>
  <c r="Q2227" i="4" s="1"/>
  <c r="L2227" i="4"/>
  <c r="N2227" i="4"/>
  <c r="J2228" i="4"/>
  <c r="L2228" i="4"/>
  <c r="N2228" i="4"/>
  <c r="P2228" i="4"/>
  <c r="Q2228" i="4" s="1"/>
  <c r="J2229" i="4"/>
  <c r="P2229" i="4" s="1"/>
  <c r="Q2229" i="4" s="1"/>
  <c r="L2229" i="4"/>
  <c r="N2229" i="4"/>
  <c r="J2230" i="4"/>
  <c r="L2230" i="4"/>
  <c r="N2230" i="4"/>
  <c r="J2231" i="4"/>
  <c r="P2231" i="4" s="1"/>
  <c r="L2231" i="4"/>
  <c r="N2231" i="4"/>
  <c r="J2232" i="4"/>
  <c r="L2232" i="4"/>
  <c r="N2232" i="4"/>
  <c r="P2232" i="4"/>
  <c r="J2233" i="4"/>
  <c r="P2233" i="4" s="1"/>
  <c r="L2233" i="4"/>
  <c r="N2233" i="4"/>
  <c r="J2234" i="4"/>
  <c r="L2234" i="4"/>
  <c r="N2234" i="4"/>
  <c r="J2235" i="4"/>
  <c r="P2235" i="4" s="1"/>
  <c r="L2235" i="4"/>
  <c r="N2235" i="4"/>
  <c r="J2236" i="4"/>
  <c r="P2236" i="4" s="1"/>
  <c r="Q2236" i="4" s="1"/>
  <c r="L2236" i="4"/>
  <c r="N2236" i="4"/>
  <c r="J2237" i="4"/>
  <c r="P2237" i="4" s="1"/>
  <c r="L2237" i="4"/>
  <c r="N2237" i="4"/>
  <c r="J2238" i="4"/>
  <c r="L2238" i="4"/>
  <c r="N2238" i="4"/>
  <c r="P2238" i="4"/>
  <c r="Q2238" i="4" s="1"/>
  <c r="J2239" i="4"/>
  <c r="P2239" i="4" s="1"/>
  <c r="Q2239" i="4" s="1"/>
  <c r="L2239" i="4"/>
  <c r="N2239" i="4"/>
  <c r="J2240" i="4"/>
  <c r="L2240" i="4"/>
  <c r="N2240" i="4"/>
  <c r="P2240" i="4"/>
  <c r="Q2240" i="4" s="1"/>
  <c r="J2241" i="4"/>
  <c r="P2241" i="4" s="1"/>
  <c r="L2241" i="4"/>
  <c r="N2241" i="4"/>
  <c r="J2242" i="4"/>
  <c r="L2242" i="4"/>
  <c r="N2242" i="4"/>
  <c r="J2243" i="4"/>
  <c r="P2243" i="4" s="1"/>
  <c r="Q2243" i="4" s="1"/>
  <c r="L2243" i="4"/>
  <c r="N2243" i="4"/>
  <c r="J2244" i="4"/>
  <c r="L2244" i="4"/>
  <c r="N2244" i="4"/>
  <c r="P2244" i="4"/>
  <c r="J2245" i="4"/>
  <c r="P2245" i="4" s="1"/>
  <c r="L2245" i="4"/>
  <c r="N2245" i="4"/>
  <c r="J2246" i="4"/>
  <c r="L2246" i="4"/>
  <c r="N2246" i="4"/>
  <c r="J2247" i="4"/>
  <c r="P2247" i="4" s="1"/>
  <c r="L2247" i="4"/>
  <c r="N2247" i="4"/>
  <c r="J2248" i="4"/>
  <c r="P2248" i="4" s="1"/>
  <c r="Q2248" i="4" s="1"/>
  <c r="L2248" i="4"/>
  <c r="N2248" i="4"/>
  <c r="J2249" i="4"/>
  <c r="P2249" i="4" s="1"/>
  <c r="L2249" i="4"/>
  <c r="N2249" i="4"/>
  <c r="J2250" i="4"/>
  <c r="L2250" i="4"/>
  <c r="N2250" i="4"/>
  <c r="P2250" i="4"/>
  <c r="Q2250" i="4" s="1"/>
  <c r="J2251" i="4"/>
  <c r="P2251" i="4" s="1"/>
  <c r="Q2251" i="4" s="1"/>
  <c r="L2251" i="4"/>
  <c r="N2251" i="4"/>
  <c r="J2252" i="4"/>
  <c r="L2252" i="4"/>
  <c r="N2252" i="4"/>
  <c r="P2252" i="4"/>
  <c r="Q2252" i="4" s="1"/>
  <c r="J2253" i="4"/>
  <c r="P2253" i="4" s="1"/>
  <c r="Q2253" i="4" s="1"/>
  <c r="L2253" i="4"/>
  <c r="N2253" i="4"/>
  <c r="J2254" i="4"/>
  <c r="L2254" i="4"/>
  <c r="N2254" i="4"/>
  <c r="J2257" i="4"/>
  <c r="L2257" i="4"/>
  <c r="N2257" i="4"/>
  <c r="J2258" i="4"/>
  <c r="P2258" i="4" s="1"/>
  <c r="L2258" i="4"/>
  <c r="N2258" i="4"/>
  <c r="J2259" i="4"/>
  <c r="L2259" i="4"/>
  <c r="N2259" i="4"/>
  <c r="J2260" i="4"/>
  <c r="P2260" i="4" s="1"/>
  <c r="L2260" i="4"/>
  <c r="N2260" i="4"/>
  <c r="J2261" i="4"/>
  <c r="L2261" i="4"/>
  <c r="N2261" i="4"/>
  <c r="P2261" i="4"/>
  <c r="Q2261" i="4" s="1"/>
  <c r="J2262" i="4"/>
  <c r="P2262" i="4" s="1"/>
  <c r="L2262" i="4"/>
  <c r="N2262" i="4"/>
  <c r="J2263" i="4"/>
  <c r="L2263" i="4"/>
  <c r="N2263" i="4"/>
  <c r="P2263" i="4"/>
  <c r="Q2263" i="4" s="1"/>
  <c r="J2264" i="4"/>
  <c r="P2264" i="4" s="1"/>
  <c r="Q2264" i="4" s="1"/>
  <c r="L2264" i="4"/>
  <c r="N2264" i="4"/>
  <c r="J2265" i="4"/>
  <c r="L2265" i="4"/>
  <c r="N2265" i="4"/>
  <c r="P2265" i="4"/>
  <c r="Q2265" i="4" s="1"/>
  <c r="J2266" i="4"/>
  <c r="L2266" i="4"/>
  <c r="N2266" i="4"/>
  <c r="P2266" i="4"/>
  <c r="Q2266" i="4" s="1"/>
  <c r="J2267" i="4"/>
  <c r="L2267" i="4"/>
  <c r="N2267" i="4"/>
  <c r="J2268" i="4"/>
  <c r="P2268" i="4" s="1"/>
  <c r="Q2268" i="4" s="1"/>
  <c r="L2268" i="4"/>
  <c r="N2268" i="4"/>
  <c r="J2269" i="4"/>
  <c r="L2269" i="4"/>
  <c r="N2269" i="4"/>
  <c r="J2270" i="4"/>
  <c r="P2270" i="4" s="1"/>
  <c r="L2270" i="4"/>
  <c r="N2270" i="4"/>
  <c r="J2271" i="4"/>
  <c r="L2271" i="4"/>
  <c r="N2271" i="4"/>
  <c r="J2272" i="4"/>
  <c r="P2272" i="4" s="1"/>
  <c r="L2272" i="4"/>
  <c r="N2272" i="4"/>
  <c r="J2273" i="4"/>
  <c r="L2273" i="4"/>
  <c r="N2273" i="4"/>
  <c r="P2273" i="4"/>
  <c r="Q2273" i="4" s="1"/>
  <c r="J2274" i="4"/>
  <c r="P2274" i="4" s="1"/>
  <c r="L2274" i="4"/>
  <c r="N2274" i="4"/>
  <c r="J2275" i="4"/>
  <c r="L2275" i="4"/>
  <c r="N2275" i="4"/>
  <c r="P2275" i="4"/>
  <c r="Q2275" i="4" s="1"/>
  <c r="J2276" i="4"/>
  <c r="P2276" i="4" s="1"/>
  <c r="Q2276" i="4" s="1"/>
  <c r="L2276" i="4"/>
  <c r="N2276" i="4"/>
  <c r="J2277" i="4"/>
  <c r="L2277" i="4"/>
  <c r="N2277" i="4"/>
  <c r="P2277" i="4"/>
  <c r="Q2277" i="4" s="1"/>
  <c r="J2278" i="4"/>
  <c r="L2278" i="4"/>
  <c r="N2278" i="4"/>
  <c r="P2278" i="4"/>
  <c r="Q2278" i="4" s="1"/>
  <c r="J2279" i="4"/>
  <c r="L2279" i="4"/>
  <c r="N2279" i="4"/>
  <c r="J2282" i="4"/>
  <c r="L2282" i="4"/>
  <c r="L2281" i="4" s="1"/>
  <c r="D95" i="3" s="1"/>
  <c r="N2282" i="4"/>
  <c r="J2283" i="4"/>
  <c r="P2283" i="4" s="1"/>
  <c r="L2283" i="4"/>
  <c r="N2283" i="4"/>
  <c r="J2284" i="4"/>
  <c r="L2284" i="4"/>
  <c r="N2284" i="4"/>
  <c r="N2281" i="4" s="1"/>
  <c r="P2284" i="4"/>
  <c r="J2285" i="4"/>
  <c r="P2285" i="4" s="1"/>
  <c r="L2285" i="4"/>
  <c r="N2285" i="4"/>
  <c r="J2286" i="4"/>
  <c r="L2286" i="4"/>
  <c r="N2286" i="4"/>
  <c r="P2286" i="4"/>
  <c r="Q2286" i="4" s="1"/>
  <c r="J2287" i="4"/>
  <c r="P2287" i="4" s="1"/>
  <c r="L2287" i="4"/>
  <c r="N2287" i="4"/>
  <c r="J2288" i="4"/>
  <c r="P2288" i="4" s="1"/>
  <c r="Q2288" i="4" s="1"/>
  <c r="L2288" i="4"/>
  <c r="N2288" i="4"/>
  <c r="J2289" i="4"/>
  <c r="P2289" i="4" s="1"/>
  <c r="Q2289" i="4" s="1"/>
  <c r="L2289" i="4"/>
  <c r="N2289" i="4"/>
  <c r="J2290" i="4"/>
  <c r="P2290" i="4" s="1"/>
  <c r="Q2290" i="4" s="1"/>
  <c r="L2290" i="4"/>
  <c r="N2290" i="4"/>
  <c r="J2294" i="4"/>
  <c r="L2294" i="4"/>
  <c r="N2294" i="4"/>
  <c r="P2294" i="4"/>
  <c r="Q2294" i="4" s="1"/>
  <c r="J2298" i="4"/>
  <c r="L2298" i="4"/>
  <c r="L2293" i="4" s="1"/>
  <c r="D97" i="3" s="1"/>
  <c r="N2298" i="4"/>
  <c r="J2302" i="4"/>
  <c r="P2302" i="4" s="1"/>
  <c r="L2302" i="4"/>
  <c r="N2302" i="4"/>
  <c r="J2305" i="4"/>
  <c r="L2305" i="4"/>
  <c r="N2305" i="4"/>
  <c r="P2305" i="4"/>
  <c r="J2308" i="4"/>
  <c r="P2308" i="4" s="1"/>
  <c r="L2308" i="4"/>
  <c r="N2308" i="4"/>
  <c r="J2314" i="4"/>
  <c r="P2314" i="4" s="1"/>
  <c r="L2314" i="4"/>
  <c r="N2314" i="4"/>
  <c r="N2313" i="4" s="1"/>
  <c r="J2318" i="4"/>
  <c r="P2318" i="4" s="1"/>
  <c r="Q2318" i="4" s="1"/>
  <c r="L2318" i="4"/>
  <c r="N2318" i="4"/>
  <c r="J2322" i="4"/>
  <c r="P2322" i="4" s="1"/>
  <c r="Q2322" i="4" s="1"/>
  <c r="L2322" i="4"/>
  <c r="N2322" i="4"/>
  <c r="J2328" i="4"/>
  <c r="J2327" i="4" s="1"/>
  <c r="C99" i="3" s="1"/>
  <c r="L2328" i="4"/>
  <c r="L2327" i="4" s="1"/>
  <c r="D99" i="3" s="1"/>
  <c r="N2328" i="4"/>
  <c r="J2329" i="4"/>
  <c r="L2329" i="4"/>
  <c r="N2329" i="4"/>
  <c r="P2329" i="4"/>
  <c r="J2332" i="4"/>
  <c r="L2332" i="4"/>
  <c r="N2332" i="4"/>
  <c r="P2332" i="4"/>
  <c r="Q2332" i="4" s="1"/>
  <c r="J2333" i="4"/>
  <c r="L2333" i="4"/>
  <c r="N2333" i="4"/>
  <c r="P2333" i="4"/>
  <c r="P1906" i="4" l="1"/>
  <c r="Q1906" i="4"/>
  <c r="P1889" i="4"/>
  <c r="Q1889" i="4" s="1"/>
  <c r="Q1442" i="4"/>
  <c r="N2293" i="4"/>
  <c r="Q2269" i="4"/>
  <c r="Q2231" i="4"/>
  <c r="Q2210" i="4"/>
  <c r="L2187" i="4"/>
  <c r="D93" i="3" s="1"/>
  <c r="P2178" i="4"/>
  <c r="E92" i="3" s="1"/>
  <c r="L2173" i="4"/>
  <c r="D91" i="3" s="1"/>
  <c r="J2149" i="4"/>
  <c r="N2073" i="4"/>
  <c r="P2328" i="4"/>
  <c r="P2254" i="4"/>
  <c r="Q2254" i="4" s="1"/>
  <c r="P2246" i="4"/>
  <c r="Q2246" i="4" s="1"/>
  <c r="P2230" i="4"/>
  <c r="Q2230" i="4" s="1"/>
  <c r="P2222" i="4"/>
  <c r="Q2222" i="4" s="1"/>
  <c r="P2218" i="4"/>
  <c r="Q2218" i="4" s="1"/>
  <c r="P2210" i="4"/>
  <c r="P2194" i="4"/>
  <c r="Q2194" i="4" s="1"/>
  <c r="P2150" i="4"/>
  <c r="Q2150" i="4" s="1"/>
  <c r="P2141" i="4"/>
  <c r="P2120" i="4"/>
  <c r="Q2120" i="4" s="1"/>
  <c r="Q2119" i="4"/>
  <c r="N2116" i="4"/>
  <c r="Q2080" i="4"/>
  <c r="P2068" i="4"/>
  <c r="Q2068" i="4" s="1"/>
  <c r="N2043" i="4"/>
  <c r="L2033" i="4"/>
  <c r="D83" i="3" s="1"/>
  <c r="N2021" i="4"/>
  <c r="N1936" i="4"/>
  <c r="L1910" i="4"/>
  <c r="D75" i="3" s="1"/>
  <c r="Q1883" i="4"/>
  <c r="Q1878" i="4"/>
  <c r="Q1874" i="4"/>
  <c r="P1855" i="4"/>
  <c r="E72" i="3" s="1"/>
  <c r="Q1851" i="4"/>
  <c r="Q1721" i="4"/>
  <c r="Q1640" i="4"/>
  <c r="P1524" i="4"/>
  <c r="Q1524" i="4" s="1"/>
  <c r="Q1500" i="4"/>
  <c r="P1487" i="4"/>
  <c r="Q1487" i="4"/>
  <c r="P1462" i="4"/>
  <c r="Q1462" i="4" s="1"/>
  <c r="Q2019" i="4"/>
  <c r="Q2298" i="4"/>
  <c r="Q2279" i="4"/>
  <c r="Q2271" i="4"/>
  <c r="P2269" i="4"/>
  <c r="P2257" i="4"/>
  <c r="Q2257" i="4" s="1"/>
  <c r="P2242" i="4"/>
  <c r="Q2242" i="4" s="1"/>
  <c r="Q2241" i="4"/>
  <c r="P2234" i="4"/>
  <c r="Q2234" i="4" s="1"/>
  <c r="P2206" i="4"/>
  <c r="Q2206" i="4" s="1"/>
  <c r="Q2205" i="4"/>
  <c r="P2198" i="4"/>
  <c r="Q2198" i="4" s="1"/>
  <c r="Q2193" i="4"/>
  <c r="Q2175" i="4"/>
  <c r="Q2333" i="4"/>
  <c r="N2327" i="4"/>
  <c r="L2313" i="4"/>
  <c r="D98" i="3" s="1"/>
  <c r="Q2305" i="4"/>
  <c r="P2298" i="4"/>
  <c r="Q2284" i="4"/>
  <c r="P2282" i="4"/>
  <c r="Q2282" i="4" s="1"/>
  <c r="P2279" i="4"/>
  <c r="P2271" i="4"/>
  <c r="P2267" i="4"/>
  <c r="Q2267" i="4" s="1"/>
  <c r="P2259" i="4"/>
  <c r="Q2259" i="4" s="1"/>
  <c r="N2178" i="4"/>
  <c r="P2175" i="4"/>
  <c r="P2173" i="4" s="1"/>
  <c r="E91" i="3" s="1"/>
  <c r="J2173" i="4"/>
  <c r="C91" i="3" s="1"/>
  <c r="N2149" i="4"/>
  <c r="L2140" i="4"/>
  <c r="D87" i="3" s="1"/>
  <c r="P2136" i="4"/>
  <c r="Q2136" i="4" s="1"/>
  <c r="Q2135" i="4"/>
  <c r="Q2107" i="4"/>
  <c r="Q2101" i="4"/>
  <c r="P2098" i="4"/>
  <c r="Q2098" i="4" s="1"/>
  <c r="Q2096" i="4"/>
  <c r="P2093" i="4"/>
  <c r="Q2093" i="4" s="1"/>
  <c r="P2078" i="4"/>
  <c r="Q2078" i="4" s="1"/>
  <c r="L2043" i="4"/>
  <c r="D84" i="3" s="1"/>
  <c r="Q2040" i="4"/>
  <c r="L2021" i="4"/>
  <c r="D82" i="3" s="1"/>
  <c r="Q2012" i="4"/>
  <c r="N1924" i="4"/>
  <c r="Q1907" i="4"/>
  <c r="Q1890" i="4"/>
  <c r="N1881" i="4"/>
  <c r="Q1814" i="4"/>
  <c r="P1800" i="4"/>
  <c r="Q1800" i="4" s="1"/>
  <c r="P1764" i="4"/>
  <c r="Q1764" i="4" s="1"/>
  <c r="P1667" i="4"/>
  <c r="Q1667" i="4" s="1"/>
  <c r="Q2329" i="4"/>
  <c r="P2313" i="4"/>
  <c r="E98" i="3" s="1"/>
  <c r="N2256" i="4"/>
  <c r="L2256" i="4"/>
  <c r="D94" i="3" s="1"/>
  <c r="Q2244" i="4"/>
  <c r="Q2232" i="4"/>
  <c r="Q2220" i="4"/>
  <c r="Q2208" i="4"/>
  <c r="Q2196" i="4"/>
  <c r="N2187" i="4"/>
  <c r="L2178" i="4"/>
  <c r="D92" i="3" s="1"/>
  <c r="L2149" i="4"/>
  <c r="Q2129" i="4"/>
  <c r="L2116" i="4"/>
  <c r="D86" i="3" s="1"/>
  <c r="J2116" i="4"/>
  <c r="C86" i="3" s="1"/>
  <c r="Q2117" i="4"/>
  <c r="Q2114" i="4"/>
  <c r="L2073" i="4"/>
  <c r="D85" i="3" s="1"/>
  <c r="J2043" i="4"/>
  <c r="C84" i="3" s="1"/>
  <c r="Q2025" i="4"/>
  <c r="L1881" i="4"/>
  <c r="D74" i="3" s="1"/>
  <c r="P1864" i="4"/>
  <c r="E73" i="3" s="1"/>
  <c r="N1855" i="4"/>
  <c r="P1694" i="4"/>
  <c r="Q1694" i="4" s="1"/>
  <c r="P1530" i="4"/>
  <c r="Q1530" i="4"/>
  <c r="P1489" i="4"/>
  <c r="Q1489" i="4" s="1"/>
  <c r="Q1898" i="4"/>
  <c r="N1824" i="4"/>
  <c r="Q1779" i="4"/>
  <c r="L1660" i="4"/>
  <c r="D64" i="3" s="1"/>
  <c r="N1555" i="4"/>
  <c r="Q1507" i="4"/>
  <c r="Q1470" i="4"/>
  <c r="Q1468" i="4"/>
  <c r="Q1434" i="4"/>
  <c r="Q1405" i="4"/>
  <c r="N1311" i="4"/>
  <c r="P1262" i="4"/>
  <c r="Q1262" i="4"/>
  <c r="Q953" i="4"/>
  <c r="Q947" i="4"/>
  <c r="P899" i="4"/>
  <c r="Q899" i="4"/>
  <c r="Q645" i="4"/>
  <c r="L548" i="4"/>
  <c r="D27" i="3" s="1"/>
  <c r="P430" i="4"/>
  <c r="Q430" i="4"/>
  <c r="P255" i="4"/>
  <c r="Q255" i="4" s="1"/>
  <c r="P185" i="4"/>
  <c r="Q185" i="4"/>
  <c r="L167" i="4"/>
  <c r="D14" i="3" s="1"/>
  <c r="Q131" i="4"/>
  <c r="Q111" i="4"/>
  <c r="P1266" i="4"/>
  <c r="E48" i="3" s="1"/>
  <c r="L1069" i="4"/>
  <c r="D44" i="3" s="1"/>
  <c r="L683" i="4"/>
  <c r="D31" i="3" s="1"/>
  <c r="Q543" i="4"/>
  <c r="Q440" i="4"/>
  <c r="Q324" i="4"/>
  <c r="L276" i="4"/>
  <c r="D18" i="3" s="1"/>
  <c r="J259" i="4"/>
  <c r="C17" i="3" s="1"/>
  <c r="Q99" i="4"/>
  <c r="L1924" i="4"/>
  <c r="D76" i="3" s="1"/>
  <c r="L1855" i="4"/>
  <c r="D72" i="3" s="1"/>
  <c r="N1578" i="4"/>
  <c r="L1415" i="4"/>
  <c r="D53" i="3" s="1"/>
  <c r="P1377" i="4"/>
  <c r="Q1377" i="4" s="1"/>
  <c r="Q1324" i="4"/>
  <c r="N1123" i="4"/>
  <c r="P1064" i="4"/>
  <c r="E43" i="3" s="1"/>
  <c r="Q1046" i="4"/>
  <c r="P843" i="4"/>
  <c r="Q843" i="4"/>
  <c r="N708" i="4"/>
  <c r="L81" i="4"/>
  <c r="D11" i="3" s="1"/>
  <c r="N1711" i="4"/>
  <c r="L1711" i="4"/>
  <c r="D67" i="3" s="1"/>
  <c r="N1681" i="4"/>
  <c r="J1555" i="4"/>
  <c r="C61" i="3" s="1"/>
  <c r="N1520" i="4"/>
  <c r="J1496" i="4"/>
  <c r="L1496" i="4"/>
  <c r="D59" i="3" s="1"/>
  <c r="N1496" i="4"/>
  <c r="N1430" i="4"/>
  <c r="N1429" i="4" s="1"/>
  <c r="P1387" i="4"/>
  <c r="Q1387" i="4"/>
  <c r="L1276" i="4"/>
  <c r="D49" i="3" s="1"/>
  <c r="L1266" i="4"/>
  <c r="D48" i="3" s="1"/>
  <c r="P913" i="4"/>
  <c r="Q913" i="4"/>
  <c r="P896" i="4"/>
  <c r="Q896" i="4" s="1"/>
  <c r="P883" i="4"/>
  <c r="Q883" i="4"/>
  <c r="P755" i="4"/>
  <c r="Q755" i="4" s="1"/>
  <c r="N631" i="4"/>
  <c r="N617" i="4"/>
  <c r="L121" i="4"/>
  <c r="D13" i="3" s="1"/>
  <c r="P30" i="4"/>
  <c r="Q30" i="4"/>
  <c r="N1403" i="4"/>
  <c r="L988" i="4"/>
  <c r="D40" i="3" s="1"/>
  <c r="L700" i="4"/>
  <c r="D32" i="3" s="1"/>
  <c r="L631" i="4"/>
  <c r="L617" i="4"/>
  <c r="D28" i="3" s="1"/>
  <c r="N403" i="4"/>
  <c r="N472" i="4"/>
  <c r="L403" i="4"/>
  <c r="N181" i="4"/>
  <c r="D89" i="3"/>
  <c r="L2148" i="4"/>
  <c r="D88" i="3" s="1"/>
  <c r="C89" i="3"/>
  <c r="P2281" i="4"/>
  <c r="E95" i="3" s="1"/>
  <c r="P2187" i="4"/>
  <c r="E93" i="3" s="1"/>
  <c r="P2293" i="4"/>
  <c r="N2292" i="4"/>
  <c r="P2073" i="4"/>
  <c r="E85" i="3" s="1"/>
  <c r="P2256" i="4"/>
  <c r="E94" i="3" s="1"/>
  <c r="N2148" i="4"/>
  <c r="C59" i="3"/>
  <c r="J2187" i="4"/>
  <c r="C93" i="3" s="1"/>
  <c r="P1850" i="4"/>
  <c r="Q1850" i="4" s="1"/>
  <c r="J1824" i="4"/>
  <c r="C71" i="3" s="1"/>
  <c r="P1785" i="4"/>
  <c r="Q1785" i="4" s="1"/>
  <c r="L1598" i="4"/>
  <c r="D63" i="3" s="1"/>
  <c r="P1466" i="4"/>
  <c r="Q1466" i="4" s="1"/>
  <c r="Q1436" i="4"/>
  <c r="P1436" i="4"/>
  <c r="P1095" i="4"/>
  <c r="Q1095" i="4"/>
  <c r="P934" i="4"/>
  <c r="Q934" i="4" s="1"/>
  <c r="P782" i="4"/>
  <c r="Q782" i="4" s="1"/>
  <c r="N317" i="4"/>
  <c r="J2293" i="4"/>
  <c r="Q2164" i="4"/>
  <c r="Q2056" i="4"/>
  <c r="P2044" i="4"/>
  <c r="P2043" i="4" s="1"/>
  <c r="E84" i="3" s="1"/>
  <c r="Q1856" i="4"/>
  <c r="Q1849" i="4"/>
  <c r="Q1832" i="4"/>
  <c r="Q1818" i="4"/>
  <c r="J1798" i="4"/>
  <c r="C70" i="3" s="1"/>
  <c r="Q1792" i="4"/>
  <c r="N1772" i="4"/>
  <c r="Q1472" i="4"/>
  <c r="Q1469" i="4"/>
  <c r="Q1438" i="4"/>
  <c r="Q1363" i="4"/>
  <c r="Q1271" i="4"/>
  <c r="P1073" i="4"/>
  <c r="J1069" i="4"/>
  <c r="C44" i="3" s="1"/>
  <c r="P941" i="4"/>
  <c r="Q941" i="4" s="1"/>
  <c r="P114" i="4"/>
  <c r="Q114" i="4" s="1"/>
  <c r="J1133" i="4"/>
  <c r="P1119" i="4"/>
  <c r="Q1119" i="4" s="1"/>
  <c r="P137" i="4"/>
  <c r="Q137" i="4"/>
  <c r="Q2188" i="4"/>
  <c r="Q2171" i="4"/>
  <c r="Q2170" i="4" s="1"/>
  <c r="F90" i="3" s="1"/>
  <c r="J2073" i="4"/>
  <c r="C85" i="3" s="1"/>
  <c r="Q2009" i="4"/>
  <c r="Q2006" i="4"/>
  <c r="Q1998" i="4"/>
  <c r="Q1997" i="4" s="1"/>
  <c r="F80" i="3" s="1"/>
  <c r="J1997" i="4"/>
  <c r="C80" i="3" s="1"/>
  <c r="P1914" i="4"/>
  <c r="Q1914" i="4" s="1"/>
  <c r="Q1865" i="4"/>
  <c r="P1773" i="4"/>
  <c r="J1772" i="4"/>
  <c r="C69" i="3" s="1"/>
  <c r="Q1559" i="4"/>
  <c r="Q1513" i="4"/>
  <c r="P1450" i="4"/>
  <c r="Q1450" i="4" s="1"/>
  <c r="Q1404" i="4"/>
  <c r="J1403" i="4"/>
  <c r="C52" i="3" s="1"/>
  <c r="P1404" i="4"/>
  <c r="P1403" i="4" s="1"/>
  <c r="E52" i="3" s="1"/>
  <c r="P1092" i="4"/>
  <c r="Q1092" i="4" s="1"/>
  <c r="D22" i="3"/>
  <c r="P404" i="4"/>
  <c r="J403" i="4"/>
  <c r="P2149" i="4"/>
  <c r="Q2095" i="4"/>
  <c r="P1637" i="4"/>
  <c r="Q1637" i="4" s="1"/>
  <c r="P1474" i="4"/>
  <c r="Q1474" i="4" s="1"/>
  <c r="Q1440" i="4"/>
  <c r="Q1352" i="4"/>
  <c r="L1317" i="4"/>
  <c r="D51" i="3" s="1"/>
  <c r="L1123" i="4"/>
  <c r="D45" i="3" s="1"/>
  <c r="D30" i="3"/>
  <c r="J2033" i="4"/>
  <c r="C83" i="3" s="1"/>
  <c r="Q1965" i="4"/>
  <c r="Q2302" i="4"/>
  <c r="Q2283" i="4"/>
  <c r="Q2270" i="4"/>
  <c r="Q2258" i="4"/>
  <c r="Q2245" i="4"/>
  <c r="Q2233" i="4"/>
  <c r="Q2221" i="4"/>
  <c r="Q2209" i="4"/>
  <c r="Q2197" i="4"/>
  <c r="Q2174" i="4"/>
  <c r="Q2173" i="4" s="1"/>
  <c r="F91" i="3" s="1"/>
  <c r="Q2121" i="4"/>
  <c r="Q2106" i="4"/>
  <c r="Q2099" i="4"/>
  <c r="Q2094" i="4"/>
  <c r="P2021" i="4"/>
  <c r="E82" i="3" s="1"/>
  <c r="Q2018" i="4"/>
  <c r="P2008" i="4"/>
  <c r="Q2008" i="4"/>
  <c r="N2002" i="4"/>
  <c r="Q1952" i="4"/>
  <c r="L1936" i="4"/>
  <c r="Q1931" i="4"/>
  <c r="N1910" i="4"/>
  <c r="L1864" i="4"/>
  <c r="D73" i="3" s="1"/>
  <c r="P1760" i="4"/>
  <c r="Q1760" i="4" s="1"/>
  <c r="P1295" i="4"/>
  <c r="Q1295" i="4" s="1"/>
  <c r="L873" i="4"/>
  <c r="P696" i="4"/>
  <c r="Q696" i="4" s="1"/>
  <c r="Q2185" i="4"/>
  <c r="J2178" i="4"/>
  <c r="C92" i="3" s="1"/>
  <c r="Q2111" i="4"/>
  <c r="Q2035" i="4"/>
  <c r="Q1991" i="4"/>
  <c r="Q1990" i="4" s="1"/>
  <c r="F79" i="3" s="1"/>
  <c r="P1973" i="4"/>
  <c r="Q1973" i="4" s="1"/>
  <c r="J1936" i="4"/>
  <c r="J1855" i="4"/>
  <c r="C72" i="3" s="1"/>
  <c r="Q1805" i="4"/>
  <c r="P1770" i="4"/>
  <c r="Q1770" i="4" s="1"/>
  <c r="Q1727" i="4"/>
  <c r="J1726" i="4"/>
  <c r="C68" i="3" s="1"/>
  <c r="P1624" i="4"/>
  <c r="Q1624" i="4" s="1"/>
  <c r="N1598" i="4"/>
  <c r="P1548" i="4"/>
  <c r="Q1548" i="4" s="1"/>
  <c r="P1510" i="4"/>
  <c r="Q1510" i="4" s="1"/>
  <c r="P1482" i="4"/>
  <c r="Q1482" i="4" s="1"/>
  <c r="P1446" i="4"/>
  <c r="Q1446" i="4" s="1"/>
  <c r="Q1307" i="4"/>
  <c r="N1276" i="4"/>
  <c r="P1239" i="4"/>
  <c r="Q1239" i="4" s="1"/>
  <c r="P1123" i="4"/>
  <c r="E45" i="3" s="1"/>
  <c r="P1627" i="4"/>
  <c r="Q1627" i="4" s="1"/>
  <c r="L2292" i="4"/>
  <c r="D96" i="3" s="1"/>
  <c r="Q2285" i="4"/>
  <c r="Q2260" i="4"/>
  <c r="J2256" i="4"/>
  <c r="C94" i="3" s="1"/>
  <c r="Q2247" i="4"/>
  <c r="Q2235" i="4"/>
  <c r="Q2223" i="4"/>
  <c r="Q2211" i="4"/>
  <c r="Q2199" i="4"/>
  <c r="Q2137" i="4"/>
  <c r="Q2130" i="4"/>
  <c r="Q2125" i="4"/>
  <c r="Q2108" i="4"/>
  <c r="Q2047" i="4"/>
  <c r="Q2041" i="4"/>
  <c r="J2002" i="4"/>
  <c r="C81" i="3" s="1"/>
  <c r="Q1983" i="4"/>
  <c r="Q1970" i="4"/>
  <c r="J1910" i="4"/>
  <c r="C75" i="3" s="1"/>
  <c r="N1864" i="4"/>
  <c r="L1824" i="4"/>
  <c r="D71" i="3" s="1"/>
  <c r="P1700" i="4"/>
  <c r="Q1700" i="4" s="1"/>
  <c r="L1681" i="4"/>
  <c r="D66" i="3" s="1"/>
  <c r="N1660" i="4"/>
  <c r="P1485" i="4"/>
  <c r="Q1485" i="4" s="1"/>
  <c r="P1452" i="4"/>
  <c r="Q1452" i="4" s="1"/>
  <c r="N1415" i="4"/>
  <c r="P1034" i="4"/>
  <c r="Q1034" i="4" s="1"/>
  <c r="J1012" i="4"/>
  <c r="C42" i="3" s="1"/>
  <c r="P724" i="4"/>
  <c r="Q724" i="4" s="1"/>
  <c r="P1936" i="4"/>
  <c r="P1817" i="4"/>
  <c r="Q1817" i="4" s="1"/>
  <c r="J2313" i="4"/>
  <c r="C98" i="3" s="1"/>
  <c r="Q2308" i="4"/>
  <c r="J2281" i="4"/>
  <c r="C95" i="3" s="1"/>
  <c r="Q2272" i="4"/>
  <c r="Q2128" i="4"/>
  <c r="P2118" i="4"/>
  <c r="P2116" i="4" s="1"/>
  <c r="E86" i="3" s="1"/>
  <c r="N2033" i="4"/>
  <c r="N1935" i="4" s="1"/>
  <c r="Q2022" i="4"/>
  <c r="Q2021" i="4" s="1"/>
  <c r="F82" i="3" s="1"/>
  <c r="P2015" i="4"/>
  <c r="Q2015" i="4" s="1"/>
  <c r="Q2002" i="4" s="1"/>
  <c r="F81" i="3" s="1"/>
  <c r="P1928" i="4"/>
  <c r="Q1928" i="4" s="1"/>
  <c r="P1917" i="4"/>
  <c r="Q1917" i="4" s="1"/>
  <c r="P1903" i="4"/>
  <c r="Q1891" i="4"/>
  <c r="J1881" i="4"/>
  <c r="C74" i="3" s="1"/>
  <c r="P1835" i="4"/>
  <c r="P1824" i="4" s="1"/>
  <c r="E71" i="3" s="1"/>
  <c r="Q1825" i="4"/>
  <c r="N1726" i="4"/>
  <c r="P1682" i="4"/>
  <c r="J1681" i="4"/>
  <c r="C66" i="3" s="1"/>
  <c r="P1520" i="4"/>
  <c r="E60" i="3" s="1"/>
  <c r="Q1478" i="4"/>
  <c r="P1182" i="4"/>
  <c r="Q1182" i="4" s="1"/>
  <c r="Q1161" i="4"/>
  <c r="P1137" i="4"/>
  <c r="Q1137" i="4" s="1"/>
  <c r="P735" i="4"/>
  <c r="Q735" i="4" s="1"/>
  <c r="P499" i="4"/>
  <c r="Q499" i="4" s="1"/>
  <c r="J492" i="4"/>
  <c r="C26" i="3" s="1"/>
  <c r="Q2044" i="4"/>
  <c r="Q1978" i="4"/>
  <c r="N1798" i="4"/>
  <c r="Q2314" i="4"/>
  <c r="Q2313" i="4" s="1"/>
  <c r="F98" i="3" s="1"/>
  <c r="Q2262" i="4"/>
  <c r="Q2213" i="4"/>
  <c r="Q2201" i="4"/>
  <c r="Q2189" i="4"/>
  <c r="Q2145" i="4"/>
  <c r="J1864" i="4"/>
  <c r="C73" i="3" s="1"/>
  <c r="Q1842" i="4"/>
  <c r="Q1545" i="4"/>
  <c r="P1545" i="4"/>
  <c r="J1520" i="4"/>
  <c r="C60" i="3" s="1"/>
  <c r="P1481" i="4"/>
  <c r="J1477" i="4"/>
  <c r="N1477" i="4"/>
  <c r="N1476" i="4" s="1"/>
  <c r="J1415" i="4"/>
  <c r="C53" i="3" s="1"/>
  <c r="P1416" i="4"/>
  <c r="P1415" i="4" s="1"/>
  <c r="E53" i="3" s="1"/>
  <c r="P1313" i="4"/>
  <c r="P1311" i="4" s="1"/>
  <c r="E50" i="3" s="1"/>
  <c r="P1235" i="4"/>
  <c r="Q1235" i="4" s="1"/>
  <c r="Q2287" i="4"/>
  <c r="Q2274" i="4"/>
  <c r="Q2249" i="4"/>
  <c r="Q2237" i="4"/>
  <c r="Q2225" i="4"/>
  <c r="Q2179" i="4"/>
  <c r="Q2178" i="4" s="1"/>
  <c r="F92" i="3" s="1"/>
  <c r="Q2151" i="4"/>
  <c r="Q2149" i="4" s="1"/>
  <c r="Q2134" i="4"/>
  <c r="Q2127" i="4"/>
  <c r="Q2053" i="4"/>
  <c r="Q2143" i="4"/>
  <c r="P2033" i="4"/>
  <c r="E83" i="3" s="1"/>
  <c r="Q1942" i="4"/>
  <c r="P1925" i="4"/>
  <c r="Q1925" i="4" s="1"/>
  <c r="P1908" i="4"/>
  <c r="Q1908" i="4" s="1"/>
  <c r="Q1868" i="4"/>
  <c r="Q1853" i="4"/>
  <c r="P1776" i="4"/>
  <c r="Q1776" i="4" s="1"/>
  <c r="P1715" i="4"/>
  <c r="Q1715" i="4" s="1"/>
  <c r="P1571" i="4"/>
  <c r="Q1571" i="4" s="1"/>
  <c r="P1562" i="4"/>
  <c r="Q1562" i="4" s="1"/>
  <c r="Q1536" i="4"/>
  <c r="P1493" i="4"/>
  <c r="Q1493" i="4" s="1"/>
  <c r="L1477" i="4"/>
  <c r="P1463" i="4"/>
  <c r="Q1463" i="4" s="1"/>
  <c r="J1430" i="4"/>
  <c r="P1433" i="4"/>
  <c r="P1321" i="4"/>
  <c r="Q1321" i="4" s="1"/>
  <c r="Q1215" i="4"/>
  <c r="N1012" i="4"/>
  <c r="P886" i="4"/>
  <c r="Q886" i="4" s="1"/>
  <c r="L181" i="4"/>
  <c r="Q1756" i="4"/>
  <c r="L1726" i="4"/>
  <c r="D68" i="3" s="1"/>
  <c r="P1599" i="4"/>
  <c r="J1598" i="4"/>
  <c r="C63" i="3" s="1"/>
  <c r="Q1527" i="4"/>
  <c r="Q1460" i="4"/>
  <c r="Q1457" i="4"/>
  <c r="Q1380" i="4"/>
  <c r="Q1259" i="4"/>
  <c r="Q1130" i="4"/>
  <c r="N1069" i="4"/>
  <c r="P999" i="4"/>
  <c r="P998" i="4" s="1"/>
  <c r="E41" i="3" s="1"/>
  <c r="Q975" i="4"/>
  <c r="P975" i="4"/>
  <c r="P870" i="4"/>
  <c r="J869" i="4"/>
  <c r="C36" i="3" s="1"/>
  <c r="P837" i="4"/>
  <c r="Q837" i="4" s="1"/>
  <c r="P799" i="4"/>
  <c r="Q799" i="4" s="1"/>
  <c r="Q540" i="4"/>
  <c r="N492" i="4"/>
  <c r="P330" i="4"/>
  <c r="Q330" i="4" s="1"/>
  <c r="P85" i="4"/>
  <c r="Q85" i="4" s="1"/>
  <c r="J81" i="4"/>
  <c r="C11" i="3" s="1"/>
  <c r="Q779" i="4"/>
  <c r="P779" i="4"/>
  <c r="P778" i="4" s="1"/>
  <c r="E34" i="3" s="1"/>
  <c r="P641" i="4"/>
  <c r="Q641" i="4" s="1"/>
  <c r="L492" i="4"/>
  <c r="D26" i="3" s="1"/>
  <c r="Q419" i="4"/>
  <c r="P419" i="4"/>
  <c r="Q266" i="4"/>
  <c r="P266" i="4"/>
  <c r="P134" i="4"/>
  <c r="Q134" i="4" s="1"/>
  <c r="N121" i="4"/>
  <c r="J43" i="4"/>
  <c r="P44" i="4"/>
  <c r="Q1712" i="4"/>
  <c r="Q1556" i="4"/>
  <c r="Q1451" i="4"/>
  <c r="L1430" i="4"/>
  <c r="Q1318" i="4"/>
  <c r="P1289" i="4"/>
  <c r="Q1289" i="4" s="1"/>
  <c r="J1276" i="4"/>
  <c r="C49" i="3" s="1"/>
  <c r="Q1277" i="4"/>
  <c r="P1116" i="4"/>
  <c r="Q1116" i="4" s="1"/>
  <c r="Q1104" i="4"/>
  <c r="Q1030" i="4"/>
  <c r="J998" i="4"/>
  <c r="C41" i="3" s="1"/>
  <c r="Q859" i="4"/>
  <c r="N795" i="4"/>
  <c r="P730" i="4"/>
  <c r="Q730" i="4" s="1"/>
  <c r="P719" i="4"/>
  <c r="Q719" i="4" s="1"/>
  <c r="Q622" i="4"/>
  <c r="J276" i="4"/>
  <c r="C18" i="3" s="1"/>
  <c r="P277" i="4"/>
  <c r="Q277" i="4" s="1"/>
  <c r="P153" i="4"/>
  <c r="Q153" i="4" s="1"/>
  <c r="P144" i="4"/>
  <c r="Q144" i="4" s="1"/>
  <c r="Q1697" i="4"/>
  <c r="Q1448" i="4"/>
  <c r="Q1445" i="4"/>
  <c r="N1317" i="4"/>
  <c r="Q1312" i="4"/>
  <c r="Q1221" i="4"/>
  <c r="P1040" i="4"/>
  <c r="Q1040" i="4" s="1"/>
  <c r="P971" i="4"/>
  <c r="P966" i="4" s="1"/>
  <c r="E39" i="3" s="1"/>
  <c r="J966" i="4"/>
  <c r="C39" i="3" s="1"/>
  <c r="N873" i="4"/>
  <c r="P834" i="4"/>
  <c r="Q834" i="4" s="1"/>
  <c r="J778" i="4"/>
  <c r="C34" i="3" s="1"/>
  <c r="Q700" i="4"/>
  <c r="F32" i="3" s="1"/>
  <c r="P518" i="4"/>
  <c r="Q518" i="4"/>
  <c r="P442" i="4"/>
  <c r="Q442" i="4" s="1"/>
  <c r="P318" i="4"/>
  <c r="Q318" i="4"/>
  <c r="J317" i="4"/>
  <c r="C19" i="3" s="1"/>
  <c r="Q286" i="4"/>
  <c r="P286" i="4"/>
  <c r="P20" i="4"/>
  <c r="Q20" i="4" s="1"/>
  <c r="L1798" i="4"/>
  <c r="D70" i="3" s="1"/>
  <c r="Q1664" i="4"/>
  <c r="Q1646" i="4"/>
  <c r="Q1497" i="4"/>
  <c r="Q1488" i="4"/>
  <c r="J1123" i="4"/>
  <c r="C45" i="3" s="1"/>
  <c r="Q1124" i="4"/>
  <c r="P814" i="4"/>
  <c r="Q814" i="4" s="1"/>
  <c r="Q796" i="4"/>
  <c r="J795" i="4"/>
  <c r="C35" i="3" s="1"/>
  <c r="N778" i="4"/>
  <c r="N700" i="4"/>
  <c r="Q673" i="4"/>
  <c r="P638" i="4"/>
  <c r="P631" i="4" s="1"/>
  <c r="J472" i="4"/>
  <c r="C24" i="3" s="1"/>
  <c r="Q473" i="4"/>
  <c r="Q460" i="4"/>
  <c r="P460" i="4"/>
  <c r="Q219" i="4"/>
  <c r="P23" i="4"/>
  <c r="Q23" i="4" s="1"/>
  <c r="Q1871" i="4"/>
  <c r="J1711" i="4"/>
  <c r="C67" i="3" s="1"/>
  <c r="P1578" i="4"/>
  <c r="E62" i="3" s="1"/>
  <c r="L1555" i="4"/>
  <c r="D61" i="3" s="1"/>
  <c r="Q1439" i="4"/>
  <c r="Q1411" i="4"/>
  <c r="Q1327" i="4"/>
  <c r="J1311" i="4"/>
  <c r="C50" i="3" s="1"/>
  <c r="P1285" i="4"/>
  <c r="P1276" i="4" s="1"/>
  <c r="E49" i="3" s="1"/>
  <c r="Q1156" i="4"/>
  <c r="N1133" i="4"/>
  <c r="P1111" i="4"/>
  <c r="Q1111" i="4" s="1"/>
  <c r="L1012" i="4"/>
  <c r="D42" i="3" s="1"/>
  <c r="P993" i="4"/>
  <c r="P988" i="4" s="1"/>
  <c r="E40" i="3" s="1"/>
  <c r="P853" i="4"/>
  <c r="Q853" i="4" s="1"/>
  <c r="Q576" i="4"/>
  <c r="P493" i="4"/>
  <c r="Q391" i="4"/>
  <c r="P200" i="4"/>
  <c r="Q200" i="4"/>
  <c r="J121" i="4"/>
  <c r="C13" i="3" s="1"/>
  <c r="P690" i="4"/>
  <c r="Q690" i="4" s="1"/>
  <c r="Q368" i="4"/>
  <c r="P345" i="4"/>
  <c r="Q345" i="4" s="1"/>
  <c r="Q243" i="4"/>
  <c r="P209" i="4"/>
  <c r="Q209" i="4" s="1"/>
  <c r="A6" i="1"/>
  <c r="J8" i="4"/>
  <c r="P9" i="4"/>
  <c r="Q9" i="4" s="1"/>
  <c r="C101" i="3"/>
  <c r="Q1892" i="4"/>
  <c r="L1578" i="4"/>
  <c r="D62" i="3" s="1"/>
  <c r="P1056" i="4"/>
  <c r="Q1056" i="4" s="1"/>
  <c r="Q1037" i="4"/>
  <c r="L966" i="4"/>
  <c r="D39" i="3" s="1"/>
  <c r="Q924" i="4"/>
  <c r="P905" i="4"/>
  <c r="Q905" i="4" s="1"/>
  <c r="P763" i="4"/>
  <c r="Q763" i="4" s="1"/>
  <c r="L708" i="4"/>
  <c r="D33" i="3" s="1"/>
  <c r="N480" i="4"/>
  <c r="N402" i="4" s="1"/>
  <c r="P68" i="4"/>
  <c r="Q68" i="4"/>
  <c r="Q1860" i="4"/>
  <c r="Q1804" i="4"/>
  <c r="P1679" i="4"/>
  <c r="J1678" i="4"/>
  <c r="C65" i="3" s="1"/>
  <c r="P1661" i="4"/>
  <c r="J1660" i="4"/>
  <c r="C64" i="3" s="1"/>
  <c r="Q1602" i="4"/>
  <c r="Q1579" i="4"/>
  <c r="Q1578" i="4" s="1"/>
  <c r="F62" i="3" s="1"/>
  <c r="L1520" i="4"/>
  <c r="D60" i="3" s="1"/>
  <c r="Q1395" i="4"/>
  <c r="Q1374" i="4"/>
  <c r="P1076" i="4"/>
  <c r="Q1076" i="4" s="1"/>
  <c r="P850" i="4"/>
  <c r="Q850" i="4"/>
  <c r="Q679" i="4"/>
  <c r="Q582" i="4"/>
  <c r="Q292" i="4"/>
  <c r="P260" i="4"/>
  <c r="P259" i="4" s="1"/>
  <c r="E17" i="3" s="1"/>
  <c r="P128" i="4"/>
  <c r="Q128" i="4" s="1"/>
  <c r="P88" i="4"/>
  <c r="Q88" i="4"/>
  <c r="P687" i="4"/>
  <c r="J683" i="4"/>
  <c r="C31" i="3" s="1"/>
  <c r="P656" i="4"/>
  <c r="Q656" i="4"/>
  <c r="P594" i="4"/>
  <c r="Q594" i="4" s="1"/>
  <c r="N548" i="4"/>
  <c r="P481" i="4"/>
  <c r="P480" i="4" s="1"/>
  <c r="E25" i="3" s="1"/>
  <c r="J480" i="4"/>
  <c r="C25" i="3" s="1"/>
  <c r="P355" i="4"/>
  <c r="Q355" i="4"/>
  <c r="P333" i="4"/>
  <c r="Q333" i="4" s="1"/>
  <c r="P240" i="4"/>
  <c r="Q240" i="4" s="1"/>
  <c r="Q1359" i="4"/>
  <c r="Q1129" i="4"/>
  <c r="J988" i="4"/>
  <c r="C40" i="3" s="1"/>
  <c r="P959" i="4"/>
  <c r="Q959" i="4" s="1"/>
  <c r="Q902" i="4"/>
  <c r="J873" i="4"/>
  <c r="P716" i="4"/>
  <c r="Q716" i="4" s="1"/>
  <c r="P549" i="4"/>
  <c r="J548" i="4"/>
  <c r="C27" i="3" s="1"/>
  <c r="J467" i="4"/>
  <c r="C23" i="3" s="1"/>
  <c r="P468" i="4"/>
  <c r="P467" i="4" s="1"/>
  <c r="E23" i="3" s="1"/>
  <c r="N390" i="4"/>
  <c r="Q215" i="4"/>
  <c r="N43" i="4"/>
  <c r="P37" i="4"/>
  <c r="Q37" i="4"/>
  <c r="P1013" i="4"/>
  <c r="P1012" i="4" s="1"/>
  <c r="E42" i="3" s="1"/>
  <c r="P700" i="4"/>
  <c r="E32" i="3" s="1"/>
  <c r="P667" i="4"/>
  <c r="Q667" i="4" s="1"/>
  <c r="Q609" i="4"/>
  <c r="P609" i="4"/>
  <c r="Q587" i="4"/>
  <c r="P587" i="4"/>
  <c r="P448" i="4"/>
  <c r="Q448" i="4" s="1"/>
  <c r="P312" i="4"/>
  <c r="Q312" i="4" s="1"/>
  <c r="J167" i="4"/>
  <c r="C14" i="3" s="1"/>
  <c r="P178" i="4"/>
  <c r="Q178" i="4" s="1"/>
  <c r="P160" i="4"/>
  <c r="Q160" i="4" s="1"/>
  <c r="P102" i="4"/>
  <c r="P98" i="4" s="1"/>
  <c r="E12" i="3" s="1"/>
  <c r="P34" i="4"/>
  <c r="Q34" i="4" s="1"/>
  <c r="P21" i="4"/>
  <c r="Q21" i="4" s="1"/>
  <c r="Q1390" i="4"/>
  <c r="Q1343" i="4"/>
  <c r="Q956" i="4"/>
  <c r="P937" i="4"/>
  <c r="P873" i="4" s="1"/>
  <c r="P709" i="4"/>
  <c r="J708" i="4"/>
  <c r="C33" i="3" s="1"/>
  <c r="J617" i="4"/>
  <c r="C28" i="3" s="1"/>
  <c r="P618" i="4"/>
  <c r="P617" i="4" s="1"/>
  <c r="E28" i="3" s="1"/>
  <c r="P476" i="4"/>
  <c r="Q476" i="4" s="1"/>
  <c r="Q377" i="4"/>
  <c r="P231" i="4"/>
  <c r="Q231" i="4" s="1"/>
  <c r="Q224" i="4"/>
  <c r="P157" i="4"/>
  <c r="Q157" i="4" s="1"/>
  <c r="Q18" i="4"/>
  <c r="Q1267" i="4"/>
  <c r="Q1266" i="4" s="1"/>
  <c r="F48" i="3" s="1"/>
  <c r="Q1176" i="4"/>
  <c r="L1133" i="4"/>
  <c r="P946" i="4"/>
  <c r="Q946" i="4" s="1"/>
  <c r="P533" i="4"/>
  <c r="Q533" i="4"/>
  <c r="Q515" i="4"/>
  <c r="P463" i="4"/>
  <c r="Q463" i="4" s="1"/>
  <c r="P434" i="4"/>
  <c r="Q434" i="4" s="1"/>
  <c r="P429" i="4"/>
  <c r="Q429" i="4" s="1"/>
  <c r="L317" i="4"/>
  <c r="D19" i="3" s="1"/>
  <c r="Q117" i="4"/>
  <c r="P117" i="4"/>
  <c r="N8" i="4"/>
  <c r="N7" i="4" s="1"/>
  <c r="J1317" i="4"/>
  <c r="C51" i="3" s="1"/>
  <c r="J1266" i="4"/>
  <c r="C48" i="3" s="1"/>
  <c r="Q1247" i="4"/>
  <c r="Q1140" i="4"/>
  <c r="Q1070" i="4"/>
  <c r="Q1053" i="4"/>
  <c r="P914" i="4"/>
  <c r="Q914" i="4" s="1"/>
  <c r="Q811" i="4"/>
  <c r="L795" i="4"/>
  <c r="D35" i="3" s="1"/>
  <c r="P758" i="4"/>
  <c r="Q758" i="4" s="1"/>
  <c r="P613" i="4"/>
  <c r="Q613" i="4"/>
  <c r="P570" i="4"/>
  <c r="Q570" i="4" s="1"/>
  <c r="P561" i="4"/>
  <c r="Q561" i="4" s="1"/>
  <c r="P441" i="4"/>
  <c r="Q441" i="4" s="1"/>
  <c r="Q439" i="4"/>
  <c r="Q410" i="4"/>
  <c r="Q351" i="4"/>
  <c r="P188" i="4"/>
  <c r="Q188" i="4" s="1"/>
  <c r="J181" i="4"/>
  <c r="N167" i="4"/>
  <c r="P47" i="4"/>
  <c r="Q47" i="4" s="1"/>
  <c r="L8" i="4"/>
  <c r="P555" i="4"/>
  <c r="Q555" i="4" s="1"/>
  <c r="P512" i="4"/>
  <c r="Q512" i="4" s="1"/>
  <c r="P425" i="4"/>
  <c r="Q425" i="4" s="1"/>
  <c r="P172" i="4"/>
  <c r="Q172" i="4" s="1"/>
  <c r="Q108" i="4"/>
  <c r="L98" i="4"/>
  <c r="D12" i="3" s="1"/>
  <c r="Q649" i="4"/>
  <c r="P625" i="4"/>
  <c r="Q625" i="4" s="1"/>
  <c r="P394" i="4"/>
  <c r="P390" i="4" s="1"/>
  <c r="E20" i="3" s="1"/>
  <c r="Q339" i="4"/>
  <c r="P295" i="4"/>
  <c r="Q295" i="4"/>
  <c r="P246" i="4"/>
  <c r="Q246" i="4" s="1"/>
  <c r="P218" i="4"/>
  <c r="Q218" i="4" s="1"/>
  <c r="J98" i="4"/>
  <c r="C12" i="3" s="1"/>
  <c r="Q74" i="4"/>
  <c r="N276" i="4"/>
  <c r="P122" i="4"/>
  <c r="Q122" i="4"/>
  <c r="P12" i="4"/>
  <c r="Q12" i="4" s="1"/>
  <c r="L390" i="4"/>
  <c r="D20" i="3" s="1"/>
  <c r="P371" i="4"/>
  <c r="Q371" i="4" s="1"/>
  <c r="Q301" i="4"/>
  <c r="P220" i="4"/>
  <c r="Q220" i="4" s="1"/>
  <c r="P182" i="4"/>
  <c r="Q182" i="4" s="1"/>
  <c r="P53" i="4"/>
  <c r="Q53" i="4" s="1"/>
  <c r="L43" i="4"/>
  <c r="N683" i="4"/>
  <c r="N630" i="4" s="1"/>
  <c r="Q660" i="4"/>
  <c r="P660" i="4"/>
  <c r="J631" i="4"/>
  <c r="P348" i="4"/>
  <c r="Q348" i="4" s="1"/>
  <c r="P280" i="4"/>
  <c r="Q280" i="4" s="1"/>
  <c r="Q235" i="4"/>
  <c r="P203" i="4"/>
  <c r="Q203" i="4"/>
  <c r="N98" i="4"/>
  <c r="P82" i="4"/>
  <c r="P81" i="4" s="1"/>
  <c r="E11" i="3" s="1"/>
  <c r="A4" i="1" a="1"/>
  <c r="A4" i="1" s="1"/>
  <c r="A8" i="1" s="1"/>
  <c r="A7" i="1"/>
  <c r="E26" i="1"/>
  <c r="P492" i="4" l="1"/>
  <c r="E26" i="3" s="1"/>
  <c r="Q1520" i="4"/>
  <c r="F60" i="3" s="1"/>
  <c r="Q2043" i="4"/>
  <c r="F84" i="3" s="1"/>
  <c r="Q1910" i="4"/>
  <c r="F75" i="3" s="1"/>
  <c r="Q2281" i="4"/>
  <c r="F95" i="3" s="1"/>
  <c r="P2002" i="4"/>
  <c r="E81" i="3" s="1"/>
  <c r="Q2293" i="4"/>
  <c r="Q167" i="4"/>
  <c r="F14" i="3" s="1"/>
  <c r="N180" i="4"/>
  <c r="Q394" i="4"/>
  <c r="Q1285" i="4"/>
  <c r="Q638" i="4"/>
  <c r="Q631" i="4" s="1"/>
  <c r="N872" i="4"/>
  <c r="P795" i="4"/>
  <c r="E35" i="3" s="1"/>
  <c r="Q1936" i="4"/>
  <c r="P1477" i="4"/>
  <c r="E57" i="3" s="1"/>
  <c r="Q2118" i="4"/>
  <c r="Q2116" i="4" s="1"/>
  <c r="F86" i="3" s="1"/>
  <c r="Q2256" i="4"/>
  <c r="F94" i="3" s="1"/>
  <c r="P1069" i="4"/>
  <c r="E44" i="3" s="1"/>
  <c r="P2140" i="4"/>
  <c r="E87" i="3" s="1"/>
  <c r="Q2141" i="4"/>
  <c r="Q1133" i="4"/>
  <c r="N1495" i="4"/>
  <c r="Q2073" i="4"/>
  <c r="F85" i="3" s="1"/>
  <c r="L402" i="4"/>
  <c r="D21" i="3" s="1"/>
  <c r="Q2187" i="4"/>
  <c r="F93" i="3" s="1"/>
  <c r="Q1013" i="4"/>
  <c r="P683" i="4"/>
  <c r="E31" i="3" s="1"/>
  <c r="Q493" i="4"/>
  <c r="Q993" i="4"/>
  <c r="Q988" i="4" s="1"/>
  <c r="F40" i="3" s="1"/>
  <c r="P1317" i="4"/>
  <c r="E51" i="3" s="1"/>
  <c r="P1430" i="4"/>
  <c r="E55" i="3" s="1"/>
  <c r="Q2140" i="4"/>
  <c r="F87" i="3" s="1"/>
  <c r="Q1313" i="4"/>
  <c r="Q1835" i="4"/>
  <c r="P1881" i="4"/>
  <c r="E74" i="3" s="1"/>
  <c r="P1798" i="4"/>
  <c r="E70" i="3" s="1"/>
  <c r="P1726" i="4"/>
  <c r="E68" i="3" s="1"/>
  <c r="P2327" i="4"/>
  <c r="E99" i="3" s="1"/>
  <c r="Q2328" i="4"/>
  <c r="Q2327" i="4" s="1"/>
  <c r="F99" i="3" s="1"/>
  <c r="F97" i="3"/>
  <c r="F89" i="3"/>
  <c r="Q2148" i="4"/>
  <c r="F88" i="3" s="1"/>
  <c r="E38" i="3"/>
  <c r="P872" i="4"/>
  <c r="E37" i="3" s="1"/>
  <c r="Q8" i="4"/>
  <c r="F78" i="3"/>
  <c r="F47" i="3"/>
  <c r="Q276" i="4"/>
  <c r="F18" i="3" s="1"/>
  <c r="Q121" i="4"/>
  <c r="F13" i="3" s="1"/>
  <c r="Q795" i="4"/>
  <c r="F35" i="3" s="1"/>
  <c r="E78" i="3"/>
  <c r="P121" i="4"/>
  <c r="E13" i="3" s="1"/>
  <c r="Q618" i="4"/>
  <c r="Q617" i="4" s="1"/>
  <c r="F28" i="3" s="1"/>
  <c r="C55" i="3"/>
  <c r="J1429" i="4"/>
  <c r="C54" i="3" s="1"/>
  <c r="Q1073" i="4"/>
  <c r="Q1069" i="4" s="1"/>
  <c r="F44" i="3" s="1"/>
  <c r="P181" i="4"/>
  <c r="Q102" i="4"/>
  <c r="Q98" i="4" s="1"/>
  <c r="F12" i="3" s="1"/>
  <c r="C38" i="3"/>
  <c r="J872" i="4"/>
  <c r="C37" i="3" s="1"/>
  <c r="Q687" i="4"/>
  <c r="Q683" i="4" s="1"/>
  <c r="F31" i="3" s="1"/>
  <c r="Q1433" i="4"/>
  <c r="Q1430" i="4" s="1"/>
  <c r="P1681" i="4"/>
  <c r="E66" i="3" s="1"/>
  <c r="Q1682" i="4"/>
  <c r="Q1681" i="4" s="1"/>
  <c r="F66" i="3" s="1"/>
  <c r="C78" i="3"/>
  <c r="J1935" i="4"/>
  <c r="C77" i="3" s="1"/>
  <c r="D78" i="3"/>
  <c r="L1935" i="4"/>
  <c r="D77" i="3" s="1"/>
  <c r="L630" i="4"/>
  <c r="D29" i="3" s="1"/>
  <c r="P1910" i="4"/>
  <c r="E75" i="3" s="1"/>
  <c r="P1772" i="4"/>
  <c r="E69" i="3" s="1"/>
  <c r="Q1773" i="4"/>
  <c r="Q1772" i="4" s="1"/>
  <c r="F69" i="3" s="1"/>
  <c r="P1133" i="4"/>
  <c r="Q1855" i="4"/>
  <c r="F72" i="3" s="1"/>
  <c r="D38" i="3"/>
  <c r="L872" i="4"/>
  <c r="D37" i="3" s="1"/>
  <c r="Q1864" i="4"/>
  <c r="F73" i="3" s="1"/>
  <c r="Q1903" i="4"/>
  <c r="Q1881" i="4" s="1"/>
  <c r="F74" i="3" s="1"/>
  <c r="E97" i="3"/>
  <c r="P2292" i="4"/>
  <c r="E96" i="3" s="1"/>
  <c r="Q1798" i="4"/>
  <c r="F70" i="3" s="1"/>
  <c r="P869" i="4"/>
  <c r="E36" i="3" s="1"/>
  <c r="Q870" i="4"/>
  <c r="Q869" i="4" s="1"/>
  <c r="F36" i="3" s="1"/>
  <c r="Q181" i="4"/>
  <c r="D8" i="3"/>
  <c r="L7" i="4"/>
  <c r="N42" i="4"/>
  <c r="P1598" i="4"/>
  <c r="E63" i="3" s="1"/>
  <c r="Q1599" i="4"/>
  <c r="Q1598" i="4" s="1"/>
  <c r="F63" i="3" s="1"/>
  <c r="Q1924" i="4"/>
  <c r="F76" i="3" s="1"/>
  <c r="P708" i="4"/>
  <c r="E33" i="3" s="1"/>
  <c r="Q709" i="4"/>
  <c r="Q708" i="4" s="1"/>
  <c r="F33" i="3" s="1"/>
  <c r="Q481" i="4"/>
  <c r="Q480" i="4" s="1"/>
  <c r="F25" i="3" s="1"/>
  <c r="Q472" i="4"/>
  <c r="F24" i="3" s="1"/>
  <c r="Q1123" i="4"/>
  <c r="F45" i="3" s="1"/>
  <c r="Q971" i="4"/>
  <c r="Q966" i="4" s="1"/>
  <c r="F39" i="3" s="1"/>
  <c r="Q1317" i="4"/>
  <c r="F51" i="3" s="1"/>
  <c r="Q999" i="4"/>
  <c r="Q998" i="4" s="1"/>
  <c r="F41" i="3" s="1"/>
  <c r="Q1416" i="4"/>
  <c r="Q1415" i="4" s="1"/>
  <c r="F53" i="3" s="1"/>
  <c r="Q1824" i="4"/>
  <c r="F71" i="3" s="1"/>
  <c r="P1555" i="4"/>
  <c r="E61" i="3" s="1"/>
  <c r="Q492" i="4"/>
  <c r="F26" i="3" s="1"/>
  <c r="P403" i="4"/>
  <c r="P167" i="4"/>
  <c r="E14" i="3" s="1"/>
  <c r="Q937" i="4"/>
  <c r="Q873" i="4" s="1"/>
  <c r="Q317" i="4"/>
  <c r="F19" i="3" s="1"/>
  <c r="D55" i="3"/>
  <c r="L1429" i="4"/>
  <c r="D54" i="3" s="1"/>
  <c r="D57" i="3"/>
  <c r="L1476" i="4"/>
  <c r="D56" i="3" s="1"/>
  <c r="E89" i="3"/>
  <c r="P2148" i="4"/>
  <c r="E88" i="3" s="1"/>
  <c r="C47" i="3"/>
  <c r="J1132" i="4"/>
  <c r="C46" i="3" s="1"/>
  <c r="L1495" i="4"/>
  <c r="D58" i="3" s="1"/>
  <c r="P317" i="4"/>
  <c r="E19" i="3" s="1"/>
  <c r="P472" i="4"/>
  <c r="E24" i="3" s="1"/>
  <c r="D16" i="3"/>
  <c r="L180" i="4"/>
  <c r="D15" i="3" s="1"/>
  <c r="P1924" i="4"/>
  <c r="E76" i="3" s="1"/>
  <c r="C57" i="3"/>
  <c r="J1476" i="4"/>
  <c r="C56" i="3" s="1"/>
  <c r="Q2033" i="4"/>
  <c r="F83" i="3" s="1"/>
  <c r="C97" i="3"/>
  <c r="J2292" i="4"/>
  <c r="C96" i="3" s="1"/>
  <c r="A5" i="1" a="1"/>
  <c r="A5" i="1" s="1"/>
  <c r="A9" i="1" s="1"/>
  <c r="C30" i="3"/>
  <c r="J630" i="4"/>
  <c r="C29" i="3" s="1"/>
  <c r="C16" i="3"/>
  <c r="J180" i="4"/>
  <c r="C15" i="3" s="1"/>
  <c r="Q468" i="4"/>
  <c r="Q467" i="4" s="1"/>
  <c r="F23" i="3" s="1"/>
  <c r="Q260" i="4"/>
  <c r="Q259" i="4" s="1"/>
  <c r="F17" i="3" s="1"/>
  <c r="P1496" i="4"/>
  <c r="Q1555" i="4"/>
  <c r="F61" i="3" s="1"/>
  <c r="Q1481" i="4"/>
  <c r="Q1403" i="4"/>
  <c r="F52" i="3" s="1"/>
  <c r="J1495" i="4"/>
  <c r="C58" i="3" s="1"/>
  <c r="J2148" i="4"/>
  <c r="C88" i="3" s="1"/>
  <c r="A11" i="1"/>
  <c r="A14" i="1"/>
  <c r="P8" i="4"/>
  <c r="Q1496" i="4"/>
  <c r="P276" i="4"/>
  <c r="E18" i="3" s="1"/>
  <c r="Q1711" i="4"/>
  <c r="F67" i="3" s="1"/>
  <c r="A10" i="1"/>
  <c r="A13" i="1"/>
  <c r="E30" i="3"/>
  <c r="C8" i="3"/>
  <c r="J7" i="4"/>
  <c r="P43" i="4"/>
  <c r="Q44" i="4"/>
  <c r="Q43" i="4" s="1"/>
  <c r="Q1726" i="4"/>
  <c r="F68" i="3" s="1"/>
  <c r="P1711" i="4"/>
  <c r="E67" i="3" s="1"/>
  <c r="N1132" i="4"/>
  <c r="N6" i="4" s="1"/>
  <c r="Q1311" i="4"/>
  <c r="F50" i="3" s="1"/>
  <c r="C10" i="3"/>
  <c r="J42" i="4"/>
  <c r="C9" i="3" s="1"/>
  <c r="Q1477" i="4"/>
  <c r="C22" i="3"/>
  <c r="J402" i="4"/>
  <c r="C21" i="3" s="1"/>
  <c r="Q1012" i="4"/>
  <c r="F42" i="3" s="1"/>
  <c r="Q1679" i="4"/>
  <c r="Q1678" i="4" s="1"/>
  <c r="F65" i="3" s="1"/>
  <c r="P1678" i="4"/>
  <c r="E65" i="3" s="1"/>
  <c r="Q82" i="4"/>
  <c r="Q81" i="4" s="1"/>
  <c r="F11" i="3" s="1"/>
  <c r="P548" i="4"/>
  <c r="E27" i="3" s="1"/>
  <c r="Q1661" i="4"/>
  <c r="Q1660" i="4" s="1"/>
  <c r="F64" i="3" s="1"/>
  <c r="P1660" i="4"/>
  <c r="E64" i="3" s="1"/>
  <c r="D10" i="3"/>
  <c r="L42" i="4"/>
  <c r="D9" i="3" s="1"/>
  <c r="D47" i="3"/>
  <c r="L1132" i="4"/>
  <c r="D46" i="3" s="1"/>
  <c r="Q549" i="4"/>
  <c r="Q548" i="4" s="1"/>
  <c r="F27" i="3" s="1"/>
  <c r="Q390" i="4"/>
  <c r="F20" i="3" s="1"/>
  <c r="Q1276" i="4"/>
  <c r="F49" i="3" s="1"/>
  <c r="Q778" i="4"/>
  <c r="F34" i="3" s="1"/>
  <c r="Q404" i="4"/>
  <c r="Q403" i="4" s="1"/>
  <c r="B104" i="3"/>
  <c r="C104" i="3"/>
  <c r="C103" i="3"/>
  <c r="B103" i="3"/>
  <c r="P1935" i="4" l="1"/>
  <c r="E77" i="3" s="1"/>
  <c r="P1476" i="4"/>
  <c r="E56" i="3" s="1"/>
  <c r="P1429" i="4"/>
  <c r="E54" i="3" s="1"/>
  <c r="Q2292" i="4"/>
  <c r="F96" i="3" s="1"/>
  <c r="C102" i="3"/>
  <c r="C105" i="3" s="1"/>
  <c r="F38" i="3"/>
  <c r="Q872" i="4"/>
  <c r="F37" i="3" s="1"/>
  <c r="E59" i="3"/>
  <c r="P1495" i="4"/>
  <c r="E58" i="3" s="1"/>
  <c r="F8" i="3"/>
  <c r="Q7" i="4"/>
  <c r="D7" i="3"/>
  <c r="L6" i="4"/>
  <c r="D6" i="3" s="1"/>
  <c r="F55" i="3"/>
  <c r="Q1429" i="4"/>
  <c r="F54" i="3" s="1"/>
  <c r="E47" i="3"/>
  <c r="P1132" i="4"/>
  <c r="E46" i="3" s="1"/>
  <c r="F22" i="3"/>
  <c r="Q402" i="4"/>
  <c r="F21" i="3" s="1"/>
  <c r="E8" i="3"/>
  <c r="P7" i="4"/>
  <c r="F16" i="3"/>
  <c r="Q180" i="4"/>
  <c r="F15" i="3" s="1"/>
  <c r="F10" i="3"/>
  <c r="Q42" i="4"/>
  <c r="F9" i="3" s="1"/>
  <c r="P42" i="4"/>
  <c r="E9" i="3" s="1"/>
  <c r="E10" i="3"/>
  <c r="C7" i="3"/>
  <c r="J6" i="4"/>
  <c r="C6" i="3" s="1"/>
  <c r="E16" i="3"/>
  <c r="P180" i="4"/>
  <c r="E15" i="3" s="1"/>
  <c r="A12" i="1"/>
  <c r="A15" i="1"/>
  <c r="A16" i="1" s="1"/>
  <c r="Q1132" i="4"/>
  <c r="F46" i="3" s="1"/>
  <c r="F30" i="3"/>
  <c r="Q630" i="4"/>
  <c r="F29" i="3" s="1"/>
  <c r="F59" i="3"/>
  <c r="Q1495" i="4"/>
  <c r="F58" i="3" s="1"/>
  <c r="P402" i="4"/>
  <c r="E21" i="3" s="1"/>
  <c r="E22" i="3"/>
  <c r="P630" i="4"/>
  <c r="E29" i="3" s="1"/>
  <c r="F57" i="3"/>
  <c r="Q1476" i="4"/>
  <c r="F56" i="3" s="1"/>
  <c r="Q1935" i="4"/>
  <c r="F77" i="3" s="1"/>
  <c r="E27" i="1"/>
  <c r="E28" i="1" l="1"/>
  <c r="F7" i="3"/>
  <c r="Q6" i="4"/>
  <c r="F6" i="3" s="1"/>
  <c r="E7" i="3"/>
  <c r="P6" i="4"/>
  <c r="E6" i="3" s="1"/>
</calcChain>
</file>

<file path=xl/sharedStrings.xml><?xml version="1.0" encoding="utf-8"?>
<sst xmlns="http://schemas.openxmlformats.org/spreadsheetml/2006/main" count="5291" uniqueCount="2045">
  <si>
    <t>Hodnota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</si>
  <si>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</si>
  <si>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</si>
  <si>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</si>
  <si>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</si>
  <si>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</si>
  <si>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</si>
  <si>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</si>
  <si>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</si>
  <si>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</si>
  <si>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</si>
  <si>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</si>
  <si>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</si>
  <si>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</si>
  <si>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</si>
  <si>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</si>
  <si>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</si>
  <si>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</si>
  <si>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Figura</t>
  </si>
  <si>
    <t>Výraz</t>
  </si>
  <si>
    <t>Jedn. Cena</t>
  </si>
  <si>
    <t>OPTIMA, spol. s r.o.</t>
  </si>
  <si>
    <t>Žižkova 738/IV</t>
  </si>
  <si>
    <t>56601  Vysoké Mýto</t>
  </si>
  <si>
    <t>CENOVÁ NABÍDKA</t>
  </si>
  <si>
    <t>ZAKÁZKA</t>
  </si>
  <si>
    <t>Set Column width to</t>
  </si>
  <si>
    <t>Číslo:</t>
  </si>
  <si>
    <t>Zakázka:</t>
  </si>
  <si>
    <t>VD Les Království Rekonstrukce komunikace a zpevněných ploch - PDPS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</si>
  <si>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</si>
  <si>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</si>
  <si>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</si>
  <si>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</si>
  <si>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</si>
  <si>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</si>
  <si>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</si>
  <si>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</si>
  <si>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</si>
  <si>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</si>
  <si>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</si>
  <si>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VD Les Království</t>
  </si>
  <si>
    <t>S/SO 0001</t>
  </si>
  <si>
    <t>SO 0001: Všeobecné položky</t>
  </si>
  <si>
    <t>S/SO 0001/009</t>
  </si>
  <si>
    <t>009: Ostatní konstrukce a práce, bourání</t>
  </si>
  <si>
    <t>S/SO 101.1</t>
  </si>
  <si>
    <t>SO 101.1: Zpevněné plochy - silnice</t>
  </si>
  <si>
    <t>S/SO 101.1/001</t>
  </si>
  <si>
    <t>001: Zemní práce</t>
  </si>
  <si>
    <t>S/SO 101.1/002</t>
  </si>
  <si>
    <t>002: Zakládání, zpevňování hornin</t>
  </si>
  <si>
    <t>S/SO 101.1/005</t>
  </si>
  <si>
    <t>005: Komunikace pozemní</t>
  </si>
  <si>
    <t>S/SO 101.1/009</t>
  </si>
  <si>
    <t>S/SO 101.1/099</t>
  </si>
  <si>
    <t>099: Přesun hmot a manipulace se sutí</t>
  </si>
  <si>
    <t xml:space="preserve">S/SO 101.2 </t>
  </si>
  <si>
    <t>SO 101.2 : Zpevněné plochy - točna</t>
  </si>
  <si>
    <t>S/SO 101.2 /001</t>
  </si>
  <si>
    <t>S/SO 101.2 /002</t>
  </si>
  <si>
    <t>S/SO 101.2 /005</t>
  </si>
  <si>
    <t>S/SO 101.2 /009</t>
  </si>
  <si>
    <t>S/SO 101.2 /099</t>
  </si>
  <si>
    <t xml:space="preserve">S/SO 101.3  </t>
  </si>
  <si>
    <t>SO 101.3  : Zpevněné plochy - účelová komunikace</t>
  </si>
  <si>
    <t>S/SO 101.3  /001</t>
  </si>
  <si>
    <t>S/SO 101.3  /002</t>
  </si>
  <si>
    <t>S/SO 101.3  /003</t>
  </si>
  <si>
    <t>003: Svislé a kompletní konstrukce</t>
  </si>
  <si>
    <t>S/SO 101.3  /004</t>
  </si>
  <si>
    <t>004: Vodorovné konstrukce</t>
  </si>
  <si>
    <t>S/SO 101.3  /005</t>
  </si>
  <si>
    <t>S/SO 101.3  /009</t>
  </si>
  <si>
    <t>S/SO 101.3  /099</t>
  </si>
  <si>
    <t>S/SO 101.4</t>
  </si>
  <si>
    <t>SO 101.4: Zpevněné plochy - parkoviště</t>
  </si>
  <si>
    <t>S/SO 101.4/001</t>
  </si>
  <si>
    <t>S/SO 101.4/002</t>
  </si>
  <si>
    <t>S/SO 101.4/003</t>
  </si>
  <si>
    <t>S/SO 101.4/005</t>
  </si>
  <si>
    <t>S/SO 101.4/008</t>
  </si>
  <si>
    <t>008: Vedení dálková a přípojná</t>
  </si>
  <si>
    <t>S/SO 101.4/009</t>
  </si>
  <si>
    <t>S/SO 101.4/099</t>
  </si>
  <si>
    <t xml:space="preserve">S/SO 101.5 </t>
  </si>
  <si>
    <t>SO 101.5 : Zpevněné plochy - chodníky</t>
  </si>
  <si>
    <t>S/SO 101.5 /001</t>
  </si>
  <si>
    <t>S/SO 101.5 /002</t>
  </si>
  <si>
    <t>S/SO 101.5 /003</t>
  </si>
  <si>
    <t>S/SO 101.5 /004</t>
  </si>
  <si>
    <t>S/SO 101.5 /005</t>
  </si>
  <si>
    <t>S/SO 101.5 /008</t>
  </si>
  <si>
    <t>S/SO 101.5 /009</t>
  </si>
  <si>
    <t>S/SO 101.5 /099</t>
  </si>
  <si>
    <t>S/SO 302</t>
  </si>
  <si>
    <t>SO 302: Splašková kanalizace - septik</t>
  </si>
  <si>
    <t>S/SO 302/001</t>
  </si>
  <si>
    <t>S/SO 302/002</t>
  </si>
  <si>
    <t>S/SO 302/004</t>
  </si>
  <si>
    <t>S/SO 302/006</t>
  </si>
  <si>
    <t>006: Úpravy povrchů, podlahy a osazovaní výplní</t>
  </si>
  <si>
    <t>S/SO 302/008</t>
  </si>
  <si>
    <t>S/SO 302/009</t>
  </si>
  <si>
    <t>S/SO 302/099</t>
  </si>
  <si>
    <t xml:space="preserve">S/SO 402.1 </t>
  </si>
  <si>
    <t>SO 402.1 : Parkovací systém</t>
  </si>
  <si>
    <t>S/SO 402.1 /009</t>
  </si>
  <si>
    <t xml:space="preserve">S/SO 402.2 </t>
  </si>
  <si>
    <t>SO 402.2 : Kamerový systém</t>
  </si>
  <si>
    <t>S/SO 402.2 /009</t>
  </si>
  <si>
    <t>S/SO 701.1</t>
  </si>
  <si>
    <t>SO 701.1: Bodova sociálního zařízení- stavební část</t>
  </si>
  <si>
    <t>S/SO 701.1/001</t>
  </si>
  <si>
    <t>S/SO 701.1/002</t>
  </si>
  <si>
    <t>S/SO 701.1/003</t>
  </si>
  <si>
    <t>S/SO 701.1/004</t>
  </si>
  <si>
    <t>S/SO 701.1/006</t>
  </si>
  <si>
    <t>S/SO 701.1/009</t>
  </si>
  <si>
    <t>S/SO 701.1/099</t>
  </si>
  <si>
    <t>S/SO 701.1/711</t>
  </si>
  <si>
    <t>711: Izolace proti vodě, vlhkosti a plynu</t>
  </si>
  <si>
    <t>S/SO 701.1/713</t>
  </si>
  <si>
    <t>713: Izolace tepelné</t>
  </si>
  <si>
    <t>S/SO 701.1/762</t>
  </si>
  <si>
    <t>762: Konstrukce tesařské</t>
  </si>
  <si>
    <t>S/SO 701.1/763</t>
  </si>
  <si>
    <t>763: Konstrukce montované</t>
  </si>
  <si>
    <t>S/SO 701.1/764</t>
  </si>
  <si>
    <t>764: Konstrukce klempířské</t>
  </si>
  <si>
    <t>S/SO 701.1/766</t>
  </si>
  <si>
    <t>766: Konstrukce truhlářské</t>
  </si>
  <si>
    <t>S/SO 701.1/767</t>
  </si>
  <si>
    <t>767: Konstrukce zámečnické</t>
  </si>
  <si>
    <t>S/SO 701.1/771</t>
  </si>
  <si>
    <t>771: Podlahy z dlaždic</t>
  </si>
  <si>
    <t>S/SO 701.1/781</t>
  </si>
  <si>
    <t>781: Obklady</t>
  </si>
  <si>
    <t>S/SO 701.1/783</t>
  </si>
  <si>
    <t>783: Nátěry</t>
  </si>
  <si>
    <t>S/SO 701.1/784</t>
  </si>
  <si>
    <t>784: Malby a tapety</t>
  </si>
  <si>
    <t xml:space="preserve">S/SO 701.2 </t>
  </si>
  <si>
    <t>SO 701.2 : ZTI vodovod - kanalizace</t>
  </si>
  <si>
    <t>S/SO 701.2 /001</t>
  </si>
  <si>
    <t>S/SO 701.2 /004</t>
  </si>
  <si>
    <t>S/SO 701.2 /006</t>
  </si>
  <si>
    <t>S/SO 701.2 /008</t>
  </si>
  <si>
    <t>S/SO 701.2 /009</t>
  </si>
  <si>
    <t>S/SO 701.2 /099</t>
  </si>
  <si>
    <t>S/SO 701.2 /721</t>
  </si>
  <si>
    <t>721: Kanalizace</t>
  </si>
  <si>
    <t>S/SO 701.2 /722</t>
  </si>
  <si>
    <t>722: Vodovod</t>
  </si>
  <si>
    <t>S/SO 701.2 /725</t>
  </si>
  <si>
    <t>725: Zařizovací předměty</t>
  </si>
  <si>
    <t>S/SO 701.2 /726</t>
  </si>
  <si>
    <t>726: Předstěnové instalace</t>
  </si>
  <si>
    <t xml:space="preserve">S/SO 701.3 </t>
  </si>
  <si>
    <t>SO 701.3 : NN - rozvody</t>
  </si>
  <si>
    <t>S/SO 701.3 /001</t>
  </si>
  <si>
    <t>S/SO 701.3 /006</t>
  </si>
  <si>
    <t>S/SO 701.3 /009</t>
  </si>
  <si>
    <t>S/SO 701.3 /046</t>
  </si>
  <si>
    <t>046: Zemní práce pro montážní práce</t>
  </si>
  <si>
    <t>S/SO 701.3 /740</t>
  </si>
  <si>
    <t>740: Silnoproud</t>
  </si>
  <si>
    <t>S/SO 701.3 /741</t>
  </si>
  <si>
    <t>741: Silnoproud</t>
  </si>
  <si>
    <t>S/SO 701.3 /946</t>
  </si>
  <si>
    <t>946: Zemní práce při externích montážích</t>
  </si>
  <si>
    <t xml:space="preserve">S/SO 901 </t>
  </si>
  <si>
    <t>SO 901 : Mobiliář</t>
  </si>
  <si>
    <t>S/SO 901 /001</t>
  </si>
  <si>
    <t>S/SO 901 /002</t>
  </si>
  <si>
    <t>S/SO 901 /009</t>
  </si>
  <si>
    <t>VD Les Království Rekonstrukce komunikace a zpevněných ploch - PDPS - Nabídka</t>
  </si>
  <si>
    <t xml:space="preserve"> </t>
  </si>
  <si>
    <t>Stavba</t>
  </si>
  <si>
    <t>Objekt</t>
  </si>
  <si>
    <t>Oddíl</t>
  </si>
  <si>
    <t>SUB</t>
  </si>
  <si>
    <t>VON1</t>
  </si>
  <si>
    <t>Zajištění písemných souhlasných vyjádření všech dotčených vlastníků a případných uživatelů všech pozemků dotčených stavbou s jejich konečnou úpravou po dokončení prací</t>
  </si>
  <si>
    <t>soubor</t>
  </si>
  <si>
    <t>VON2</t>
  </si>
  <si>
    <t>Zajištění souhlasů se zvláštním užíváním komunikací</t>
  </si>
  <si>
    <t>VON3</t>
  </si>
  <si>
    <t>Provedení pasportizace stávajících nemovitostí (vč. pozemků) a jejich příslušenství, zajištění fotodokumentace stávajícího stavu přístupových cest</t>
  </si>
  <si>
    <t>VON4</t>
  </si>
  <si>
    <t>Zajištění dopravně inženýrských opatření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</si>
  <si>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</si>
  <si>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</si>
  <si>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</si>
  <si>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VON5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</si>
  <si>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</si>
  <si>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VON6</t>
  </si>
  <si>
    <t>Provedení zkoušek a měření únosnosti konstrukčních vrstev akredit. zkušebnou zhotovitele v souladu s TP</t>
  </si>
  <si>
    <t>VON7</t>
  </si>
  <si>
    <t>Zajištění kontrolního a zkušebního plánu stavby a technologických předpisů</t>
  </si>
  <si>
    <t>VON8</t>
  </si>
  <si>
    <t>Zajištění fotodokumentace veškerých konstrukcí, které budou v průběhu výstavby skryty nebo zakryty</t>
  </si>
  <si>
    <t>VON9</t>
  </si>
  <si>
    <t>Vypracování Plánu opatření - zpracování havarijního plánu dle §39 odst. 2. písm. a) zákona č. 254/2001 Sb včetně zajištění schválení příslušnými orgány správy a Povodím Labe, státní podnik</t>
  </si>
  <si>
    <t>kpl</t>
  </si>
  <si>
    <t>VON10</t>
  </si>
  <si>
    <t>Vypracování projektu skutečného provedení díla v souladu s vyhláškou č. 499/2006 Sb. o dokumentaci staveb</t>
  </si>
  <si>
    <t>VON11</t>
  </si>
  <si>
    <t>Vypracování realizační dokumentace stavby</t>
  </si>
  <si>
    <t>Zpracování výrobně dodavatelské dokumentace v rozsahu nutném pro provedení díla</t>
  </si>
  <si>
    <t>VON12</t>
  </si>
  <si>
    <t>Vypracování geodetického zaměření skutečného stavu</t>
  </si>
  <si>
    <t>VON13</t>
  </si>
  <si>
    <t>Zajištění veškerých geodetických prací souvisejících s realizací díla</t>
  </si>
  <si>
    <t>Poznámka k položce: 
- včetně vytyčení polohových bodů, které musí zůstat nepoškozené po celou dobu výstavby stavebního díla a po dokončení stavby slouží jako výchozí body pro zaměření skutečného provedení stavby</t>
  </si>
  <si>
    <t>VON14</t>
  </si>
  <si>
    <t>Pořízení geometrických plánů</t>
  </si>
  <si>
    <t>Geometrický plán na SO 101 a SO 701 pro vyznačení stavby do KN</t>
  </si>
  <si>
    <t>Poznámka k položce: 
včetně stvrzení příslušným katastrálním úřadem</t>
  </si>
  <si>
    <t>VON15</t>
  </si>
  <si>
    <t>Zajištění kompletního zařízení staveniště a jeho připojení na sítě</t>
  </si>
  <si>
    <t>- zajištění ohlášení všech staveb zařízení staveniště dle §104 odst. (2) zákona č. 183/2006 Sb. 
- zajištění oplocení prostoru ZS, jeho napojení na inž. sítě 
- zajištění následné likvidace všech objektů ZS včetně připojení na inž. sítě 
- zajištění zřízení a odstranění dočasných komunikací, sjezdů a nájezdů po realizaci stavby 
- zajištění ostrahy stavby a staveniště po dobu realizace stavby 
- zřízení čistících zón před výjezdem z obvodu staveniště 
- provedení takových opatření, aby plochy obvodu staveniště nebyly znečištěny ropnými látkami a jinými podobnými produkty 
- provedení takových opatření, aby nebyly překročeny limity prašnosti a hlučnosti dané obecně závaznou vyhláškou 
- zajištění péče o nepředané objekty a konstrukce stavby, jejich ošetřování a zimní opatření 
- zajištění ochrany veškeré zeleně v prostoru staveniště a v jeho bezprostřední blízkosti proti poškození během realizace stavby</t>
  </si>
  <si>
    <t>VON16</t>
  </si>
  <si>
    <t>Zajištění šetření o veškerých podzemních sítích</t>
  </si>
  <si>
    <t xml:space="preserve">Zajištění šetření o veškerých podzemních sítích vč. zajištění nových vyjádření v případě, že před realizací pozbyly platnosti </t>
  </si>
  <si>
    <t>VON17</t>
  </si>
  <si>
    <t>Doklad o výsledku laboratorní kontroly vzorku pitné vody - mikrobiologické ukazatele kráceného rozboru vzorku pitné vody - prokazující nepřekročení přípustných hodnot ukazatelů pitné vody (provedeno odborně způsobilou osobou</t>
  </si>
  <si>
    <t>H</t>
  </si>
  <si>
    <t>00572410</t>
  </si>
  <si>
    <t>osivo směs travní parková</t>
  </si>
  <si>
    <t>kg</t>
  </si>
  <si>
    <t>350*0,0055</t>
  </si>
  <si>
    <t>10364101</t>
  </si>
  <si>
    <t>zemina pro terénní úpravy - ornice</t>
  </si>
  <si>
    <t>t</t>
  </si>
  <si>
    <t>- nákup ornice pro ohumusování; 55,0*0,1*1,75</t>
  </si>
  <si>
    <t>SP</t>
  </si>
  <si>
    <t>113154114</t>
  </si>
  <si>
    <t>Frézování živičného krytu tl 100 mm pruh š 0,5 m pl do 500 m2 bez překážek v trase</t>
  </si>
  <si>
    <t>m2</t>
  </si>
  <si>
    <t xml:space="preserve"> napojení na stávající komunikaci; 68*0,5</t>
  </si>
  <si>
    <t>122251105</t>
  </si>
  <si>
    <t>Odkopávky a prokopávky nezapažené v hornině třídy těžitelnosti I skupiny 3 objem do 1000 m3 strojně</t>
  </si>
  <si>
    <t>m3</t>
  </si>
  <si>
    <t>rozšíření komunikace - dle tabulky kubatur; 133,68</t>
  </si>
  <si>
    <t>132251103</t>
  </si>
  <si>
    <t>Hloubení rýh nezapažených š do 800 mm v hornině třídy těžitelnosti I skupiny 3 objem do 100 m3 strojně</t>
  </si>
  <si>
    <t>drenáž; 0,5*0,5*66</t>
  </si>
  <si>
    <t>162751117</t>
  </si>
  <si>
    <t>Vodorovné přemístění přes 9 000 do 10000 m výkopku/sypaniny z horniny třídy těžitelnosti I skupiny 1 až 3</t>
  </si>
  <si>
    <t>133,68+16,5</t>
  </si>
  <si>
    <t>162751119</t>
  </si>
  <si>
    <t>Příplatek k vodorovnému přemístění výkopku/sypaniny z horniny třídy těžitelnosti I skupiny 1 až 3 ZKD 1000 m přes 10000 m</t>
  </si>
  <si>
    <t>do 15km; 150,18*5</t>
  </si>
  <si>
    <t>171201231</t>
  </si>
  <si>
    <t>Poplatek za uložení zeminy a kamení na recyklační skládce (skládkovné) kód odpadu 17 05 04</t>
  </si>
  <si>
    <t>(133,68+16,5)*1,9</t>
  </si>
  <si>
    <t>171251201</t>
  </si>
  <si>
    <t>Uložení sypaniny na skládky nebo meziskládky</t>
  </si>
  <si>
    <t>133,68+16,50</t>
  </si>
  <si>
    <t>181351103</t>
  </si>
  <si>
    <t>Rozprostření ornice tl vrstvy do 200 mm pl přes 100 do 500 m2 v rovině nebo ve svahu do 1:5 strojně</t>
  </si>
  <si>
    <t>- plochy pro ohumusování; 55</t>
  </si>
  <si>
    <t>181411133</t>
  </si>
  <si>
    <t>Založení parkového trávníku výsevem pl do 1000 m2 ve svahu přes 1:2 do 1:1</t>
  </si>
  <si>
    <t>dle tabulky kubatur; 55</t>
  </si>
  <si>
    <t>181951112</t>
  </si>
  <si>
    <t>Úprava pláně v hornině třídy těžitelnosti I skupiny 1 až 3 se zhutněním strojně</t>
  </si>
  <si>
    <t>rozšíření napojení; 46+10*0,50+10*0,50+5,0*0,50</t>
  </si>
  <si>
    <t>211971110</t>
  </si>
  <si>
    <t>Zřízení opláštění žeber nebo trativodů geotextilií v rýze nebo zářezu sklonu do 1:2</t>
  </si>
  <si>
    <t>(0,5+0,5+0,5+0,5)*66</t>
  </si>
  <si>
    <t>212572121</t>
  </si>
  <si>
    <t>Lože pro trativody z kameniva drobného těženého</t>
  </si>
  <si>
    <t>0,5*0,1*66</t>
  </si>
  <si>
    <t>212755216</t>
  </si>
  <si>
    <t>Trativody z drenážních trubek plastových flexibilních D 160 mm bez lože</t>
  </si>
  <si>
    <t>m</t>
  </si>
  <si>
    <t>v okraji komunikace; 66</t>
  </si>
  <si>
    <t>214500211</t>
  </si>
  <si>
    <t>Zřízení výplně rýh s drenážním potrubím do DN 200 štěrkopískem v přes 300 do 550 mm</t>
  </si>
  <si>
    <t>61</t>
  </si>
  <si>
    <t>69311068</t>
  </si>
  <si>
    <t>geotextilie netkaná separační, ochranná, filtrační, drenážní PP 300g/m2</t>
  </si>
  <si>
    <t>564861111</t>
  </si>
  <si>
    <t>Podklad ze štěrkodrtě ŠD plochy přes 100 m2 tl 200 mm</t>
  </si>
  <si>
    <t>567122114</t>
  </si>
  <si>
    <t>Podklad ze směsi stmelené cementem SC C 8/10 (KSC I) tl 150 mm</t>
  </si>
  <si>
    <t xml:space="preserve"> rozšíření napojení; 49+10*0,3+10*0,3+5,3*0,3</t>
  </si>
  <si>
    <t>569903311</t>
  </si>
  <si>
    <t>Zřízení zemních krajnic se zhutněním</t>
  </si>
  <si>
    <t>silnice; 10*0,15+10*0,15+5,3*0,15</t>
  </si>
  <si>
    <t>573191111</t>
  </si>
  <si>
    <t>Postřik infiltrační kationaktivní emulzí v množství 1 kg/m2</t>
  </si>
  <si>
    <t>rozšíření napojení; 49</t>
  </si>
  <si>
    <t>573231106</t>
  </si>
  <si>
    <t>Postřik živičný spojovací ze silniční emulze v množství 0,30 kg/m2</t>
  </si>
  <si>
    <t>rozšíření napojení; 49+68*0,80+ 68*0,8</t>
  </si>
  <si>
    <t>577144121</t>
  </si>
  <si>
    <t>Asfaltový beton vrstva obrusná ACO 11 (ABS) tř. I tl 50 mm š přes 3 m z nemodifikovaného asfaltu</t>
  </si>
  <si>
    <t>rozšíření napojení; 49+68*0,8</t>
  </si>
  <si>
    <t>577165122</t>
  </si>
  <si>
    <t>Asfaltový beton vrstva ložní ACL 16 (ABH) tl 70 mm š přes 3 m z nemodifikovaného asfaltu</t>
  </si>
  <si>
    <t>rozšíření napojení; 49+68*0,80</t>
  </si>
  <si>
    <t>40445225</t>
  </si>
  <si>
    <t>sloupek pro dopravní značku Zn D 60mm v 3,5m</t>
  </si>
  <si>
    <t>kus</t>
  </si>
  <si>
    <t>dopravní značky podél silnice; 1+1+1+1+1+1+1+1+1+1+1+1</t>
  </si>
  <si>
    <t>40445240</t>
  </si>
  <si>
    <t>patka pro sloupek Al D 60mm</t>
  </si>
  <si>
    <t>40445253</t>
  </si>
  <si>
    <t>víčko plastové na sloupek D 60mm</t>
  </si>
  <si>
    <t>40445256</t>
  </si>
  <si>
    <t>svorka upínací na sloupek dopravní značky D 60mm</t>
  </si>
  <si>
    <t>2+2+2+2+2+1+2+2+2+2+1+2</t>
  </si>
  <si>
    <t>40445611</t>
  </si>
  <si>
    <t>značky upravující přednost P2, P3, P8 500mm</t>
  </si>
  <si>
    <t>P2-2ks; 2</t>
  </si>
  <si>
    <t>40445620</t>
  </si>
  <si>
    <t>zákazové, příkazové dopravní značky B1-B34, C1-15 700mm</t>
  </si>
  <si>
    <t xml:space="preserve">B13 - 1ks, B16 - 1ks, B20a - 2ks, B24a - 1ks, B28 - 5ks; 1+1+2+1+5 </t>
  </si>
  <si>
    <t>40445625</t>
  </si>
  <si>
    <t>informativní značky provozní IP8, IP9, IP11-IP13 500x700mm</t>
  </si>
  <si>
    <t>- nové dopravní značky</t>
  </si>
  <si>
    <t>- SDZ č. IP11a-2ks; 2</t>
  </si>
  <si>
    <t>40445647</t>
  </si>
  <si>
    <t>dodatkové tabulky E1, E2a,b , E6, E9, E10 E12c, E17 500x500mm</t>
  </si>
  <si>
    <t>E2b - 2ks; 2</t>
  </si>
  <si>
    <t>40445649</t>
  </si>
  <si>
    <t>dodatkové tabulky E3-E5, E8, E14-E16 500x150mm</t>
  </si>
  <si>
    <t>E8a - 1ks, E8b - 1ks, E8c - 1ks,; 1+1+1</t>
  </si>
  <si>
    <t>40445650</t>
  </si>
  <si>
    <t>dodatkové tabulky E7, E12, E13 500x300mm</t>
  </si>
  <si>
    <t>E7b - 2ks, E13 - 1ks; 2+1</t>
  </si>
  <si>
    <t>914111111</t>
  </si>
  <si>
    <t>Montáž svislé dopravní značky do velikosti 1 m2 objímkami na sloupek nebo konzolu</t>
  </si>
  <si>
    <t>914511112</t>
  </si>
  <si>
    <t>Montáž sloupku dopravních značek délky do 3,5 m s betonovým základem a patkou D 60 mm</t>
  </si>
  <si>
    <t>1+1+1+1+1+1+1+1+1+1+1+1</t>
  </si>
  <si>
    <t>919122132</t>
  </si>
  <si>
    <t>Těsnění spár zálivkou za tepla pro komůrky š 20 mm hl 40 mm s těsnicím profilem</t>
  </si>
  <si>
    <t>- řezání vozovky v místě napojení na stávající stav; 0,5+68+0,5</t>
  </si>
  <si>
    <t>919735111</t>
  </si>
  <si>
    <t>Řezání stávajícího živičného krytu hl do 50 mm</t>
  </si>
  <si>
    <t>997013875</t>
  </si>
  <si>
    <t>Poplatek za uložení stavebního odpadu na recyklační skládce (skládkovné) asfaltového bez obsahu dehtu zatříděného do Katalogu odpadů pod kódem 17 03 02</t>
  </si>
  <si>
    <t>- vyfrézovaný asfalt; 7,82</t>
  </si>
  <si>
    <t>997211511</t>
  </si>
  <si>
    <t>Vodorovná doprava suti po suchu na vzdálenost do 1 km</t>
  </si>
  <si>
    <t>997211519</t>
  </si>
  <si>
    <t>Příplatek ZKD 1 km u vodorovné dopravy suti</t>
  </si>
  <si>
    <t>- odvoz na recyklační skládku, předpoklad do 150 km; 15*7,82</t>
  </si>
  <si>
    <t>997211611</t>
  </si>
  <si>
    <t>Nakládání suti na dopravní prostředky pro vodorovnou dopravu</t>
  </si>
  <si>
    <t>7,82</t>
  </si>
  <si>
    <t>998225111</t>
  </si>
  <si>
    <t>Přesun hmot pro pozemní komunikace s krytem z kamene, monolitickým betonovým nebo živičným</t>
  </si>
  <si>
    <t>350*0,01495</t>
  </si>
  <si>
    <t>- nákup ornice pro ohumusování; 149,5*0,1*1,75</t>
  </si>
  <si>
    <t>111211101</t>
  </si>
  <si>
    <t>Odstranění křovin a stromů průměru kmene do 100 mm i s kořeny sklonu terénu do 1:5 ručně</t>
  </si>
  <si>
    <t>drobné náletové keře; 10*5</t>
  </si>
  <si>
    <t>112101101</t>
  </si>
  <si>
    <t>Odstranění stromů listnatých průměru kmene přes 100 do 300 mm</t>
  </si>
  <si>
    <t>drobné stromy - nevyžadující povolení - nálet; 5</t>
  </si>
  <si>
    <t>112101121</t>
  </si>
  <si>
    <t>Odstranění stromů jehličnatých průměru kmene přes 100 do 300 mm</t>
  </si>
  <si>
    <t>112101122</t>
  </si>
  <si>
    <t>Odstranění stromů jehličnatých průměru kmene přes 300 do 500 mm</t>
  </si>
  <si>
    <t>9</t>
  </si>
  <si>
    <t>112101123</t>
  </si>
  <si>
    <t>Odstranění stromů jehličnatých průměru kmene přes 500 do 700 mm</t>
  </si>
  <si>
    <t>6</t>
  </si>
  <si>
    <t>112155215</t>
  </si>
  <si>
    <t>Štěpkování solitérních stromků a větví průměru kmene do 300 mm s naložením</t>
  </si>
  <si>
    <t>včetně odvozu; 5+5</t>
  </si>
  <si>
    <t>112155221</t>
  </si>
  <si>
    <t>Štěpkování solitérních stromků a větví průměru kmene přes 300 do 500 mm s naložením</t>
  </si>
  <si>
    <t>včetně odvozu; 9</t>
  </si>
  <si>
    <t>112155225</t>
  </si>
  <si>
    <t>Štěpkování solitérních stromků a větví průměru kmene přes 500 do 700 mm s naložením</t>
  </si>
  <si>
    <t>včetně odvozu; 6</t>
  </si>
  <si>
    <t>112155311</t>
  </si>
  <si>
    <t>Štěpkování keřového porostu středně hustého s naložením</t>
  </si>
  <si>
    <t>včetně odvozu; 50</t>
  </si>
  <si>
    <t>112201111</t>
  </si>
  <si>
    <t>Odstranění pařezů D do 0,2 m v rovině a svahu do 1:5 s odklizením do 20 m a zasypáním jámy</t>
  </si>
  <si>
    <t>drobné stromy - nevyžadující povolení - nálet; 5+5</t>
  </si>
  <si>
    <t>112201113</t>
  </si>
  <si>
    <t>Odstranění pařezů D přes 0,3 do 0,4 m v rovině a svahu do 1:5 s odklizením do 20 m a zasypáním jámy</t>
  </si>
  <si>
    <t>112201114</t>
  </si>
  <si>
    <t>Odstranění pařezů D přes 0,4 do 0,5 m v rovině a svahu do 1:5 s odklizením do 20 m a zasypáním jámy</t>
  </si>
  <si>
    <t>112201115</t>
  </si>
  <si>
    <t>Odstranění pařezů D přes 0,5 do 0,6 m v rovině a svahu do 1:5 s odklizením do 20 m a zasypáním jámy</t>
  </si>
  <si>
    <t xml:space="preserve"> odstranění stávajícího krytu; 132</t>
  </si>
  <si>
    <t>dle tabulky kubatur; 562,7</t>
  </si>
  <si>
    <t>drenáž; 0,5*0,5*35</t>
  </si>
  <si>
    <t>162201416</t>
  </si>
  <si>
    <t>Vodorovné přemístění kmenů stromů jehličnatých do 1 km D kmene přes 300 do 500 mm</t>
  </si>
  <si>
    <t>162201417</t>
  </si>
  <si>
    <t>Vodorovné přemístění kmenů stromů jehličnatých do 1 km D kmene přes 500 do 700 mm</t>
  </si>
  <si>
    <t>162201421</t>
  </si>
  <si>
    <t>Vodorovné přemístění pařezů do 1 km D přes 100 do 300 mm</t>
  </si>
  <si>
    <t>162201422</t>
  </si>
  <si>
    <t>Vodorovné přemístění pařezů do 1 km D přes 300 do 500 mm</t>
  </si>
  <si>
    <t>162201423</t>
  </si>
  <si>
    <t>Vodorovné přemístění pařezů do 1 km D přes 500 do 700 mm</t>
  </si>
  <si>
    <t>562,7+8,75</t>
  </si>
  <si>
    <t>do 15km; (562,7+8,75)*5</t>
  </si>
  <si>
    <t>(562,7+8,75)*1,9</t>
  </si>
  <si>
    <t>- plochy pro ohumusování; 16,5+33,7+8,8+90,5</t>
  </si>
  <si>
    <t>16,5+33,7+8,8+90,5</t>
  </si>
  <si>
    <t>134,8+541,75</t>
  </si>
  <si>
    <t>(0,5+0,5+0,5+0,5)*35</t>
  </si>
  <si>
    <t>0,5*0,1*35</t>
  </si>
  <si>
    <t>35</t>
  </si>
  <si>
    <t>564851011</t>
  </si>
  <si>
    <t>Podklad ze štěrkodrtě ŠD plochy do 100 m2 tl 150 mm</t>
  </si>
  <si>
    <t>podklad chodníku; 114,7+20,1</t>
  </si>
  <si>
    <t>točna ; 392+(205+10,0+54,5+2+28)*0,5</t>
  </si>
  <si>
    <t xml:space="preserve"> točna ; 392</t>
  </si>
  <si>
    <t>točna ; 392</t>
  </si>
  <si>
    <t>točna; 392</t>
  </si>
  <si>
    <t>59245006</t>
  </si>
  <si>
    <t>dlažba tvar obdélník betonová pro nevidomé 200x100x60mm barevná</t>
  </si>
  <si>
    <t>reliéfní dlažba; 1.4+1.4+1.9+1.7+1.7+1.7+1.6</t>
  </si>
  <si>
    <t>59245008</t>
  </si>
  <si>
    <t>dlažba tvar obdélník betonová 200x100x60mm barevná</t>
  </si>
  <si>
    <t>vizuální dlažba hladká u BUS nástupiště; 4,5+4,2</t>
  </si>
  <si>
    <t>59246018-R</t>
  </si>
  <si>
    <t>dlažba velkoformátová pískovcová plochy do 0,5m2 tl 60mm přírodní</t>
  </si>
  <si>
    <t>chodníky u točny - pískovcové desky; 1,7+24,0+27</t>
  </si>
  <si>
    <t>dělící ostrůvek; 62</t>
  </si>
  <si>
    <t>596211120</t>
  </si>
  <si>
    <t>Kladení zámkové dlažby komunikací pro pěší ručně tl 60 mm skupiny B pl do 50 m2</t>
  </si>
  <si>
    <t>596811311</t>
  </si>
  <si>
    <t>Kladení velkoformátové betonové dlažby tl do 100 mm velikosti do 0,5 m2 pl do 300 m2</t>
  </si>
  <si>
    <t>dopravní značky podél silnice; 1+1+1+1+1+1+1</t>
  </si>
  <si>
    <t>3+1+1+1+1+1+1</t>
  </si>
  <si>
    <t>40445610</t>
  </si>
  <si>
    <t>značky upravující přednost P1, P4 1250mm retroreflexní</t>
  </si>
  <si>
    <t>P4-2ks; 1+1</t>
  </si>
  <si>
    <t xml:space="preserve">B1 - 1ks, B2 - 1ks, B24a - 1ks; 1+1+1 </t>
  </si>
  <si>
    <t>40445624</t>
  </si>
  <si>
    <t>informativní značky provozní IP4a 800x300mm</t>
  </si>
  <si>
    <t>- IP4a-1ks; 1</t>
  </si>
  <si>
    <t>40445645</t>
  </si>
  <si>
    <t>informativní značky jiné IJ4b 500mm</t>
  </si>
  <si>
    <t>IJ4b - 2ks; 1+1</t>
  </si>
  <si>
    <t>E13 - 1ks; 1</t>
  </si>
  <si>
    <t>59217029</t>
  </si>
  <si>
    <t>obrubník betonový silniční nájezdový 1000x150x150mm</t>
  </si>
  <si>
    <t xml:space="preserve">místa pro přecházení; 4,1+4,1+4,3+4,0+4,0  </t>
  </si>
  <si>
    <t>59217030</t>
  </si>
  <si>
    <t>obrubník betonový silniční přechodový 1000x150x150-250mm</t>
  </si>
  <si>
    <t>napojení snížených obrub; 5*2</t>
  </si>
  <si>
    <t>59217031</t>
  </si>
  <si>
    <t>obrubník betonový silniční 1000x150x250mm</t>
  </si>
  <si>
    <t xml:space="preserve">ohraničení středního ostrůvku; 44-4,1-4,1-4,3-2-2-2 </t>
  </si>
  <si>
    <t>vnější hrana; 15+11</t>
  </si>
  <si>
    <t>59217036</t>
  </si>
  <si>
    <t>obrubník betonový parkový přírodní 500x80x250mm</t>
  </si>
  <si>
    <t>ohraničení chodníku; 9,3+7,0+9,3+37,7+5,7</t>
  </si>
  <si>
    <t>59217040</t>
  </si>
  <si>
    <t>obrubník betonový bezbariérový náběhový</t>
  </si>
  <si>
    <t>2</t>
  </si>
  <si>
    <t>59217041</t>
  </si>
  <si>
    <t>obrubník betonový bezbariérový přímý</t>
  </si>
  <si>
    <t>nástupiště BUS zastávek; 28</t>
  </si>
  <si>
    <t>1+1+1+1+1+1+1</t>
  </si>
  <si>
    <t>915231112</t>
  </si>
  <si>
    <t>Vodorovné dopravní značení přechody pro chodce, šipky, symboly retroreflexní bílý plast</t>
  </si>
  <si>
    <t>autobusová zastávka V11a 2x; (12+2,75*4+3,75*4+1,5*6)*2</t>
  </si>
  <si>
    <t>916131113</t>
  </si>
  <si>
    <t>Osazení silničního obrubníku betonového ležatého s boční opěrou do lože z betonu prostého</t>
  </si>
  <si>
    <t xml:space="preserve">nástupiště BUS zastávky; 28+2 </t>
  </si>
  <si>
    <t>916131213</t>
  </si>
  <si>
    <t>Osazení silničního obrubníku betonového stojatého s boční opěrou do lože z betonu prostého</t>
  </si>
  <si>
    <t>ohraničení středního ostrůvku; 44-4,1-4,1-4,3-2-2-2</t>
  </si>
  <si>
    <t>916331112</t>
  </si>
  <si>
    <t>Osazení zahradního obrubníku betonového do lože z betonu s boční opěrou</t>
  </si>
  <si>
    <t>916991121</t>
  </si>
  <si>
    <t>Lože pod obrubníky, krajníky nebo obruby z dlažebních kostek z betonu prostého</t>
  </si>
  <si>
    <t>69*0,1*0,3+30*0,1*0,6+82*0,1*0,35</t>
  </si>
  <si>
    <t>- vyfrézovaný asfalt; 30,36</t>
  </si>
  <si>
    <t>- odvoz na recyklační skládku, předpoklad do 15 km; 30,36*15</t>
  </si>
  <si>
    <t>30,36</t>
  </si>
  <si>
    <t>350*0,0230</t>
  </si>
  <si>
    <t>- nákup ornice pro ohumusování; 230*0,1*1,75</t>
  </si>
  <si>
    <t>drobné náletové keře; 20*5</t>
  </si>
  <si>
    <t>včetně odvozu; 3</t>
  </si>
  <si>
    <t>včetně odvozu; 2</t>
  </si>
  <si>
    <t>včetně odvozu; 100</t>
  </si>
  <si>
    <t xml:space="preserve"> odstranění stávajícího krytu; 516</t>
  </si>
  <si>
    <t>dle tabulky kubatur; 482,2</t>
  </si>
  <si>
    <t>prodloužení schodiště; 3,0*2,2*0,25</t>
  </si>
  <si>
    <t>482,20-30,90+1,65</t>
  </si>
  <si>
    <t>do 15km; (482,20-30,90+1,65)*5</t>
  </si>
  <si>
    <t>171152111</t>
  </si>
  <si>
    <t>Uložení sypaniny z hornin nesoudržných a sypkých do násypů zhutněných v aktivní zóně silnic a dálnic</t>
  </si>
  <si>
    <t>dle tabulky kubatur; 30,90</t>
  </si>
  <si>
    <t>(482,20-30,90+1,65)*1,9</t>
  </si>
  <si>
    <t>482,20-30,90</t>
  </si>
  <si>
    <t>- plochy pro ohumusování; 230</t>
  </si>
  <si>
    <t>230</t>
  </si>
  <si>
    <t>201,5+169,3+270,15</t>
  </si>
  <si>
    <t>272313711</t>
  </si>
  <si>
    <t>Základové klenby z betonu tř. C 20/25</t>
  </si>
  <si>
    <t>prodloužení schodiště ; 1,15*0,8*0,8*2</t>
  </si>
  <si>
    <t>327213111</t>
  </si>
  <si>
    <t>Zdění zdiva opěrných zdí z nepravidelných kamenů na maltu obj kamene do 0,02 m3 š spáry do 4 mm</t>
  </si>
  <si>
    <t>boční zídky u schodiště; 1,15*0,6*0,6*2</t>
  </si>
  <si>
    <t>58381086</t>
  </si>
  <si>
    <t>kámen lomový upravený štípaný (80, 40, 20 cm) pískovec</t>
  </si>
  <si>
    <t>1,15*0,6*0,6*2*2,4</t>
  </si>
  <si>
    <t>430321515</t>
  </si>
  <si>
    <t>Schodišťová konstrukce a rampa ze ŽB tř. C 20/25</t>
  </si>
  <si>
    <t>1,0*1,2*0,2</t>
  </si>
  <si>
    <t>430362021</t>
  </si>
  <si>
    <t>Výztuž schodišťové konstrukce a rampy svařovanými sítěmi Kari</t>
  </si>
  <si>
    <t>0,01</t>
  </si>
  <si>
    <t>434191421</t>
  </si>
  <si>
    <t>Osazení schodišťových stupňů kamenných broušených nebo leštěných na desku</t>
  </si>
  <si>
    <t>4*1,0</t>
  </si>
  <si>
    <t>58388024</t>
  </si>
  <si>
    <t>stupeň schodišťový žulový snímaný s drážkou 150x300x1000mm výžlabková podstupnice- pemrlovaný</t>
  </si>
  <si>
    <t>564831111</t>
  </si>
  <si>
    <t>Podklad ze štěrkodrtě ŠD plochy přes 100 m2 tl 100 mm</t>
  </si>
  <si>
    <t>parkovací stání; 177+49*0,5</t>
  </si>
  <si>
    <t>564841112</t>
  </si>
  <si>
    <t>Podklad ze štěrkodrtě ŠD plochy přes 100 m2 tl 130 mm</t>
  </si>
  <si>
    <t>chodníky u parkoviště - pískovcové desky; 103</t>
  </si>
  <si>
    <t>chodník vpravo; 64</t>
  </si>
  <si>
    <t>reliéfní dlažba chodník; 1,2+1,1</t>
  </si>
  <si>
    <t>rozšíření pod komunikací; 63+79*0,55+80+22*0,55*2</t>
  </si>
  <si>
    <t>rozšíření; 42+35*0,5</t>
  </si>
  <si>
    <t>rozšíření pod komunikací; 63+80</t>
  </si>
  <si>
    <t>rozšíření pod vyhybnou; 42</t>
  </si>
  <si>
    <t>dle tabulky kubatur; 2.80</t>
  </si>
  <si>
    <t>rozšíření pod komunikací; 185</t>
  </si>
  <si>
    <t>účelová komunikace; 502*2-185</t>
  </si>
  <si>
    <t>účelová komunikace; 502</t>
  </si>
  <si>
    <t>chodník; 1,2+1,1</t>
  </si>
  <si>
    <t>59246017-R</t>
  </si>
  <si>
    <t>dlažba zatravňovací tvárnice vegetační tl.120mm</t>
  </si>
  <si>
    <t xml:space="preserve"> dlažba  scada - parkovací stání; 177</t>
  </si>
  <si>
    <t>596412313</t>
  </si>
  <si>
    <t>Kladení dlažby z vegetačních tvárnic pozemních komunikací tl do 100 mm pl přes 300 m2</t>
  </si>
  <si>
    <t>parkovací stání; 177</t>
  </si>
  <si>
    <t>40445165</t>
  </si>
  <si>
    <t>sloupek směrový silniční ocelový</t>
  </si>
  <si>
    <t>sloupky Z11g ; 2</t>
  </si>
  <si>
    <t>1+1</t>
  </si>
  <si>
    <t>B11 - 1ks; 1</t>
  </si>
  <si>
    <t>- IP11a - 1ks; 1</t>
  </si>
  <si>
    <t>E7b - 1ks, E13 - 1ks;  1+1</t>
  </si>
  <si>
    <t>58381007</t>
  </si>
  <si>
    <t>kostka štípaná dlažební žula drobná 8/10</t>
  </si>
  <si>
    <t>5*12*0,1</t>
  </si>
  <si>
    <t xml:space="preserve">oddělení parkoviště a místa pro přecházení; 37+2,5+2,5 </t>
  </si>
  <si>
    <t>napojení snížených obrub; 1+1+1</t>
  </si>
  <si>
    <t>ohraničení komunikace vlevo; 121-37-2,5-1,0-1,0</t>
  </si>
  <si>
    <t>ohraničení komunikace vpravo; 36+3-2,5-1,0</t>
  </si>
  <si>
    <t>ohraničení parkoviště; 5,0+37+5,0</t>
  </si>
  <si>
    <t>ohraničení chodníku vlevo; 8,5+56,5+6,0</t>
  </si>
  <si>
    <t>ohraničení chodníku vpravo; 35</t>
  </si>
  <si>
    <t>912221111</t>
  </si>
  <si>
    <t>Montáž směrového sloupku silničního ocelového pružného zinkovaného ručním beraněním</t>
  </si>
  <si>
    <t>- nové dopravní značky ; 1+1+2</t>
  </si>
  <si>
    <t>nové dopravní značky; 2</t>
  </si>
  <si>
    <t>916111123</t>
  </si>
  <si>
    <t>Osazení obruby z drobných kostek s boční opěrou do lože z betonu prostého</t>
  </si>
  <si>
    <t>vyznačení stání; 5*12</t>
  </si>
  <si>
    <t>ohraničení komunikace vlevo; 121</t>
  </si>
  <si>
    <t>ohraničení komunikace vpravo; 36+3</t>
  </si>
  <si>
    <t>207*0,35*0,1+106*0,3*0,1</t>
  </si>
  <si>
    <t xml:space="preserve"> vyfrézovaný asfalt; 118,68</t>
  </si>
  <si>
    <t>- odvoz na recyklační skládku, předpoklad do 150 km; 15*118,68</t>
  </si>
  <si>
    <t>118,68</t>
  </si>
  <si>
    <t>350*0,02921</t>
  </si>
  <si>
    <t>- nákup ornice pro ohumusování; 292,1*0,1*1,75</t>
  </si>
  <si>
    <t>- dle tabulky kubatur; 495,06</t>
  </si>
  <si>
    <t>drenáž; 0,5*0,5*41</t>
  </si>
  <si>
    <t>odvodnění zadní části budovy sociálního zařízení; 0,8*1,0*22</t>
  </si>
  <si>
    <t>495,06+27,85-34</t>
  </si>
  <si>
    <t>odvoz na SO 101.5 chodník; -181,30+32,15+5,25</t>
  </si>
  <si>
    <t>do 15km; (495,06+27,85-34)*5</t>
  </si>
  <si>
    <t>odvoz na SO 101.5 chodník; (-181,30+32,15+5,25)*5</t>
  </si>
  <si>
    <t>dle tabulky kubatur; 34,0</t>
  </si>
  <si>
    <t>(495,06+27,85-34)*1,9</t>
  </si>
  <si>
    <t>odvoz na SO 101.5 chodník; (-181,30+32,15+5,25)*1,9</t>
  </si>
  <si>
    <t>odpočet na SO 101.5 chodník; -181,30+32,15+5,25</t>
  </si>
  <si>
    <t>174151101</t>
  </si>
  <si>
    <t>Zásyp jam, šachet rýh nebo kolem objektů sypaninou se zhutněním</t>
  </si>
  <si>
    <t>potrubí od budovy sociálního zařízení; 0,3*1,0*22</t>
  </si>
  <si>
    <t>175151101</t>
  </si>
  <si>
    <t>Obsypání potrubí strojně sypaninou bez prohození, uloženou do 3 m</t>
  </si>
  <si>
    <t>potrubí od budovy sociálního zařízení; 0,8*0,5*22</t>
  </si>
  <si>
    <t>- plochy pro ohumusování; 291,1</t>
  </si>
  <si>
    <t>dle tabulky kubatur; 292,1</t>
  </si>
  <si>
    <t>1479,6+249,0+102,3</t>
  </si>
  <si>
    <t>58331200</t>
  </si>
  <si>
    <t>štěrkopísek netříděný</t>
  </si>
  <si>
    <t>potrubí od budovy sociálního zařízení; (6,6+8,8)*1,8</t>
  </si>
  <si>
    <t>(0,5+0,5+0,5+0,5)*41</t>
  </si>
  <si>
    <t>0,5*0,1*41</t>
  </si>
  <si>
    <t>38+3</t>
  </si>
  <si>
    <t>41</t>
  </si>
  <si>
    <t>339921132</t>
  </si>
  <si>
    <t>Osazování betonových palisád do betonového základu v řadě výšky prvku přes 0,5 do 1 m</t>
  </si>
  <si>
    <t>konec chodníku; 2,0</t>
  </si>
  <si>
    <t>59228413</t>
  </si>
  <si>
    <t>palisáda betonová tyčová půlkulatá přírodní 175x200x800mm</t>
  </si>
  <si>
    <t>ukončení chodníku; 2,0/0,2</t>
  </si>
  <si>
    <t>vozovka; 696</t>
  </si>
  <si>
    <t>pojížděný chodník u vjezdu k budově; 29+5,9</t>
  </si>
  <si>
    <t>parkovací stání; 72,75*4,8+67,75*4,8+3,2*3,3</t>
  </si>
  <si>
    <t>reliéfní dlažba; 1,9+9,7</t>
  </si>
  <si>
    <t>stání pro invalidy; 5,8*4,5*2</t>
  </si>
  <si>
    <t>parkovací stání; 72,75*4,5+67,75*4,5+3,2*3,0</t>
  </si>
  <si>
    <t>chodník u parkoviště; 65,1</t>
  </si>
  <si>
    <t>reliéfní dlažba; 2,1</t>
  </si>
  <si>
    <t>chodník u vjezdu; 35,1</t>
  </si>
  <si>
    <t>manipulační plocha;249+24</t>
  </si>
  <si>
    <t>564932111</t>
  </si>
  <si>
    <t>Podklad z mechanicky zpevněného kameniva MZK tl 100 mm</t>
  </si>
  <si>
    <t>manipulační plocha; 249</t>
  </si>
  <si>
    <t>chodník pojížděný u vjezdu do objektu; 29+5,9</t>
  </si>
  <si>
    <t>dle tabulky kubatur; 21,73</t>
  </si>
  <si>
    <t>58381007-R</t>
  </si>
  <si>
    <t>kostka štípaná dlažební pískovcová drobná 8/10</t>
  </si>
  <si>
    <t>chodník pojížděný u vjezdu do objektu; 29</t>
  </si>
  <si>
    <t>vyznačení parkovacích stání; 4,5*(28+30)*0,1</t>
  </si>
  <si>
    <t>591211111</t>
  </si>
  <si>
    <t>Kladení dlažby z kostek drobných z kamene do lože z kameniva těženého tl 50 mm</t>
  </si>
  <si>
    <t>místo pro přecházení; 2,1+1,9+1,9</t>
  </si>
  <si>
    <t>59245226</t>
  </si>
  <si>
    <t>dlažba tvar obdélník betonová pro nevidomé 200x100x80mm barevná</t>
  </si>
  <si>
    <t>před objektem, přejezdný chodník; 3,9</t>
  </si>
  <si>
    <t>chodníky u parkoviště - pískovcové desky; 65,1</t>
  </si>
  <si>
    <t>dělící ostrůvek; 2,4</t>
  </si>
  <si>
    <t>reliéfní dlažba; 2,1+1,9+1,9</t>
  </si>
  <si>
    <t>596211220</t>
  </si>
  <si>
    <t>Kladení zámkové dlažby komunikací pro pěší ručně tl 80 mm skupiny B pl do 50 m2</t>
  </si>
  <si>
    <t>56241494x</t>
  </si>
  <si>
    <t>Uliční vpust komplet</t>
  </si>
  <si>
    <t>ukončení odvodňovacího žlabu za budovou sociálního zařízení; 1</t>
  </si>
  <si>
    <t>59223260</t>
  </si>
  <si>
    <t>mříž vtoková litinová k uliční vpusti C250/D400 500x500mm</t>
  </si>
  <si>
    <t>871355221</t>
  </si>
  <si>
    <t>Kanalizační potrubí z tvrdého PVC jednovrstvé tuhost třídy SN8 DN 200</t>
  </si>
  <si>
    <t>odpadní potrubí ze zadní části budovy včetně napojení; 22,0</t>
  </si>
  <si>
    <t>895941101</t>
  </si>
  <si>
    <t>Osazení vpusti kanalizační horské z betonových dílců rozměru 600/600 mm</t>
  </si>
  <si>
    <t>899203112</t>
  </si>
  <si>
    <t>Osazení mříží litinových včetně rámů a košů na bahno pro třídu zatížení B125, C250</t>
  </si>
  <si>
    <t>2+2+1+1</t>
  </si>
  <si>
    <t>40445608</t>
  </si>
  <si>
    <t>značky upravující přednost P1, P4 700mm</t>
  </si>
  <si>
    <t>P4-1ks ; 1</t>
  </si>
  <si>
    <t>C4a - 2ks ; 2</t>
  </si>
  <si>
    <t>- IP11a - 1ks,;1</t>
  </si>
  <si>
    <t>- SDZ č. IP12-2ks; 2</t>
  </si>
  <si>
    <t>E9 - 1ks; 1</t>
  </si>
  <si>
    <t>59217019</t>
  </si>
  <si>
    <t>obrubník betonový chodníkový 1000x100x200mm</t>
  </si>
  <si>
    <t>oddělení parkoviště a komunikace; 74+79</t>
  </si>
  <si>
    <t xml:space="preserve">ohraničení pojížděného chodníku a místa pro přecházení; 9+4+4+4,5  </t>
  </si>
  <si>
    <t>napojení snížených obrub; 1+1+1+1+1</t>
  </si>
  <si>
    <t xml:space="preserve">ohraničení parkoviště a komunikace; 16+4,5+74+2+3,5+3,0+2,0+6+4,5+79+4,5+33-4-4-4,5-9 </t>
  </si>
  <si>
    <t>59217034</t>
  </si>
  <si>
    <t>obrubník betonový silniční 1000x150x300mm</t>
  </si>
  <si>
    <t>dělicí ostrůvek; 1,6+2,5+1,6+2,5</t>
  </si>
  <si>
    <t>ohraničení chodníku; 17,5+14,5</t>
  </si>
  <si>
    <t>59227054</t>
  </si>
  <si>
    <t>žlabovka příkopová betonová 500x500x130mm</t>
  </si>
  <si>
    <t>odvodňovací žlab za budovou sociálního zařízení; 11,5</t>
  </si>
  <si>
    <t>- nové dopravní značky ; 7</t>
  </si>
  <si>
    <t>nové dopravní značky; 6</t>
  </si>
  <si>
    <t>vyznačení parkovacích stání; 4,5*(28+30)</t>
  </si>
  <si>
    <t xml:space="preserve">ohraničení parkoviště a komunikace; 4,5+74+2+3,5+3+2,0+6+4,5+79+4,5+33 </t>
  </si>
  <si>
    <t xml:space="preserve">ohraničení pojížděného chodníku; 25 </t>
  </si>
  <si>
    <t>oddělení parkoviště a komunikace; 77+79</t>
  </si>
  <si>
    <t>405,2*0,35*0,1</t>
  </si>
  <si>
    <t>935112111</t>
  </si>
  <si>
    <t>Osazení příkopového žlabu do betonu tl 100 mm z betonových tvárnic š 500 mm</t>
  </si>
  <si>
    <t>350*0,02974</t>
  </si>
  <si>
    <t>- nákup ornice pro ohumusování; 297,4*0,1*1,75</t>
  </si>
  <si>
    <t>drobné náletové keře; 10*20</t>
  </si>
  <si>
    <t>drobné stromy - nevyžadující povolení - nálet; 15</t>
  </si>
  <si>
    <t>112101125</t>
  </si>
  <si>
    <t>Odstranění stromů jehličnatých průměru kmene přes 900 do 1100 mm</t>
  </si>
  <si>
    <t>včetně odvozu; 30</t>
  </si>
  <si>
    <t>včetně odvozu; 1</t>
  </si>
  <si>
    <t>včetně odvozu; 4</t>
  </si>
  <si>
    <t>včetně odvozu; 200</t>
  </si>
  <si>
    <t>drobné stromy - nevyžadující povolení - nálet; 30</t>
  </si>
  <si>
    <t>112251105</t>
  </si>
  <si>
    <t>Odstranění pařezů průměru přes 900 do 1100 mm</t>
  </si>
  <si>
    <t>113106122</t>
  </si>
  <si>
    <t>Rozebrání dlažeb z kamenných dlaždic komunikací pro pěší ručně</t>
  </si>
  <si>
    <t>chodník podél přehrady; 68</t>
  </si>
  <si>
    <t>113107151</t>
  </si>
  <si>
    <t>Odstranění podkladu z kameniva těženého tl do 100 mm strojně pl přes 50 do 200 m2</t>
  </si>
  <si>
    <t>113202111</t>
  </si>
  <si>
    <t>Vytrhání obrub krajníků obrubníků stojatých</t>
  </si>
  <si>
    <t>chodník u přehrady; 63</t>
  </si>
  <si>
    <t>- dle tabulky kubatur; 32,15</t>
  </si>
  <si>
    <t>- chodník podél přehrady; 147*0,15</t>
  </si>
  <si>
    <t>- plocha pro kolaře; 113*0,3</t>
  </si>
  <si>
    <t>- nástupní chodníky u silnice; 2,8*0,15</t>
  </si>
  <si>
    <t>pro drenáž; 0,5*0,5*21</t>
  </si>
  <si>
    <t>pro palisády; 0,5*0,5*35</t>
  </si>
  <si>
    <t>162201411</t>
  </si>
  <si>
    <t>Vodorovné přemístění kmenů stromů listnatých do 1 km D kmene přes 100 do 300 mm</t>
  </si>
  <si>
    <t>162201415</t>
  </si>
  <si>
    <t>Vodorovné přemístění kmenů stromů jehličnatých do 1 km D kmene přes 100 do 300 mm</t>
  </si>
  <si>
    <t>162201514</t>
  </si>
  <si>
    <t>Vodorovné přemístění kmenů stromů jehličnatých do 1 km D kmene přes 900 do 1100 mm</t>
  </si>
  <si>
    <t>162201520</t>
  </si>
  <si>
    <t>Vodorovné přemístění pařezů do 1 km D přes 900 do 1100 mm</t>
  </si>
  <si>
    <t>162351104</t>
  </si>
  <si>
    <t>Vodorovné přemístění přes 500 do 1000 m výkopku/sypaniny z horniny třídy těžitelnosti I skupiny 1 až 3</t>
  </si>
  <si>
    <t>181,30</t>
  </si>
  <si>
    <t>167151111</t>
  </si>
  <si>
    <t>Nakládání výkopku z hornin třídy těžitelnosti I skupiny 1 až 3 přes 100 m3</t>
  </si>
  <si>
    <t>dle tabulky kubatur; 181,30</t>
  </si>
  <si>
    <t>- plochy pro ohumusování; 297,40</t>
  </si>
  <si>
    <t>dle tabulky kubatur; 297,40</t>
  </si>
  <si>
    <t>156,8+41,0+229,90</t>
  </si>
  <si>
    <t>(0,5+0,5+0,5+0,5)*21</t>
  </si>
  <si>
    <t>chodník podél hráze; (0,5+0,5+0,5+0,5)*(33+3)</t>
  </si>
  <si>
    <t>0,5*0,1*21</t>
  </si>
  <si>
    <t>chodník podél hráze; 0,5*0,1*(33+3)</t>
  </si>
  <si>
    <t>18+3</t>
  </si>
  <si>
    <t>chodník podél hráze; 33+3</t>
  </si>
  <si>
    <t>21</t>
  </si>
  <si>
    <t>podél plochy pro kola a motocykly; 6,0+18,3+6,0</t>
  </si>
  <si>
    <t>schody; 2,0+2,0</t>
  </si>
  <si>
    <t>ukončení chodníku 30,3/0,2=151,5  ; 152</t>
  </si>
  <si>
    <t>schody; 4/0,2</t>
  </si>
  <si>
    <t>0,80*2,0*0,2</t>
  </si>
  <si>
    <t>2*2,0</t>
  </si>
  <si>
    <t>58388024-R</t>
  </si>
  <si>
    <t xml:space="preserve">stupeň schodišťový pískovcový s drážkou 200x300x1000mm </t>
  </si>
  <si>
    <t>pojížděný chodník u vjezdu k výtahu; 29</t>
  </si>
  <si>
    <t>reliéfní dlažba; 12</t>
  </si>
  <si>
    <t>chodníky u hráze - pískovcové desky; 111+17+19</t>
  </si>
  <si>
    <t>u silnice 0,04570km a 0,14410km; 3,8+3,2</t>
  </si>
  <si>
    <t>reliéfní dlažba chodník; 1,6+1,2</t>
  </si>
  <si>
    <t>chodník mezi silnicí a parkovištěm; 99+54*0,35</t>
  </si>
  <si>
    <t>plocha pro cyklisty a motocykly ;112</t>
  </si>
  <si>
    <t>chodník mezi silnicí a parkovištěm; 99</t>
  </si>
  <si>
    <t>chodník pojížděný u vjezdu k výtahu; 29</t>
  </si>
  <si>
    <t>u vjezdu na silnici z plochy - reliéfní dlažba; 12</t>
  </si>
  <si>
    <t>dle tabulky kubatur; 2,10</t>
  </si>
  <si>
    <t>chodník pojížděný u vjezdu k výtahu; 29,0</t>
  </si>
  <si>
    <t>u silnice 0,04570km a 0,14410km; 1,6+1,2</t>
  </si>
  <si>
    <t>u vjezdu na silnici; 12</t>
  </si>
  <si>
    <t>odpadní potrubí ze žlabu; 3,0</t>
  </si>
  <si>
    <t>1</t>
  </si>
  <si>
    <t>- SDZ č. IP11a-1ks; 1</t>
  </si>
  <si>
    <t>E9 - 1ks ; 1</t>
  </si>
  <si>
    <t>ohraničení pojížděného chodníku a místa pro přecházení; 30,0+3,0+4,0</t>
  </si>
  <si>
    <t>oddělení chodníku a plochy před výtahem; 8,0</t>
  </si>
  <si>
    <t>ohraničení chodníku u hráze; 45</t>
  </si>
  <si>
    <t>ohraničení chodníku silnice -parkoviště; 48</t>
  </si>
  <si>
    <t>u silnice 0,04570km a 0,14410km; 1,6+1,6+1,6+1,6</t>
  </si>
  <si>
    <t>- nové dopravní značky ; 2</t>
  </si>
  <si>
    <t>nové dopravní značky; 1</t>
  </si>
  <si>
    <t>401,2*0,35*0,1</t>
  </si>
  <si>
    <t>935932325</t>
  </si>
  <si>
    <t>Odvodňovací plastový žlab pro zatížení C250 vnitřní š 200 mm s roštem mřížkovým z nerez oceli</t>
  </si>
  <si>
    <t>0,14290-0,16280km; 18</t>
  </si>
  <si>
    <t>997013873</t>
  </si>
  <si>
    <t>Poplatek za uložení stavebního odpadu na recyklační skládce (skládkovné) zeminy a kamení zatříděného do Katalogu odpadů pod kódem 17 05 04</t>
  </si>
  <si>
    <t>odvoz do 15km; 41,135*15</t>
  </si>
  <si>
    <t>115101201</t>
  </si>
  <si>
    <t>Čerpání vody na dopravní výšku do 10 m průměrný přítok do 500 l/min</t>
  </si>
  <si>
    <t>hod</t>
  </si>
  <si>
    <t>viz příloha D302.1 - Technická zpráva; 15</t>
  </si>
  <si>
    <t>115101301</t>
  </si>
  <si>
    <t>Pohotovost čerpací soupravy pro dopravní výšku do 10 m přítok do 500 l/min</t>
  </si>
  <si>
    <t>den</t>
  </si>
  <si>
    <t>viz příloha D302.1 - Technická zpráva; 1,5</t>
  </si>
  <si>
    <t>131251204</t>
  </si>
  <si>
    <t>Hloubení jam zapažených v hornině třídy těžitelnosti I skupiny 3 objem do 500 m3 strojně</t>
  </si>
  <si>
    <t>viz příloha D302.1 - Technická zpráva</t>
  </si>
  <si>
    <t>septik; 3,84*3,34*2,6</t>
  </si>
  <si>
    <t>zemní filtr; 6,6*4,4*3,5</t>
  </si>
  <si>
    <t>šachty; 2,5*2,5*3,03</t>
  </si>
  <si>
    <t>132254104</t>
  </si>
  <si>
    <t>Hloubení rýh zapažených š do 800 mm v hornině třídy těžitelnosti I skupiny 3 objem přes 100 m3 strojně</t>
  </si>
  <si>
    <t>viz příloha D302.1 - Technická zpráva, výpis objemu zemních prací, odpadní potrubí</t>
  </si>
  <si>
    <t>ze sociálního zařízení do septiku; 5,0*0,8*1,25</t>
  </si>
  <si>
    <t>ze septiku do filtru; 18,0*0,80*1,13</t>
  </si>
  <si>
    <t>z čerpací stanice do rozdělovací šachty; 8,0*0,6*1,1</t>
  </si>
  <si>
    <t>z rozdělovací šachty do vsaku; 6,0*0,6*1,25</t>
  </si>
  <si>
    <t>havarijní vsakovací potrubí; 10*0,60*1,7</t>
  </si>
  <si>
    <t>132254204</t>
  </si>
  <si>
    <t>Hloubení zapažených rýh š do 2000 mm v hornině třídy těžitelnosti I skupiny 3 objem do 500 m3</t>
  </si>
  <si>
    <t>vsakovací rýha; 8,2*1,7*1,7</t>
  </si>
  <si>
    <t>čerpací stanice; 1,5*1,5*3,75</t>
  </si>
  <si>
    <t>151101101</t>
  </si>
  <si>
    <t>Zřízení příložného pažení a rozepření stěn rýh hl do 2 m</t>
  </si>
  <si>
    <t>rozdělovací šachta; 4*2,5*(1,7-0,52)*0,5</t>
  </si>
  <si>
    <t>vsakovací rýha; (2*8,0+2*1,5)*(1,7-0,52)*0,5</t>
  </si>
  <si>
    <t>havarijní vsak; 10*0,6*(1,7-0,52)*0,5</t>
  </si>
  <si>
    <t>151101102</t>
  </si>
  <si>
    <t>Zřízení příložného pažení a rozepření stěn rýh hl přes 2 do 4 m</t>
  </si>
  <si>
    <t>viz příloha D.302.1 Technická zpráva</t>
  </si>
  <si>
    <t>septik; (2*3,84+2*3,34)*2,6*0,50</t>
  </si>
  <si>
    <t>upravený terén; -(2*3,84+2*3,34)*0,52*0,50</t>
  </si>
  <si>
    <t>zemní filtr ; (2*6,6+2*4,4)*3,5*0,50</t>
  </si>
  <si>
    <t>upravený terén; -(2*6,6+2*4,4)*0,52*0,50</t>
  </si>
  <si>
    <t>čerpací stanice; 4*1,5*3,75*0,5</t>
  </si>
  <si>
    <t>upravený terén; -4*1,5*0,52*0,5</t>
  </si>
  <si>
    <t>151101111</t>
  </si>
  <si>
    <t>Odstranění příložného pažení a rozepření stěn rýh hl do 2 m</t>
  </si>
  <si>
    <t>151101112</t>
  </si>
  <si>
    <t>Odstranění příložného pažení a rozepření stěn rýh hl přes 2 do 4 m</t>
  </si>
  <si>
    <t>dle pol.č.151101102; 57.404</t>
  </si>
  <si>
    <t>162351103</t>
  </si>
  <si>
    <t>Vodorovné přemístění přes 50 do 500 m výkopku/sypaniny z horniny třídy těžitelnosti I skupiny 1 až 3</t>
  </si>
  <si>
    <t>přemístění výkopku na meziskládku ; 86,496</t>
  </si>
  <si>
    <t>58,896</t>
  </si>
  <si>
    <t>odpadní potrubí - lože; (5,0+18,0)*0,80*0,15</t>
  </si>
  <si>
    <t>do vsakovací rýhy - lože; 6,0*0,60*0,15</t>
  </si>
  <si>
    <t>do septiku; 3,0*0,80*0,15</t>
  </si>
  <si>
    <t>do ČS;1,0*0,8*0,15</t>
  </si>
  <si>
    <t>výtlak; 8,0*0,60*0,1</t>
  </si>
  <si>
    <t>odpadní potrubí - obsyp potrubí ; (5,0+18,0)*0,80*0,5</t>
  </si>
  <si>
    <t>do vsakovací jímky - obsyp potrubí; 6,0*0,60*0,45</t>
  </si>
  <si>
    <t>do septiku;3,0*0,8*0,5</t>
  </si>
  <si>
    <t>do ČS; 1,0*0,8*0,15</t>
  </si>
  <si>
    <t>výtlak; 8,0*0,6*0,35</t>
  </si>
  <si>
    <t>šachty - obsyp; 3,14*1,2*1,2/4*3,03</t>
  </si>
  <si>
    <t>septik - obsyp; 2,84*2,34*1,9</t>
  </si>
  <si>
    <t>septik deska - obsyp; 3,14*2,64*0,15</t>
  </si>
  <si>
    <t>septik podsyp; 3,14*2,64*0,05</t>
  </si>
  <si>
    <t>septik vstupy; (3,14*0,60*0,60/4*0,15)*3</t>
  </si>
  <si>
    <t>zemní filtr; 5,3*3,1*1,5</t>
  </si>
  <si>
    <t>zemní filtr deska; 5,6*3,4*0,15</t>
  </si>
  <si>
    <t>vsakovací rýha; 8,0*1,5*0,975</t>
  </si>
  <si>
    <t>havarijní vsakovací potrubí;10,0*0,60*0,40</t>
  </si>
  <si>
    <t>zásyp štěrkem; (6,0*0,8*0,67)+(3,14*2,64*0,15-3*(3,14*0,6*0,6/4)*0,15)</t>
  </si>
  <si>
    <t>ČS;3,14*0,8*0,8/4*3</t>
  </si>
  <si>
    <t>ČS deska; 3,14*1,1*1,1/4*0,15</t>
  </si>
  <si>
    <t>ČS podsyp; 3,14*1,1*1,1/4*0,15</t>
  </si>
  <si>
    <t>zemní filtr podsyp; 5,6*3,4*0,15</t>
  </si>
  <si>
    <t>86,496*5</t>
  </si>
  <si>
    <t>167151101</t>
  </si>
  <si>
    <t>Nakládání výkopku z hornin třídy těžitelnosti I skupiny 1 až 3 do 100 m3</t>
  </si>
  <si>
    <t>nakládání výkopku - odvoz na meziskládku; 86,496</t>
  </si>
  <si>
    <t>nakládání výkopku - odvoz na skládku; 86,496</t>
  </si>
  <si>
    <t>86,496*1,8</t>
  </si>
  <si>
    <t>10,20+32,136+153,925+31,052-82,164</t>
  </si>
  <si>
    <t>174251101</t>
  </si>
  <si>
    <t>Zásyp jam, šachet rýh nebo kolem objektů sypaninou bez zhutnění</t>
  </si>
  <si>
    <t>zemní filtr; 12,9*1,5</t>
  </si>
  <si>
    <t>vsakovací rýha; 8,0*1,5*0,65</t>
  </si>
  <si>
    <t>odpadní potrubí; 3,14*0,20*0,20/4*(5,0+18,0+3,0+1,0)+3,14*0,125*0,125/4*6</t>
  </si>
  <si>
    <t>havarijní vsakovací potrubí; 3,14*0,125*0,125/4*10</t>
  </si>
  <si>
    <t>štěrk h; (10,0*0,6*0,31)-0,123</t>
  </si>
  <si>
    <t>vsakovací rýha - potrubí; 3,14*0,125*0,125/4*24,0</t>
  </si>
  <si>
    <t>štěrk vsak; (8,0*1,5*0,325)-0,294</t>
  </si>
  <si>
    <t>štěrk obsyp; 12,482-0,921</t>
  </si>
  <si>
    <t>septik; 3,14*2,64</t>
  </si>
  <si>
    <t>zemní filtr; 5,6*3,4</t>
  </si>
  <si>
    <t>vsakovací rýha; 8,0*1,5</t>
  </si>
  <si>
    <t>ČS;3,14*1,1</t>
  </si>
  <si>
    <t>23531470x</t>
  </si>
  <si>
    <t>písek křemičitý frakce 2-4mm</t>
  </si>
  <si>
    <t>zemní filtr - náplň; 19,35*1,7</t>
  </si>
  <si>
    <t>zásyp štěrk kom; 4,332*1,8</t>
  </si>
  <si>
    <t>58333651</t>
  </si>
  <si>
    <t>kamenivo těžené hrubé frakce 8/16</t>
  </si>
  <si>
    <t>32,836</t>
  </si>
  <si>
    <t>58344003</t>
  </si>
  <si>
    <t>kamenivo drcené hrubé frakce 63/125</t>
  </si>
  <si>
    <t>vsak rýha;7,8*1,8</t>
  </si>
  <si>
    <t>213141111</t>
  </si>
  <si>
    <t>Zřízení vrstvy z geotextilie v rovině nebo ve sklonu do 1:5 š do 3 m</t>
  </si>
  <si>
    <t>havarijní vsakovací potrubí; 10,0*0,6</t>
  </si>
  <si>
    <t>vsakovací rýha; 8,0*2,0</t>
  </si>
  <si>
    <t>69311080</t>
  </si>
  <si>
    <t>geotextilie netkaná separační, ochranná, filtrační, drenážní PES 200g/m2</t>
  </si>
  <si>
    <t>vsakovací rýha; 8,0*2,0*1,15*1,1845</t>
  </si>
  <si>
    <t>havarijní vsakovací potrubí; 10,0*0,60*1,15*1,1845</t>
  </si>
  <si>
    <t>451541111</t>
  </si>
  <si>
    <t>Lože pod potrubí otevřený výkop ze štěrkodrtě</t>
  </si>
  <si>
    <t>filtr-podsyp; 6,6*4,4*0,15</t>
  </si>
  <si>
    <t>lože; 4,26</t>
  </si>
  <si>
    <t>ČS-podsyp;3,14*1,1*1,1/4*0,15</t>
  </si>
  <si>
    <t>451573111</t>
  </si>
  <si>
    <t>Lože pod potrubí otevřený výkop ze štěrkopísku</t>
  </si>
  <si>
    <t>septik -podsyp; 3,14*2,64*0,05</t>
  </si>
  <si>
    <t>452112112</t>
  </si>
  <si>
    <t>Osazení betonových prstenců nebo rámů v do 100 mm pod poklopy a mříže</t>
  </si>
  <si>
    <t>šachty;2</t>
  </si>
  <si>
    <t>septik; 3</t>
  </si>
  <si>
    <t>452311141</t>
  </si>
  <si>
    <t>Podkladní desky z betonu prostého bez zvýšených nároků na prostředí tř. C 16/20 otevřený výkop</t>
  </si>
  <si>
    <t>septik; 3,14*2,64*0,15</t>
  </si>
  <si>
    <t>zemní filtr; 5,6*3,4*0,15</t>
  </si>
  <si>
    <t>šachty; 3,14*1,4*1,4/4*0,15*3</t>
  </si>
  <si>
    <t>ČS; 3,14*1,1*1,1/4*0,15</t>
  </si>
  <si>
    <t>452351101</t>
  </si>
  <si>
    <t>Bednění podkladních desek nebo bloků nebo sedlového lože otevřený výkop</t>
  </si>
  <si>
    <t>septik; (2*3,14+2*2,64)*0,15</t>
  </si>
  <si>
    <t>zemní filtr; (2*5,6+2*3,4)*0,15</t>
  </si>
  <si>
    <t>šachty; 3,14*1,4*0,15*3</t>
  </si>
  <si>
    <t>ČS; 3,14*1,1*0,15</t>
  </si>
  <si>
    <t>452368211</t>
  </si>
  <si>
    <t>Výztuž podkladních desek nebo bloků nebo pražců otevřený výkop ze svařovaných sítí Kari</t>
  </si>
  <si>
    <t>septik - podkladní deska; 3,14*2,64*0,0054</t>
  </si>
  <si>
    <t>zemní filtr- podkladní deska; 5,6*3,4*0,0054</t>
  </si>
  <si>
    <t>ČS;3,14*1,1*0,0054</t>
  </si>
  <si>
    <t>59224146</t>
  </si>
  <si>
    <t>prstenec šachtový vyrovnávací betonový rovný 625x100x60mm</t>
  </si>
  <si>
    <t>59224148</t>
  </si>
  <si>
    <t>prstenec šachtový vyrovnávací betonový rovný 625x100x100mm</t>
  </si>
  <si>
    <t>septik; 3*1,01</t>
  </si>
  <si>
    <t>24633007</t>
  </si>
  <si>
    <t>pěna montážní PUR potrubí a studnařských skruží</t>
  </si>
  <si>
    <t>litr</t>
  </si>
  <si>
    <t>632452123</t>
  </si>
  <si>
    <t>Potěr cementový stropu šachet hlazený ocelovým hladítkem</t>
  </si>
  <si>
    <t>septik - utěsnění spojů; (2*3,14+2*2,64)*0,12</t>
  </si>
  <si>
    <t>28611223</t>
  </si>
  <si>
    <t>trubka drenážní flexibilní celoperforovaná PVC-U SN 4 DN 100 pro meliorace, dočasné nebo odlehčovací drenáže</t>
  </si>
  <si>
    <t>havarijní vsakovací potrubí; 10,0*1,015</t>
  </si>
  <si>
    <t>28611224</t>
  </si>
  <si>
    <t>trubka drenážní flexibilní celoperforovaná PVC-U SN 4 DN 125 pro meliorace, dočasné nebo odlehčovací drenáže</t>
  </si>
  <si>
    <t>vsakovací rýha; 24,0*1,015</t>
  </si>
  <si>
    <t>28611356</t>
  </si>
  <si>
    <t>koleno kanalizační PVC KG 125x45°</t>
  </si>
  <si>
    <t xml:space="preserve"> vsakovací rýha;2*1,015</t>
  </si>
  <si>
    <t>28611358</t>
  </si>
  <si>
    <t>koleno kanalizační PVC KG 125x87°</t>
  </si>
  <si>
    <t>vsakovací rýha; 2*1,015</t>
  </si>
  <si>
    <t>28611566</t>
  </si>
  <si>
    <t>objímka převlečná kanalizace plastové KG DN 125</t>
  </si>
  <si>
    <t>vsakovací rýha; 3*1,015</t>
  </si>
  <si>
    <t>28612244</t>
  </si>
  <si>
    <t>přesuvka kanalizační plastová PVC KG DN 200 SN12/16</t>
  </si>
  <si>
    <t>3*1,015</t>
  </si>
  <si>
    <t>28619312</t>
  </si>
  <si>
    <t>trubka kanalizační PE-HD D 50mm</t>
  </si>
  <si>
    <t>8*1,015</t>
  </si>
  <si>
    <t>28661762x</t>
  </si>
  <si>
    <t>poklop  litina DN 300 pro kontrolní šachtu s odvětráním</t>
  </si>
  <si>
    <t>28661933</t>
  </si>
  <si>
    <t>poklop šachtový litinový DN 600 pro třídu zatížení B125</t>
  </si>
  <si>
    <t>šachty 3ks, septik 3ks; 3+3</t>
  </si>
  <si>
    <t>59224051</t>
  </si>
  <si>
    <t>skruž pro kanalizační šachty se zabudovanými stupadly 100x50x12cm</t>
  </si>
  <si>
    <t>3*1,01</t>
  </si>
  <si>
    <t>59224052</t>
  </si>
  <si>
    <t>skruž pro kanalizační šachty se zabudovanými stupadly 100x100x12cm</t>
  </si>
  <si>
    <t>2*1,01</t>
  </si>
  <si>
    <t>59224312</t>
  </si>
  <si>
    <t>kónus šachetní betonový kapsové plastové stupadlo 100x62,5x58cm</t>
  </si>
  <si>
    <t>šachty; 1*1,01</t>
  </si>
  <si>
    <t>59224315</t>
  </si>
  <si>
    <t>deska betonová zákrytová pro kruhové šachty 100/62,5x16,5cm</t>
  </si>
  <si>
    <t>šachta; 2*1,01</t>
  </si>
  <si>
    <t>59224348</t>
  </si>
  <si>
    <t>těsnění elastomerové pro spojení šachetních dílů DN 1000</t>
  </si>
  <si>
    <t>871214201</t>
  </si>
  <si>
    <t>Montáž kanalizačního potrubí z PE SDR11 otevřený výkop sklon do 20 % svařovaných na tupo D 50x4,6 mm</t>
  </si>
  <si>
    <t>výtlak z čerpací stanice do rozdělovací šachty; 8,0</t>
  </si>
  <si>
    <t>871228111</t>
  </si>
  <si>
    <t>Kladení drenážního potrubí z tvrdého PVC průměru přes 90 do 150 mm</t>
  </si>
  <si>
    <t>vsakovací rýha - PVC 125; 24,0</t>
  </si>
  <si>
    <t>havarijní vsakovací potrubí - PVC110; 10,0</t>
  </si>
  <si>
    <t>871275211</t>
  </si>
  <si>
    <t>Kanalizační potrubí z tvrdého PVC jednovrstvé tuhost třídy SN4 DN 125</t>
  </si>
  <si>
    <t>z rozdělovací šachty do vsaku; 6,0</t>
  </si>
  <si>
    <t>odpadní potrubí ze sociálního zařízení do septiku; 5,0</t>
  </si>
  <si>
    <t>odpadní potrubí ze septiku do filtru; 18,0+3</t>
  </si>
  <si>
    <t>odpadní potrubí z filtru do rozdělovací šachty; 1,0</t>
  </si>
  <si>
    <t>871375221</t>
  </si>
  <si>
    <t>Kanalizační potrubí z tvrdého PVC jednovrstvé tuhost třídy SN8 DN 315</t>
  </si>
  <si>
    <t>vsakovací rýha- kontrolní šachta;2,0</t>
  </si>
  <si>
    <t>877275210</t>
  </si>
  <si>
    <t>Montáž elektrokolen 45° na kanalizačním potrubí z PE trub d 125</t>
  </si>
  <si>
    <t>vsakovací rýha; 2+2+3</t>
  </si>
  <si>
    <t>877355210</t>
  </si>
  <si>
    <t>Montáž elektrokolen 45° na kanalizačním potrubí z PE trub d 200</t>
  </si>
  <si>
    <t>3</t>
  </si>
  <si>
    <t>892352121</t>
  </si>
  <si>
    <t>Tlaková zkouška vzduchem potrubí DN 200 těsnícím vakem ucpávkovým</t>
  </si>
  <si>
    <t>úsek</t>
  </si>
  <si>
    <t>894138001</t>
  </si>
  <si>
    <t>Příplatek ZKD 0,60 m výšky vstupu na stokách</t>
  </si>
  <si>
    <t>8944111115</t>
  </si>
  <si>
    <t>Čerpací stanice průměr 800mm, výčka 3,0m včetně poklopu a vystrjení</t>
  </si>
  <si>
    <t>8944111116</t>
  </si>
  <si>
    <t>Čerpací stanice - doprava</t>
  </si>
  <si>
    <t>894411111x</t>
  </si>
  <si>
    <t>Zemní filtr</t>
  </si>
  <si>
    <t>biologický zemní filtr o rozměrech 5,3x3,1x1,5m, včetně osazení; 1</t>
  </si>
  <si>
    <t>894411112x</t>
  </si>
  <si>
    <t>Septik</t>
  </si>
  <si>
    <t>betonová tříkomorová nádrž o rozměrech 2840x2340x1895mm, včetně zákrytové desky a osazení; 1</t>
  </si>
  <si>
    <t>894411113x</t>
  </si>
  <si>
    <t>Zemní filtr - doprava</t>
  </si>
  <si>
    <t>894411114x</t>
  </si>
  <si>
    <t>Septik - doprava</t>
  </si>
  <si>
    <t>894411311</t>
  </si>
  <si>
    <t>Osazení betonových nebo železobetonových dílců pro šachty skruží rovných</t>
  </si>
  <si>
    <t>3+2</t>
  </si>
  <si>
    <t>894412411</t>
  </si>
  <si>
    <t>Osazení betonových nebo železobetonových dílců pro šachty skruží přechodových</t>
  </si>
  <si>
    <t>2+1</t>
  </si>
  <si>
    <t>894414211</t>
  </si>
  <si>
    <t>Osazení betonových nebo železobetonových dílců pro šachty desek zákrytových</t>
  </si>
  <si>
    <t>899103112</t>
  </si>
  <si>
    <t>Osazení poklopů litinových, ocelových nebo železobetonových včetně rámů pro třídu zatížení B125, C250</t>
  </si>
  <si>
    <t>58562043x</t>
  </si>
  <si>
    <t>malta speciální nesmršťovací bal 25kg</t>
  </si>
  <si>
    <t>953334112</t>
  </si>
  <si>
    <t>Bobtnavý pásek do pracovních spar betonových kcí bentonitový 15 x 10 mm</t>
  </si>
  <si>
    <t>utěsnění prostupů; 3,14*0,2*4+3,14*0,25*2</t>
  </si>
  <si>
    <t>977151125</t>
  </si>
  <si>
    <t>Jádrové vrty diamantovými korunkami do stavebních materiálů D přes 180 do 200 mm</t>
  </si>
  <si>
    <t>4*0,12</t>
  </si>
  <si>
    <t>977151127</t>
  </si>
  <si>
    <t>Jádrové vrty diamantovými korunkami do stavebních materiálů D přes 225 do 250 mm</t>
  </si>
  <si>
    <t>2*0,12</t>
  </si>
  <si>
    <t>997221551</t>
  </si>
  <si>
    <t>Vodorovná doprava suti ze sypkých materiálů do 1 km</t>
  </si>
  <si>
    <t>997221559</t>
  </si>
  <si>
    <t>Příplatek ZKD 1 km u vodorovné dopravy suti ze sypkých materiálů</t>
  </si>
  <si>
    <t>0,6*14</t>
  </si>
  <si>
    <t>997221611</t>
  </si>
  <si>
    <t>0.6</t>
  </si>
  <si>
    <t>997221861</t>
  </si>
  <si>
    <t>Poplatek za uložení na recyklační skládce (skládkovné) stavebního odpadu z prostého betonu pod kódem 17 01 01</t>
  </si>
  <si>
    <t>998276101</t>
  </si>
  <si>
    <t>Přesun hmot pro trubní vedení z trub z plastických hmot otevřený výkop</t>
  </si>
  <si>
    <t>HZS41311</t>
  </si>
  <si>
    <t>Jeřáb automobilní T148 AD 080.1</t>
  </si>
  <si>
    <t>mH</t>
  </si>
  <si>
    <t>005122021T</t>
  </si>
  <si>
    <t xml:space="preserve">Doprava </t>
  </si>
  <si>
    <t>101233351223T</t>
  </si>
  <si>
    <t>Kabel BELDEN Cat.5e FTP, 4x2xAWG 24, LSOH plášť</t>
  </si>
  <si>
    <t>222280214R00</t>
  </si>
  <si>
    <t>Kabel UTP/FTP Kat.5e v trubkách</t>
  </si>
  <si>
    <t>3457114701R</t>
  </si>
  <si>
    <t xml:space="preserve">Trubka kabelová ohebná dvoupláštová korugovaná chránička, vnější plášť z HDPE, vnitřní z LDPE; vnější pr.=50mm, vnitřní pr.=41mm, mezní hodnota zatížení 450N/5 cm, teplptní rozsah -45 </t>
  </si>
  <si>
    <t>35997444T</t>
  </si>
  <si>
    <t>MAN PATCHCORD UTP Cat 5e 0,5m</t>
  </si>
  <si>
    <t>ks</t>
  </si>
  <si>
    <t>371201110R</t>
  </si>
  <si>
    <t>Panel 19" rozvodný panel s filtrem a ochranou pojistkou, určení panelu k montáži do recku, výška 1,5U, délka kabelu 3m, plast odolný proti požáru a výboji; 5zásuvek s ochranným kolíkem 10A/250V</t>
  </si>
  <si>
    <t>62230028</t>
  </si>
  <si>
    <t xml:space="preserve">Montáž chráničky kabelu kopoflex, včetně materiálu </t>
  </si>
  <si>
    <t>AB101</t>
  </si>
  <si>
    <t>Automatická pokladna - LED 8" displej, čárový kód, motorová čtecí štěrbina s pohlcením karty, příjem mincí a bankovek, vracení přeplatku</t>
  </si>
  <si>
    <t>AB1200</t>
  </si>
  <si>
    <t>Kotevní sada automatické pokladny</t>
  </si>
  <si>
    <t>AB500</t>
  </si>
  <si>
    <t>Kotevní sada terminálu nebo chemické kotvení</t>
  </si>
  <si>
    <t>ANT_02</t>
  </si>
  <si>
    <t>Externí antena LTE, včetně 10m kabelu</t>
  </si>
  <si>
    <t>AS300BX2</t>
  </si>
  <si>
    <t>Samostatně stojící platební automat s platbou poplatku pomocí mincí, s vrácení přeplatku, barevný di mincemi, přijímá mince 5/10/20/50 CZK, 8"</t>
  </si>
  <si>
    <t>Btmon</t>
  </si>
  <si>
    <t>Licence+mechanická montáž doplnění pokladny o možnost placení VISA a MASTERCARD</t>
  </si>
  <si>
    <t>CCTVIP218T</t>
  </si>
  <si>
    <t>PoE switch 16-port 10/100BaseT/Tx, 100M RJ45 portů:8, Podpora PoE, montáž do rozvaděče</t>
  </si>
  <si>
    <t>CD100</t>
  </si>
  <si>
    <t>Řídící PC parkovacího systému, OS Windous 10 Pro 64bit</t>
  </si>
  <si>
    <t>D01</t>
  </si>
  <si>
    <t>Parkovací systém - doprava 3,5T</t>
  </si>
  <si>
    <t>EB170</t>
  </si>
  <si>
    <t>Vjezdový terminál, napájení 230V AC/600W, vydavač papírových karet s čárovým kódem a kapacitou na jedno naplnění 5.000ks</t>
  </si>
  <si>
    <t>KNZ_02</t>
  </si>
  <si>
    <t>Antení konzola pro externí antenu LTE, včetně kotvení</t>
  </si>
  <si>
    <t>KS20</t>
  </si>
  <si>
    <t>Kotevní sada závory PARKnebo chemické kotvení</t>
  </si>
  <si>
    <t>LD 102</t>
  </si>
  <si>
    <t>1-kanálový indukční detektor vozidel</t>
  </si>
  <si>
    <t>M01</t>
  </si>
  <si>
    <t>Parkovací systém - montáž</t>
  </si>
  <si>
    <t>M02</t>
  </si>
  <si>
    <t>Platební automat - montáž</t>
  </si>
  <si>
    <t>M03</t>
  </si>
  <si>
    <t>Parkovací systém - konfigurace komponennt</t>
  </si>
  <si>
    <t>M04</t>
  </si>
  <si>
    <t>Parkovací systém zaškolení</t>
  </si>
  <si>
    <t>M06</t>
  </si>
  <si>
    <t>Osazení indukčních smyček včetně jejich zapravení</t>
  </si>
  <si>
    <t>M07</t>
  </si>
  <si>
    <t>Vyzkoušení a uvedení do provozu</t>
  </si>
  <si>
    <t>M08</t>
  </si>
  <si>
    <t>Montáž datového rozvaděče</t>
  </si>
  <si>
    <t>M09</t>
  </si>
  <si>
    <t>Zakončení datové kabeláže FTP</t>
  </si>
  <si>
    <t>MOD_24</t>
  </si>
  <si>
    <t>Modularní patch panel 24 modulů, včetně 6x keystoun CAT.5E STP včetně montáže</t>
  </si>
  <si>
    <t>MOD01</t>
  </si>
  <si>
    <t>Připojení místní LAN do Internetu, LTE modem, SIM kartu zajistí provozovatel</t>
  </si>
  <si>
    <t>NZZ-S</t>
  </si>
  <si>
    <t>Samostatné zastřešení platebního automatu</t>
  </si>
  <si>
    <t>P300</t>
  </si>
  <si>
    <t>Rameno závory, 3m 45*100mm</t>
  </si>
  <si>
    <t>PARK 15</t>
  </si>
  <si>
    <t>Automatická závora, max.3m, rychlost 0,8-1,5</t>
  </si>
  <si>
    <t>R02</t>
  </si>
  <si>
    <t>Elektrorevize</t>
  </si>
  <si>
    <t>RAX-UP-450</t>
  </si>
  <si>
    <t>Ukládací police do datového rozvaděče s pertorací, výška 1U, hloubka 450M</t>
  </si>
  <si>
    <t>RAX-VP</t>
  </si>
  <si>
    <t>Vyvyzovací panel pro datové rozvaděče, výška 1U</t>
  </si>
  <si>
    <t>RBA_09</t>
  </si>
  <si>
    <t>Nástěnný jednodílný datový rozvaděč v provedení 9U a rozměrech 600x500x595mm</t>
  </si>
  <si>
    <t>SB171</t>
  </si>
  <si>
    <t>Výjezdový terminál, nerezové provední skříně, napájení 230v AC/600W čtení parkovací karty</t>
  </si>
  <si>
    <t>SELF2000</t>
  </si>
  <si>
    <t>Doplnění pokladny o možnost placení VISA a MASTERCARD, bez pinu/s pinem, bezkontaktně, vyžaduje připojení pokladny na LAN/internet</t>
  </si>
  <si>
    <t>SWDAT</t>
  </si>
  <si>
    <t>Základní SW licence pro technologii parkovacího systému++kompletní sada reportů - instaluje se na CD100</t>
  </si>
  <si>
    <t>Tab2</t>
  </si>
  <si>
    <t>Zobrazovací tablo - volné kapacity parkoviště, umístěné na sloupek včetně montáže</t>
  </si>
  <si>
    <t>WIRE1</t>
  </si>
  <si>
    <t>Návin indukční smyčky ve vozovce</t>
  </si>
  <si>
    <t>WIZLAN2</t>
  </si>
  <si>
    <t>Převodník LAN pro terminály</t>
  </si>
  <si>
    <t>ZP_02</t>
  </si>
  <si>
    <t>Zednické práce, vysekání+zapravení</t>
  </si>
  <si>
    <t>0051220217</t>
  </si>
  <si>
    <t>Mimostaveništní doprava</t>
  </si>
  <si>
    <t>101233334043T</t>
  </si>
  <si>
    <t>SWITCH POE - součást parkovacího systému</t>
  </si>
  <si>
    <t>210010003RU2</t>
  </si>
  <si>
    <t xml:space="preserve">Trubka ohebná pod omítkou, vnější průměr 25mmvčetně dodávky </t>
  </si>
  <si>
    <t>460680022RT1</t>
  </si>
  <si>
    <t>Průraz zdivem v cihlové zdi tloušťky 300mmdo průměru 60mm</t>
  </si>
  <si>
    <t>612403382R00</t>
  </si>
  <si>
    <t>Hrubá výplň ve stěnách do 50*70mm maltou ze SMS</t>
  </si>
  <si>
    <t>7608</t>
  </si>
  <si>
    <t>Záznamové zařízení až pro 8 IP kamer s umožněním zašifrování záznamu</t>
  </si>
  <si>
    <t>974031132</t>
  </si>
  <si>
    <t>Vysekání rýh ve zdivu cihelném hl do 50 mm š do 70 mm</t>
  </si>
  <si>
    <t>CCT-pat</t>
  </si>
  <si>
    <t>Patice pro kameru</t>
  </si>
  <si>
    <t>CCTV381t</t>
  </si>
  <si>
    <t xml:space="preserve">Provozní kniha kamerových systémů CCTV - Asociace Gremium Alarm </t>
  </si>
  <si>
    <t>disk 1T</t>
  </si>
  <si>
    <t>Pevný disk 1TB 24/7</t>
  </si>
  <si>
    <t>ELE-25</t>
  </si>
  <si>
    <t>Kabel speciální FTP Cat5e pevně uložený</t>
  </si>
  <si>
    <t>ER-65</t>
  </si>
  <si>
    <t>Spojovací materiál, konektory, keystouny, hmoždinky</t>
  </si>
  <si>
    <t>HIK2T</t>
  </si>
  <si>
    <t>4,0Megapixelová, IP venkovní s IR přísvitem serie EXIR 1/3" obj.2,8mm</t>
  </si>
  <si>
    <t>IN_45</t>
  </si>
  <si>
    <t>Informační cedulka - kamerový systém</t>
  </si>
  <si>
    <t>KB-2</t>
  </si>
  <si>
    <t>Kabeláž FTP CAT 5.E</t>
  </si>
  <si>
    <t>MTŽ</t>
  </si>
  <si>
    <t>Elektromontážní práce, montáž, nastavení, zaškolení obsluhy</t>
  </si>
  <si>
    <t>122251102</t>
  </si>
  <si>
    <t>Odkopávky a prokopávky nezapažené v hornině třídy těžitelnosti I skupiny 3 objem do 50 m3 strojně</t>
  </si>
  <si>
    <t>12,5*7,50*0,35</t>
  </si>
  <si>
    <t>132251101</t>
  </si>
  <si>
    <t>Hloubení rýh nezapažených š do 800 mm v hornině třídy těžitelnosti I skupiny 3 objem do 20 m3 strojně</t>
  </si>
  <si>
    <t>pasy;(12,15+9,65+3,40+3,40)*0,40*0,80</t>
  </si>
  <si>
    <t>patky; (0,50*0,50*1,00)*4</t>
  </si>
  <si>
    <t>32,813+10,152</t>
  </si>
  <si>
    <t>42,965*10</t>
  </si>
  <si>
    <t>42,965*1,7</t>
  </si>
  <si>
    <t>271532213</t>
  </si>
  <si>
    <t>Podsyp pod základové konstrukce se zhutněním z hrubého kameniva frakce 8 až 16 mm</t>
  </si>
  <si>
    <t>3,55*9,00*0,15</t>
  </si>
  <si>
    <t>273313511</t>
  </si>
  <si>
    <t>Základové desky z betonu tř. C 12/15</t>
  </si>
  <si>
    <t>4,05*9,5*0,12</t>
  </si>
  <si>
    <t>273313611</t>
  </si>
  <si>
    <t>Základové desky z betonu tř. C 16/20</t>
  </si>
  <si>
    <t>273362021</t>
  </si>
  <si>
    <t>Výztuž základových desek svařovanými sítěmi Kari</t>
  </si>
  <si>
    <t>4,05*9,50*4,44*1,25*0,001</t>
  </si>
  <si>
    <t>274313611</t>
  </si>
  <si>
    <t>Základové pásy z betonu tř. C 16/20</t>
  </si>
  <si>
    <t>"pasy; (12,15+9,65+3,40+3,40)*0,40*0,80</t>
  </si>
  <si>
    <t>275313611</t>
  </si>
  <si>
    <t>Základové patky z betonu tř. C 16/20</t>
  </si>
  <si>
    <t>"patky; (0,50*0,50*1,00)*4</t>
  </si>
  <si>
    <t>275351121</t>
  </si>
  <si>
    <t>Zřízení bednění základových patek</t>
  </si>
  <si>
    <t>(0,50+0,50+0,55+0,55)*0,50*4</t>
  </si>
  <si>
    <t>275351122</t>
  </si>
  <si>
    <t>Odstranění bednění základových patek</t>
  </si>
  <si>
    <t>279113133</t>
  </si>
  <si>
    <t>Základová zeď tl přes 200 do 250 mm z tvárnic ztraceného bednění včetně výplně z betonu tř. C 16/20</t>
  </si>
  <si>
    <t>(9,50+9,50+3,55+3,55)*0,28</t>
  </si>
  <si>
    <t>279113135</t>
  </si>
  <si>
    <t>Základová zeď tl přes 300 do 400 mm z tvárnic ztraceného bednění včetně výplně z betonu tř. C 16/20</t>
  </si>
  <si>
    <t>2,50*0,28</t>
  </si>
  <si>
    <t>279361821</t>
  </si>
  <si>
    <t>Výztuž základových zdí nosných betonářskou ocelí 10 505</t>
  </si>
  <si>
    <t>(7,308+0,70)*12,00*0,001</t>
  </si>
  <si>
    <t>311113135</t>
  </si>
  <si>
    <t>Nosná zeď tl přes 300 do 400 mm z hladkých tvárnic ztraceného bednění včetně výplně z betonu tř. C 16/20</t>
  </si>
  <si>
    <t>"zídka pro přípojkové skříně; 2,50*1,50</t>
  </si>
  <si>
    <t>311235145</t>
  </si>
  <si>
    <t>Zdivo jednovrstvé z cihel broušených přes P10 do P15 na tenkovrstvou maltu tl 250 mm</t>
  </si>
  <si>
    <t>((9,60+9,60+3,55+3,55)*2,75)-(0,90*2,50*3)</t>
  </si>
  <si>
    <t>311361821</t>
  </si>
  <si>
    <t>Výztuž nosných zdí betonářskou ocelí 10 505</t>
  </si>
  <si>
    <t>"zídka pro přípojkové skříně; (2,50*1,50)*12,00*0,001</t>
  </si>
  <si>
    <t>317168012</t>
  </si>
  <si>
    <t>Překlad keramický plochý š 115 mm dl 1250 mm</t>
  </si>
  <si>
    <t>342244211</t>
  </si>
  <si>
    <t>Příčka z cihel broušených na tenkovrstvou maltu tloušťky 115 mm</t>
  </si>
  <si>
    <t>((3,55+3,55+3,55+3,55+1,90)*2,75)-(0,85*2,50*2)-(0,80*2,00)</t>
  </si>
  <si>
    <t>342291121</t>
  </si>
  <si>
    <t>Ukotvení příček k cihelným konstrukcím plochými kotvami</t>
  </si>
  <si>
    <t>8*2,75</t>
  </si>
  <si>
    <t>346244353</t>
  </si>
  <si>
    <t>Obezdívka koupelnových van ploch rovných tl 75 mm z pórobetonových přesných tvárnic</t>
  </si>
  <si>
    <t>"závěsné WC; (1,70+1,70)*1,25</t>
  </si>
  <si>
    <t>417321515</t>
  </si>
  <si>
    <t>Ztužující pásy a věnce ze ŽB tř. C 25/30</t>
  </si>
  <si>
    <t>"V1"; 26,30*0,20*0,15</t>
  </si>
  <si>
    <t>"V2"; 16,10*0,125*0,15</t>
  </si>
  <si>
    <t>"zídka pro přípojkové skříně; 2,50*0,40*0,10</t>
  </si>
  <si>
    <t>417351115</t>
  </si>
  <si>
    <t>Zřízení bednění ztužujících věnců</t>
  </si>
  <si>
    <t>"V1"; (26,30*0,40*2)+1,00</t>
  </si>
  <si>
    <t>"V2"; (16,10*0,40*2)+0,60</t>
  </si>
  <si>
    <t>"zídka pro přípojkové skříně; (2,50+2,50+0,45+0,45)*0,20</t>
  </si>
  <si>
    <t>417351116</t>
  </si>
  <si>
    <t>Odstranění bednění ztužujících věnců</t>
  </si>
  <si>
    <t>417361821</t>
  </si>
  <si>
    <t>Výztuž ztužujících pásů a věnců betonářskou ocelí 10 505</t>
  </si>
  <si>
    <t>1,191*150*0,001</t>
  </si>
  <si>
    <t>28376011</t>
  </si>
  <si>
    <t>deska perimetrická fasádní soklová 150kPa λ=0,035 tl 30mm</t>
  </si>
  <si>
    <t>13,75*1,08</t>
  </si>
  <si>
    <t>612323111</t>
  </si>
  <si>
    <t>Vápenocementová omítka hladkých vnitřních stěn tloušťky do 5 mm nanášená ručně</t>
  </si>
  <si>
    <t>"101; ((1,60+1,60+3,55+3,55+1,70+1,70+3,55+3,55)*2,70)-(0,85*2,50*2)+((0,85+2,50+2,50)*0,15)-(0,80*2,00)-(0,90*2,50)+((0,90+2,50+2,50)*0,15)</t>
  </si>
  <si>
    <t>"102; ((1,275+1,275+1,90+1,90)*2,70)-(0,80*2,00)</t>
  </si>
  <si>
    <t>"103; ((1,90+1,90+2,15+2,15)*2,70)-(0,90*2,50)+((0,90+2,50+2,50)*0,15)</t>
  </si>
  <si>
    <t>"104; ((1,60+1,60+3,55+3,55+1,70+1,70+3,55+3,55)*2,70)-(0,85*2,50*2)+((0,85+2,50+2,50)*0,15)-(0,90*2,50)+((0,90+2,50+2,50)*0,15)</t>
  </si>
  <si>
    <t>612323191</t>
  </si>
  <si>
    <t>Příplatek k vápenocementové omítce hladkých vnitřních stěn za každý další 1 mm tloušťky ručně</t>
  </si>
  <si>
    <t>"101; (((1,60+1,60+3,55+3,55+1,70+1,70+3,55+3,55)*2,70)-(0,85*2,50*2)+((0,85+2,50+2,50)*0,15)-(0,80*2,00)-(0,90*2,50)+((0,90+2,50+2,50)*0,15))*8</t>
  </si>
  <si>
    <t>"102; (((1,275+1,275+1,90+1,90)*2,70)-(0,80*2,00))*8</t>
  </si>
  <si>
    <t>"103; (((1,90+1,90+2,15+2,15)*2,70)-(0,90*2,50)+((0,90+2,50+2,50)*0,15))*8</t>
  </si>
  <si>
    <t>"104; (((1,60+1,60+3,55+3,55+1,70+1,70+3,55+3,55)*2,70)-(0,85*2,50*2)+((0,85+2,50+2,50)*0,15)-(0,90*2,50)+((0,90+2,50+2,50)*0,15))*8</t>
  </si>
  <si>
    <t>622131121</t>
  </si>
  <si>
    <t>Penetrační nátěr vnějších stěn nanášený ručně</t>
  </si>
  <si>
    <t>pod KZS; (9,60+9,60+4,15+4,15)*3,00</t>
  </si>
  <si>
    <t>622142001</t>
  </si>
  <si>
    <t>Potažení vnějších stěn sklovláknitým pletivem vtlačeným do tenkovrstvé hmoty</t>
  </si>
  <si>
    <t>zídka pro přípojkové skříně; (0,40+0,40+2,50+2,50)*1,50</t>
  </si>
  <si>
    <t>622151031</t>
  </si>
  <si>
    <t>Penetrační silikonový nátěr vnějších pastovitých tenkovrstvých omítek stěn</t>
  </si>
  <si>
    <t>"pod vrchní omítku; (9,60+9,60+4,15+4,15)*1,20</t>
  </si>
  <si>
    <t>622211001</t>
  </si>
  <si>
    <t>Montáž kontaktního zateplení vnějších stěn lepením a mechanickým kotvením polystyrénových desek do betonu a zdiva tl do 40 mm</t>
  </si>
  <si>
    <t>(9,60+9,60+4,15+4,15)*0,50</t>
  </si>
  <si>
    <t>622221101</t>
  </si>
  <si>
    <t>Montáž kontaktního zateplení vnějších stěn lepením a mechanickým kotvením desek z minerální vlny s kolmou orientací do zdiva a betonu tl do 40 mm</t>
  </si>
  <si>
    <t>(9,60+9,60+4,15+4,15)*2,60</t>
  </si>
  <si>
    <t>622531002</t>
  </si>
  <si>
    <t>Tenkovrstvá silikonová zrnitá omítka zrnitost 1,0 mm vnějších stěn</t>
  </si>
  <si>
    <t>(9,60+9,60+4,15+4,15)*1,20</t>
  </si>
  <si>
    <t>"zídka pro přípojkové skříně; (0,40+0,40+2,50+2,50)*1,50</t>
  </si>
  <si>
    <t>631311115</t>
  </si>
  <si>
    <t>Mazanina tl přes 50 do 80 mm z betonu prostého bez zvýšených nároků na prostředí tř. C 20/25</t>
  </si>
  <si>
    <t>(11,60+2,40+4,20+11,60+1,00)*0,08</t>
  </si>
  <si>
    <t>631319011</t>
  </si>
  <si>
    <t>Příplatek k mazanině tl přes 50 do 80 mm za přehlazení povrchu</t>
  </si>
  <si>
    <t>631319171</t>
  </si>
  <si>
    <t>Příplatek k mazanině tl přes 50 do 80 mm za stržení povrchu spodní vrstvy před vložením výztuže</t>
  </si>
  <si>
    <t>631319195</t>
  </si>
  <si>
    <t>Příplatek k mazanině tl přes 50 do 80 mm za plochu do 5 m2</t>
  </si>
  <si>
    <t>(2,40+4,20)*0,08</t>
  </si>
  <si>
    <t>631362021</t>
  </si>
  <si>
    <t>Výztuž mazanin svařovanými sítěmi Kari</t>
  </si>
  <si>
    <t>(11,60+2,40+4,20+11,60+1,00)*3,33*1,25*0,001</t>
  </si>
  <si>
    <t>63151506</t>
  </si>
  <si>
    <t>deska tepelně izolační minerální kontaktních fasád kolmé vlákno λ=0,040-0,041 tl 30mm</t>
  </si>
  <si>
    <t>71,5*1,08</t>
  </si>
  <si>
    <t>632481213</t>
  </si>
  <si>
    <t>Separační vrstva z PE fólie</t>
  </si>
  <si>
    <t>(11,60+2,40+4,20+11,60+1,00)</t>
  </si>
  <si>
    <t>634112114</t>
  </si>
  <si>
    <t>Obvodová dilatace podlahovým páskem z pěnového PE mezi stěnou a mazaninou nebo potěrem v 120 mm</t>
  </si>
  <si>
    <t>(3,55*10)+9,00+9,00+1,90+1,90</t>
  </si>
  <si>
    <t>941211111</t>
  </si>
  <si>
    <t>Montáž lešení řadového rámového lehkého zatížení do 200 kg/m2 š od 0,6 do 0,9 m v do 10 m</t>
  </si>
  <si>
    <t>(10,70+10,70+6,00+6,00)*3,20</t>
  </si>
  <si>
    <t>941211211</t>
  </si>
  <si>
    <t>Příplatek k lešení řadovému rámovému lehkému do 200 kg/m2 š od 0,6 do 0,9 m v do 10 m za každý den použití</t>
  </si>
  <si>
    <t>106,88*30</t>
  </si>
  <si>
    <t>941211811</t>
  </si>
  <si>
    <t>Demontáž lešení řadového rámového lehkého zatížení do 200 kg/m2 š od 0,6 do 0,9 m v do 10 m</t>
  </si>
  <si>
    <t>949101111</t>
  </si>
  <si>
    <t>Lešení pomocné pro objekty pozemních staveb s lešeňovou podlahou v do 1,9 m zatížení do 150 kg/m2</t>
  </si>
  <si>
    <t>11,60+2,40+4,20+11,60</t>
  </si>
  <si>
    <t>952901221</t>
  </si>
  <si>
    <t>Vyčištění budov průmyslových objektů při jakékoliv výšce podlaží</t>
  </si>
  <si>
    <t>vnitřní prostory; 29,80</t>
  </si>
  <si>
    <t>vnější prostory; 100,00</t>
  </si>
  <si>
    <t>998011001</t>
  </si>
  <si>
    <t>Přesun hmot pro budovy zděné v do 6 m</t>
  </si>
  <si>
    <t>11163150</t>
  </si>
  <si>
    <t>lak penetrační asfaltový</t>
  </si>
  <si>
    <t>(39,475+13,55)*0,00034</t>
  </si>
  <si>
    <t>28323005</t>
  </si>
  <si>
    <t>fólie profilovaná (nopová) drenážní HDPE s výškou nopů 8mm</t>
  </si>
  <si>
    <t>27,5*1,221</t>
  </si>
  <si>
    <t>62853004</t>
  </si>
  <si>
    <t>pás asfaltový natavitelný modifikovaný SBS s vložkou ze skleněné tkaniny a spalitelnou PE fólií nebo jemnozrnným minerálním posypem na horním povrchu tl 4,0mm</t>
  </si>
  <si>
    <t>(39,475+13,55)*1,1655</t>
  </si>
  <si>
    <t>711111001</t>
  </si>
  <si>
    <t>Provedení izolace proti zemní vlhkosti vodorovné za studena nátěrem penetračním</t>
  </si>
  <si>
    <t>(4,05*9,50)+(2,50*0,40)</t>
  </si>
  <si>
    <t>711112001</t>
  </si>
  <si>
    <t>Provedení izolace proti zemní vlhkosti svislé za studena nátěrem penetračním</t>
  </si>
  <si>
    <t>(4,05+4,05+9,50+9,50)*0,50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</si>
  <si>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</si>
  <si>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</si>
  <si>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</si>
  <si>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</si>
  <si>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711161273</t>
  </si>
  <si>
    <t>Provedení izolace proti zemní vlhkosti svislé z nopové fólie</t>
  </si>
  <si>
    <t>(9,60+9,60+4,15+4,15)*1,00</t>
  </si>
  <si>
    <t>711161384</t>
  </si>
  <si>
    <t>Izolace proti zemní vlhkosti nopovou fólií ukončení provětrávací lištou</t>
  </si>
  <si>
    <t>(9,60+9,60+4,15+4,15)</t>
  </si>
  <si>
    <t>998711101</t>
  </si>
  <si>
    <t>Přesun hmot tonážní pro izolace proti vodě, vlhkosti a plynům v objektech v do 6 m</t>
  </si>
  <si>
    <t>28375909</t>
  </si>
  <si>
    <t>deska EPS 150 pro konstrukce s vysokým zatížením λ=0,035 tl 50mm</t>
  </si>
  <si>
    <t>30,8*2,1</t>
  </si>
  <si>
    <t>713121121</t>
  </si>
  <si>
    <t>Montáž izolace tepelné podlah volně kladenými rohožemi, pásy, dílci, deskami 2 vrstvy</t>
  </si>
  <si>
    <t>11,60+2,40+4,20+11,60+1,00</t>
  </si>
  <si>
    <t>713191132</t>
  </si>
  <si>
    <t>Montáž izolace tepelné podlah, stropů vrchem nebo střech překrytí separační fólií z PE</t>
  </si>
  <si>
    <t>"vrstva mezi lepenkou a polystyrenem; 30,80</t>
  </si>
  <si>
    <t>998713101</t>
  </si>
  <si>
    <t>Přesun hmot tonážní pro izolace tepelné v objektech v do 6 m</t>
  </si>
  <si>
    <t>FTR.32100569</t>
  </si>
  <si>
    <t>PE folie tl.0,20mm</t>
  </si>
  <si>
    <t>30,8*1,1655</t>
  </si>
  <si>
    <t>60512130</t>
  </si>
  <si>
    <t>hranol stavební řezivo průřezu do 224cm2 do dl 6m</t>
  </si>
  <si>
    <t>sloupky 10/10 cm; (1,00*8)*0,10*0,10*1,15</t>
  </si>
  <si>
    <t>"vaznice 10/14 cm; (5,60+5,60+2,15+2,15)*0,10*0,14*1,15</t>
  </si>
  <si>
    <t>"krokve 10/12 cm; ((3,35*10)+(2,60*4)+(1,80*4)+(0,80*4)+(3,20*4)+(2,10*4)+(1,10*4))*0,10*0,12*1,15</t>
  </si>
  <si>
    <t>"námětky krokve 10/12 cm; (1,50*34)*0,10*0,12*1,15</t>
  </si>
  <si>
    <t>nároží 10/16 cm; (5,00*4)*0,10*0,16*1,15</t>
  </si>
  <si>
    <t>kleštiny 6/10 cm; (3,50*5*2)*0,06*0,10*1,15</t>
  </si>
  <si>
    <t>60512131</t>
  </si>
  <si>
    <t>hranol stavební řezivo průřezu do 224cm2 dl 6-8m</t>
  </si>
  <si>
    <t>"trám 10/12 cm; (7,10*9)*0,10*0,12*1,15</t>
  </si>
  <si>
    <t>fošna 6/12 cm; (1,25*12)*0,06*0,12*1,15</t>
  </si>
  <si>
    <t>fošna 4/12 cm; (10,60+10,60+7,15+7,15)*0,04*0,12*1,15</t>
  </si>
  <si>
    <t>60515111</t>
  </si>
  <si>
    <t>řezivo jehličnaté boční prkno 20-30mm</t>
  </si>
  <si>
    <t>94,115*0,025*1,2</t>
  </si>
  <si>
    <t>762083122</t>
  </si>
  <si>
    <t>Impregnace řeziva proti dřevokaznému hmyzu, houbám a plísním máčením třída ohrožení 3 a 4</t>
  </si>
  <si>
    <t>stropní prvky; 1,202</t>
  </si>
  <si>
    <t>bednění; 2,824</t>
  </si>
  <si>
    <t>"prvky krovu; 2,758</t>
  </si>
  <si>
    <t>762332132</t>
  </si>
  <si>
    <t>Montáž vázaných kcí krovů pravidelných z hraněného řeziva průřezové pl přes 120 do 224 cm2</t>
  </si>
  <si>
    <t>sloupky 10/10 cm; (1,00*8)</t>
  </si>
  <si>
    <t>vaznice 10/14 cm; (5,60+5,60+2,15+2,15)</t>
  </si>
  <si>
    <t>"krokve 10/12 cm; (3,35*10)+(2,60*4)+(1,80*4)+(0,80*4)+(3,20*4)+(2,10*4)+(1,10*4)</t>
  </si>
  <si>
    <t>námětky krokve 10/12 cm; (1,50*34)</t>
  </si>
  <si>
    <t>nároží 10/16 cm; (5,00*4)</t>
  </si>
  <si>
    <t>kleštiny 6/10 cm; (3,50*5*2)</t>
  </si>
  <si>
    <t>762341210</t>
  </si>
  <si>
    <t>Montáž bednění střech rovných a šikmých sklonu do 60° z hrubých prken na sraz tl do 32 mm</t>
  </si>
  <si>
    <t>(((10,70+5,00)/2)*3,90)*2</t>
  </si>
  <si>
    <t>(7,15*3,90)+5,00</t>
  </si>
  <si>
    <t>762395000</t>
  </si>
  <si>
    <t>Spojovací prostředky krovů, bednění, laťování, nadstřešních konstrukcí</t>
  </si>
  <si>
    <t>"bednění; 2,824</t>
  </si>
  <si>
    <t>762822110</t>
  </si>
  <si>
    <t>Montáž stropního trámu z hraněného řeziva průřezové pl do 144 cm2 s výměnami</t>
  </si>
  <si>
    <t>"trám 10/12 cm;7,10*9</t>
  </si>
  <si>
    <t>"fošna 6/12 cm; 1,25*12</t>
  </si>
  <si>
    <t>fošna 4/12 cm; (10,60+10,60+7,15+7,15)</t>
  </si>
  <si>
    <t>762895000</t>
  </si>
  <si>
    <t>Spojovací prostředky pro montáž záklopu, stropnice a podbíjení</t>
  </si>
  <si>
    <t>998762101</t>
  </si>
  <si>
    <t>Přesun hmot tonážní pro kce tesařské v objektech v do 6 m</t>
  </si>
  <si>
    <t>28329276</t>
  </si>
  <si>
    <t>fólie PE vyztužená pro parotěsnou vrstvu (reakce na oheň - třída E) 140g/m2</t>
  </si>
  <si>
    <t>30,8*1,1235</t>
  </si>
  <si>
    <t>63152098</t>
  </si>
  <si>
    <t>pás tepelně izolační univerzální λ=0,032-0,033 tl 80mm</t>
  </si>
  <si>
    <t>(11,60+2,40+4,20+11,60+10,00)*1,03</t>
  </si>
  <si>
    <t>63152100</t>
  </si>
  <si>
    <t>pás tepelně izolační univerzální λ=0,032-0,033 tl 120mm</t>
  </si>
  <si>
    <t>763131451</t>
  </si>
  <si>
    <t>SDK podhled deska 1xH2 12,5 bez izolace dvouvrstvá spodní kce profil CD+UD</t>
  </si>
  <si>
    <t>763131751</t>
  </si>
  <si>
    <t>Montáž parotěsné zábrany do SDK podhledu</t>
  </si>
  <si>
    <t>763131752</t>
  </si>
  <si>
    <t>Montáž jedné vrstvy tepelné izolace do SDK podhledu</t>
  </si>
  <si>
    <t>"2 vrstvy; (11,60+2,40+4,20+11,60+10,00)*2</t>
  </si>
  <si>
    <t>763131771</t>
  </si>
  <si>
    <t>Příplatek k SDK podhledu za rovinnost kvality Q3</t>
  </si>
  <si>
    <t>763411115</t>
  </si>
  <si>
    <t>Sanitární příčky do mokrého prostředí, kompaktní desky tl 10 mm</t>
  </si>
  <si>
    <t>(1,725+1,725+1,70+1,70+0,85)*2,10</t>
  </si>
  <si>
    <t>763411125</t>
  </si>
  <si>
    <t>Dveře sanitárních příček, kompaktní desky tl 10 mm, š do 800 mm, v do 2000 mm</t>
  </si>
  <si>
    <t>998763101</t>
  </si>
  <si>
    <t>Přesun hmot tonážní pro dřevostavby v objektech v přes 6 do 12 m</t>
  </si>
  <si>
    <t>764042419</t>
  </si>
  <si>
    <t>Strukturovaná oddělovací rohož s integrovanou pojistnou hydroizolací jakékoliv rš</t>
  </si>
  <si>
    <t>764121411</t>
  </si>
  <si>
    <t>Krytina střechy rovné drážkováním ze svitků z Al plechu rš 670 mm sklonu do 30°</t>
  </si>
  <si>
    <t>764221406</t>
  </si>
  <si>
    <t>Oplechování větraného hřebene s větrací mřížkou z Al plechu rš 500 mm</t>
  </si>
  <si>
    <t>764221436</t>
  </si>
  <si>
    <t>Oplechování větraného nároží s větrací mřížkou z Al plechu rš 500 mm</t>
  </si>
  <si>
    <t>4,50*4</t>
  </si>
  <si>
    <t>764225408</t>
  </si>
  <si>
    <t>Oplechování horních ploch a nadezdívek (atik) bez rohů z Al plechu celoplošně lepené rš 750 mm</t>
  </si>
  <si>
    <t>"zídka pro přípojkové skříně; 2,60</t>
  </si>
  <si>
    <t>764226401</t>
  </si>
  <si>
    <t>Oplechování parapetů rovných mechanicky kotvené z Al plechu rš 150 mm</t>
  </si>
  <si>
    <t>10,70+10,70+4,15+4,15</t>
  </si>
  <si>
    <t>764521404</t>
  </si>
  <si>
    <t>Žlab podokapní půlkruhový z Al plechu rš 330 mm</t>
  </si>
  <si>
    <t>10,90+10,90+7,10+7,10</t>
  </si>
  <si>
    <t>764521424</t>
  </si>
  <si>
    <t>Roh nebo kout půlkruhového podokapního žlabu z Al plechu rš 330 mm</t>
  </si>
  <si>
    <t>764521444</t>
  </si>
  <si>
    <t>Kotlík oválný (trychtýřový) pro podokapní žlaby z Al plechu 330/100 mm</t>
  </si>
  <si>
    <t>764528422</t>
  </si>
  <si>
    <t>Svody kruhové včetně objímek, kolen, odskoků z Al plechu průměru 100 mm</t>
  </si>
  <si>
    <t>2*3,40</t>
  </si>
  <si>
    <t>998764101</t>
  </si>
  <si>
    <t>Přesun hmot tonážní pro konstrukce klempířské v objektech v do 6 m</t>
  </si>
  <si>
    <t>61191157</t>
  </si>
  <si>
    <t>palubky obkladové modřín profil klasický 21x121mm jakost A/B</t>
  </si>
  <si>
    <t>(11,16+57,33+2,655)*1,12</t>
  </si>
  <si>
    <t>41,47*1,12</t>
  </si>
  <si>
    <t>61223260</t>
  </si>
  <si>
    <t>hranol konstrukční KVH lepený průřezu 40x60-280mm nepohledový</t>
  </si>
  <si>
    <t>206,388*0,04*0,06*1,15</t>
  </si>
  <si>
    <t>766412223</t>
  </si>
  <si>
    <t>Montáž obložení stěn pl přes 5 m2 palubkami modřínovými š přes 80 do 100 mm</t>
  </si>
  <si>
    <t>(10,70+10,70+4,15+4,15-0,80-0,80-0,80)*2,10</t>
  </si>
  <si>
    <t>766412x</t>
  </si>
  <si>
    <t>Obložení sloupů a průvlaků modřínovými prkny tl.30mm, spoje pod 45°</t>
  </si>
  <si>
    <t>sloupy; (4*2,80)*(0,10+0,10+0,15+0,15)</t>
  </si>
  <si>
    <t>vaznice; (9,20+2,35+2,35)*(0,10+0,15+0,15)</t>
  </si>
  <si>
    <t>766417211</t>
  </si>
  <si>
    <t>Montáž podkladového roštu pro obložení stěn</t>
  </si>
  <si>
    <t>57,33*3,60</t>
  </si>
  <si>
    <t>766421223</t>
  </si>
  <si>
    <t>Montáž obložení podhledů jednoduchých palubkami modřínovými š přes 80 do 100 mm</t>
  </si>
  <si>
    <t>(10,70*0,55)+(10,70*2,40)+(4,15*0,55*2)</t>
  </si>
  <si>
    <t>(10,70+10,70+7,10+7,10)*0,15</t>
  </si>
  <si>
    <t>766492100</t>
  </si>
  <si>
    <t>Montáž obložení ostění</t>
  </si>
  <si>
    <t>(0,90+2,50+2,50)*3*0,15</t>
  </si>
  <si>
    <t>7666601x</t>
  </si>
  <si>
    <t>odávka a montáž dřevěných vstupních dveří 800/1970 + 530 mm s proskleným nadsvětlíkem, včetně piktogramu - bližší specifikace viz výkres D.1.1.2.</t>
  </si>
  <si>
    <t>7666602x</t>
  </si>
  <si>
    <t>Dodávka a montáž dřevěných vstupních dveří 900/1970 + 530 mm s proskleným nadsvětlíkem, včetně piktogramu - bližší specifikace viz výkres D.1.1.2.</t>
  </si>
  <si>
    <t>7666603x</t>
  </si>
  <si>
    <t>Dodávka a montáž dřevěné zástěny z dřevěných lamel + lavice, včetně povrchové úpravy 3x olejový nátěr - bližší specifikace viz výkres D.1.1.2.</t>
  </si>
  <si>
    <t>7666604</t>
  </si>
  <si>
    <t xml:space="preserve">Dodávka a montáž vnitřní dveří otevíravých 800x1970 mm včetně obložkové zárubně, kování klika/klika, vložkový bezpečnostní zámek, povrchová úprava HPL - klima 3 </t>
  </si>
  <si>
    <t>998766101</t>
  </si>
  <si>
    <t>Přesun hmot tonážní pro kce truhlářské v objektech v do 6 m</t>
  </si>
  <si>
    <t>7679951x</t>
  </si>
  <si>
    <t>Dodávka a montáž nosné ocelové k-ce v jaklu 100/80/4 včetně kotevních plechů, kotvení a povrchové úpravy 3x nátěr syntetickou barvou</t>
  </si>
  <si>
    <t>"sloupy; (4*2,80)*10,90*1,15</t>
  </si>
  <si>
    <t>"vaznice; (9,20+2,35+2,35)*10,90*1,15</t>
  </si>
  <si>
    <t>7679952x</t>
  </si>
  <si>
    <t xml:space="preserve">Dodávka a montáž uzavíratelného poklopu 600x600 mm - umístění ve vnějším podhledu </t>
  </si>
  <si>
    <t>7679953x</t>
  </si>
  <si>
    <t>Dodávka a montáž piktogramu "WC muži, ženy, invalidní" na vnější straně fasády, rozměr 1250x420 mm</t>
  </si>
  <si>
    <t>998767101</t>
  </si>
  <si>
    <t>Přesun hmot tonážní pro zámečnické konstrukce v objektech v do 6 m</t>
  </si>
  <si>
    <t>59761159</t>
  </si>
  <si>
    <t>dlažba keramická slinutá mrazuvzdorná do interiéru i exteriéru povrch hladký/matný tl do 10mm přes 22 do 25ks/m2</t>
  </si>
  <si>
    <t>30,80*1,15</t>
  </si>
  <si>
    <t>771111011</t>
  </si>
  <si>
    <t>Vysátí podkladu před pokládkou dlažby</t>
  </si>
  <si>
    <t>30,8</t>
  </si>
  <si>
    <t>771121011</t>
  </si>
  <si>
    <t>Nátěr penetrační na podlahu</t>
  </si>
  <si>
    <t>771574419</t>
  </si>
  <si>
    <t>Montáž podlah keramických hladkých lepených cementovým flexibilním lepidlem přes 22 do 25 ks/m2</t>
  </si>
  <si>
    <t>771591112</t>
  </si>
  <si>
    <t>Izolace pod dlažbu nátěrem nebo stěrkou ve dvou vrstvách</t>
  </si>
  <si>
    <t>771592011</t>
  </si>
  <si>
    <t>Čištění vnitřních ploch podlah nebo schodišť po položení dlažby chemickými prostředky</t>
  </si>
  <si>
    <t>998771101</t>
  </si>
  <si>
    <t>Přesun hmot tonážní pro podlahy z dlaždic v objektech v do 6 m</t>
  </si>
  <si>
    <t>55347203</t>
  </si>
  <si>
    <t>dvířka vanová nerezová 200x200mm</t>
  </si>
  <si>
    <t>59761039</t>
  </si>
  <si>
    <t>obklad keramický hladký přes 22 do 25ks/m2</t>
  </si>
  <si>
    <t>131,691*1,15</t>
  </si>
  <si>
    <t>63465124</t>
  </si>
  <si>
    <t>zrcadlo nemontované čiré tl 4mm max rozměr 3210x2250mm</t>
  </si>
  <si>
    <t>3*1,1</t>
  </si>
  <si>
    <t>781111011</t>
  </si>
  <si>
    <t>Ometení (oprášení) stěny při přípravě podkladu</t>
  </si>
  <si>
    <t>781121011</t>
  </si>
  <si>
    <t>Nátěr penetrační na stěnu</t>
  </si>
  <si>
    <t>781131112</t>
  </si>
  <si>
    <t>Izolace pod obklad nátěrem nebo stěrkou ve dvou vrstvách</t>
  </si>
  <si>
    <t>781474115</t>
  </si>
  <si>
    <t>Montáž obkladů vnitřních keramických hladkých přes 22 do 25 ks/m2 lepených flexibilním lepidlem</t>
  </si>
  <si>
    <t>"101; ((1,60+1,60+3,55+3,55+1,70+1,70+3,55+3,55)*2,60)-(0,85*2,50*2)+((0,85+2,50+2,50)*0,15)-(0,80*2,00)-(0,90*2,50)+((0,90+2,50+2,50)*0,15)</t>
  </si>
  <si>
    <t>"102; ((1,275+1,275+1,90+1,90)*2,60)-(0,80*2,00)</t>
  </si>
  <si>
    <t>"103; ((1,90+1,90+2,15+2,15)*2,60)-(0,90*2,50)+((0,90+2,50+2,50)*0,15)</t>
  </si>
  <si>
    <t>"104; ((1,60+1,60+3,55+3,55+1,70+1,70+3,55+3,55)*2,60)-(0,85*2,50*2)+((0,85+2,50+2,50)*0,15)-(0,90*2,50)+((0,90+2,50+2,50)*0,15)</t>
  </si>
  <si>
    <t>781491021</t>
  </si>
  <si>
    <t>Montáž zrcadel plochy do 1 m2 lepených silikonovým tmelem na keramický obklad</t>
  </si>
  <si>
    <t>781493610</t>
  </si>
  <si>
    <t>Montáž vanových plastových dvířek lepených s uchycením na magnet</t>
  </si>
  <si>
    <t>781494111x</t>
  </si>
  <si>
    <t>Plastové profily rohové lepené flexibilním lepidlem</t>
  </si>
  <si>
    <t>2,60+2,60+2,60+2,60+1,70+1,70</t>
  </si>
  <si>
    <t>781495115</t>
  </si>
  <si>
    <t>Spárování vnitřních obkladů silikonem</t>
  </si>
  <si>
    <t>781495141</t>
  </si>
  <si>
    <t>Průnik obkladem kruhový do DN 30</t>
  </si>
  <si>
    <t>781495142</t>
  </si>
  <si>
    <t>Průnik obkladem kruhový přes DN 30 do DN 90</t>
  </si>
  <si>
    <t>781495143</t>
  </si>
  <si>
    <t>Průnik obkladem kruhový přes DN 90</t>
  </si>
  <si>
    <t>781495211</t>
  </si>
  <si>
    <t>Čištění vnitřních ploch stěn po provedení obkladu chemickými prostředky</t>
  </si>
  <si>
    <t>998781101</t>
  </si>
  <si>
    <t>Přesun hmot tonážní pro obklady keramické v objektech v do 6 m</t>
  </si>
  <si>
    <t>783101203</t>
  </si>
  <si>
    <t>Jemné obroušení podkladu truhlářských konstrukcí před provedením nátěru</t>
  </si>
  <si>
    <t>modřínové palubky; 46,446+79,682</t>
  </si>
  <si>
    <t>783163101</t>
  </si>
  <si>
    <t>Jednonásobný napouštěcí olejový nátěr truhlářských konstrukcí</t>
  </si>
  <si>
    <t>783164101</t>
  </si>
  <si>
    <t>Základní jednonásobný olejový nátěr truhlářských konstrukcí</t>
  </si>
  <si>
    <t>783168101</t>
  </si>
  <si>
    <t>Lazurovací jednonásobný olejový nátěr truhlářských konstrukcí</t>
  </si>
  <si>
    <t>784111001</t>
  </si>
  <si>
    <t>Oprášení (ometení ) podkladu v místnostech v do 3,80 m</t>
  </si>
  <si>
    <t>784181101</t>
  </si>
  <si>
    <t>Základní akrylátová jednonásobná bezbarvá penetrace podkladu v místnostech v do 3,80 m</t>
  </si>
  <si>
    <t>784211011</t>
  </si>
  <si>
    <t>Jednonásobné bílé malby ze směsí za mokra velmi dobře oděruvzdorných v místnostech v do 3,80 m</t>
  </si>
  <si>
    <t>132251253</t>
  </si>
  <si>
    <t>Hloubení rýh nezapažených š do 2000 mm v hornině třídy těžitelnosti I skupiny 3 objem do 100 m3 strojně</t>
  </si>
  <si>
    <t>vodovod; 37*0,9*1,4</t>
  </si>
  <si>
    <t>kanalizace; 6*0,9*1,1</t>
  </si>
  <si>
    <t>přípojka vodovodu; 42*0,9*1,4</t>
  </si>
  <si>
    <t>37*2*1,5</t>
  </si>
  <si>
    <t>6*2*1,5</t>
  </si>
  <si>
    <t>42*2*1,5</t>
  </si>
  <si>
    <t>6*1,5*2</t>
  </si>
  <si>
    <t>105,48*5</t>
  </si>
  <si>
    <t>171151103</t>
  </si>
  <si>
    <t>Uložení sypaniny z hornin soudržných do násypů zhutněných strojně</t>
  </si>
  <si>
    <t>171201221</t>
  </si>
  <si>
    <t>Poplatek za uložení na skládce (skládkovné) zeminy a kamení kód odpadu 17 05 04</t>
  </si>
  <si>
    <t>105,48*2</t>
  </si>
  <si>
    <t>vodovod; 37*0,9*(1,4-0,6)</t>
  </si>
  <si>
    <t>kanalizace; 6*0,9*(1,1-0,6)</t>
  </si>
  <si>
    <t>přípojka vodovodu; 42*0,9*(1,4-0,6)</t>
  </si>
  <si>
    <t>vodovod; 37*0,9*0,5</t>
  </si>
  <si>
    <t>kanalizace; 6*0,9*0,5</t>
  </si>
  <si>
    <t>přípojka vodovodu; 42*0,9*0,5</t>
  </si>
  <si>
    <t>58333625</t>
  </si>
  <si>
    <t>kamenivo těžené hrubé frakce 4/8</t>
  </si>
  <si>
    <t>38,25*2</t>
  </si>
  <si>
    <t>58337600</t>
  </si>
  <si>
    <t>štěrkopísek frakce 0/45</t>
  </si>
  <si>
    <t>59,58*2</t>
  </si>
  <si>
    <t>451572111</t>
  </si>
  <si>
    <t>Lože pod potrubí otevřený výkop z kameniva drobného těženého</t>
  </si>
  <si>
    <t>vodovod; 37*0,9*0,1</t>
  </si>
  <si>
    <t>kanalizace; 6*0,9*0,1</t>
  </si>
  <si>
    <t>přípojka vodovodu; 42*0,9*0,1</t>
  </si>
  <si>
    <t>612135101</t>
  </si>
  <si>
    <t>Hrubá výplň rýh ve stěnách maltou jakékoli šířky rýhy</t>
  </si>
  <si>
    <t>44*0,2</t>
  </si>
  <si>
    <t>28613170</t>
  </si>
  <si>
    <t>trubka vodovodní PE100 SDR11 se signalizační vrstvou 32x3,0mm</t>
  </si>
  <si>
    <t>42,55*1,015</t>
  </si>
  <si>
    <t>28615969</t>
  </si>
  <si>
    <t>elektrospojka SDR11 PE 100 PN16 D 32mm</t>
  </si>
  <si>
    <t>42221558</t>
  </si>
  <si>
    <t>šoupátko domovní přípojky litinové ISO hrdlo PN16 32x32</t>
  </si>
  <si>
    <t>42291057</t>
  </si>
  <si>
    <t>souprava zemní pro navrtávací pas s kohoutem Rd 1,5m</t>
  </si>
  <si>
    <t>42291352</t>
  </si>
  <si>
    <t>poklop litinový šoupátkový pro zemní soupravy osazení do terénu a do vozovky</t>
  </si>
  <si>
    <t>871161211</t>
  </si>
  <si>
    <t>Montáž potrubí z PE100 SDR 11 otevřený výkop svařovaných elektrotvarovkou D 32 x 3,0 mm</t>
  </si>
  <si>
    <t>871315211</t>
  </si>
  <si>
    <t>Kanalizační potrubí z tvrdého PVC jednovrstvé tuhost třídy SN4 DN 160</t>
  </si>
  <si>
    <t>877161101</t>
  </si>
  <si>
    <t>Montáž elektrospojek na vodovodním potrubí z PE trub d 32</t>
  </si>
  <si>
    <t>891171324</t>
  </si>
  <si>
    <t>Montáž vodovodních šoupátek domovní přípojky s nástrčnými konci PN16 otevřený výkop DN 32</t>
  </si>
  <si>
    <t>894812001</t>
  </si>
  <si>
    <t>Revizní a čistící šachta z PP šachtové dno DN 400/150 přímý tok</t>
  </si>
  <si>
    <t>894812031</t>
  </si>
  <si>
    <t>Revizní a čistící šachta z PP DN 400 šachtová roura korugovaná bez hrdla světlé hloubky 1000 mm</t>
  </si>
  <si>
    <t>894812041</t>
  </si>
  <si>
    <t>Příplatek k rourám revizní a čistící šachty z PP DN 400 za uříznutí šachtové roury</t>
  </si>
  <si>
    <t>894812062</t>
  </si>
  <si>
    <t>Revizní a čistící šachta z PP DN 400 poklop litinový s betonovým rámem pro třídu zatížení B125</t>
  </si>
  <si>
    <t>899721111</t>
  </si>
  <si>
    <t>Signalizační vodič DN do 150 mm na potrubí</t>
  </si>
  <si>
    <t>899722112</t>
  </si>
  <si>
    <t>Krytí potrubí z plastů výstražnou fólií z PVC 25 cm</t>
  </si>
  <si>
    <t>936941131x</t>
  </si>
  <si>
    <t>Chránička vodovodu D 110 mm</t>
  </si>
  <si>
    <t>chránička pro vodovod DN110mm; 42</t>
  </si>
  <si>
    <t>974031142</t>
  </si>
  <si>
    <t>Vysekání rýh ve zdivu cihelném hl do 70 mm š do 70 mm</t>
  </si>
  <si>
    <t>2+2+2+2+4+4+2+2+2+2+4</t>
  </si>
  <si>
    <t>974031154</t>
  </si>
  <si>
    <t>Vysekání rýh ve zdivu cihelném hl do 100 mm š do 150 mm</t>
  </si>
  <si>
    <t>4+4+2+2+2+2</t>
  </si>
  <si>
    <t>977151113</t>
  </si>
  <si>
    <t>Jádrové vrty diamantovými korunkami do stavebních materiálů D přes 40 do 50 mm</t>
  </si>
  <si>
    <t>997002611</t>
  </si>
  <si>
    <t>Nakládání suti a vybouraných hmot</t>
  </si>
  <si>
    <t>997006512</t>
  </si>
  <si>
    <t>Vodorovné doprava suti s naložením a složením na skládku přes 100 m do 1 km</t>
  </si>
  <si>
    <t>997006519</t>
  </si>
  <si>
    <t>Příplatek k vodorovnému přemístění suti na skládku ZKD 1 km přes 1 km</t>
  </si>
  <si>
    <t>0,685*14</t>
  </si>
  <si>
    <t>997006551</t>
  </si>
  <si>
    <t>Hrubé urovnání suti na skládce bez zhutnění</t>
  </si>
  <si>
    <t>997013151</t>
  </si>
  <si>
    <t>Vnitrostaveništní doprava suti a vybouraných hmot pro budovy v do 6 m s omezením mechanizace</t>
  </si>
  <si>
    <t>997013603</t>
  </si>
  <si>
    <t>Poplatek za uložení na skládce (skládkovné) stavebního odpadu cihelného kód odpadu 17 01 02</t>
  </si>
  <si>
    <t>721173401</t>
  </si>
  <si>
    <t>Potrubí kanalizační z PVC SN 4 svodné DN 110</t>
  </si>
  <si>
    <t>2+3+2+2+2+2+2+4</t>
  </si>
  <si>
    <t>4+2+2+2+4+2+2</t>
  </si>
  <si>
    <t>721173403</t>
  </si>
  <si>
    <t>Potrubí kanalizační z PVC SN 4 svodné DN 160</t>
  </si>
  <si>
    <t>5+2+2</t>
  </si>
  <si>
    <t>721174024</t>
  </si>
  <si>
    <t>Potrubí kanalizační z PP odpadní DN 75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</si>
  <si>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</si>
  <si>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</si>
  <si>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</si>
  <si>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</si>
  <si>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</si>
  <si>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</si>
  <si>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</si>
  <si>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</si>
  <si>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</si>
  <si>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</si>
  <si>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721194103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</si>
  <si>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</si>
  <si>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</si>
  <si>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</si>
  <si>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</si>
  <si>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</si>
  <si>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</si>
  <si>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</si>
  <si>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721211421</t>
  </si>
  <si>
    <t>Vpusť podlahová se svislým odtokem DN 50/75/110 mřížka nerez 115x115</t>
  </si>
  <si>
    <t>721274103</t>
  </si>
  <si>
    <t>Přivzdušňovací ventil venkovní odpadních potrubí DN 110</t>
  </si>
  <si>
    <t>721290111</t>
  </si>
  <si>
    <t>Zkouška těsnosti potrubí kanalizace vodou DN do 125</t>
  </si>
  <si>
    <t>4+2+8+4+10+4+19</t>
  </si>
  <si>
    <t>721290112</t>
  </si>
  <si>
    <t>Zkouška těsnosti potrubí kanalizace vodou DN 150/DN 200</t>
  </si>
  <si>
    <t>18+9</t>
  </si>
  <si>
    <t>998721101</t>
  </si>
  <si>
    <t>Přesun hmot tonážní pro vnitřní kanalizace v objektech v do 6 m</t>
  </si>
  <si>
    <t>722130234</t>
  </si>
  <si>
    <t>Potrubí vodovodní ocelové závitové pozinkované svařované běžné DN 32</t>
  </si>
  <si>
    <t>5+2</t>
  </si>
  <si>
    <t>722130916</t>
  </si>
  <si>
    <t>Potrubí pozinkované závitové přeřezání ocelové trubky DN od 25 do 50</t>
  </si>
  <si>
    <t>722131916</t>
  </si>
  <si>
    <t>Potrubí pozinkované závitové vsazení odbočky do potrubí DN 50</t>
  </si>
  <si>
    <t>722131934</t>
  </si>
  <si>
    <t>Potrubí pozinkované závitové propojení potrubí DN 32</t>
  </si>
  <si>
    <t>722174022</t>
  </si>
  <si>
    <t>Potrubí vodovodní plastové PPR svar polyfúze PN 20 D 20x3,4 mm</t>
  </si>
  <si>
    <t>3+3+6+8+4+4+2+2+2+2</t>
  </si>
  <si>
    <t>722174023</t>
  </si>
  <si>
    <t>Potrubí vodovodní plastové PPR svar polyfúze PN 20 D 25x4,2 mm</t>
  </si>
  <si>
    <t>2+2+2+2+2+2+2+10+2+8+4+2+4</t>
  </si>
  <si>
    <t>722181232</t>
  </si>
  <si>
    <t>Ochrana vodovodního potrubí přilepenými termoizolačními trubicemi z PE tl přes 9 do 13 mm DN přes 22 do 45 mm</t>
  </si>
  <si>
    <t>36+52</t>
  </si>
  <si>
    <t>722190401</t>
  </si>
  <si>
    <t>Vyvedení a upevnění výpustku DN do 25</t>
  </si>
  <si>
    <t>22</t>
  </si>
  <si>
    <t>722220152</t>
  </si>
  <si>
    <t>Nástěnka závitová plastová PPR PN 20 DN 20 x G 1/2"</t>
  </si>
  <si>
    <t>722220233</t>
  </si>
  <si>
    <t>Přechodka dGK PPR PN 20 D 32 x G 1" s kovovým vnitřním závitem</t>
  </si>
  <si>
    <t>722220234</t>
  </si>
  <si>
    <t>Přechodka dGK PPR PN 20 D 40 x G 5/4" s kovovým vnitřním závitem</t>
  </si>
  <si>
    <t>722220243</t>
  </si>
  <si>
    <t>Přechodka dGK PPR PN 20 D 32 x G 1" s kovovým vnitřním závitem a převlečnou maticí</t>
  </si>
  <si>
    <t>722225302</t>
  </si>
  <si>
    <t>Šroubení přechodové krátké s vnitřním závitem D 20xR 1/2"</t>
  </si>
  <si>
    <t>722230104</t>
  </si>
  <si>
    <t>Ventil přímý G 5/4" se dvěma závity</t>
  </si>
  <si>
    <t>722230112</t>
  </si>
  <si>
    <t>Ventil přímý G 3/4" s odvodněním a dvěma závity</t>
  </si>
  <si>
    <t>722230114</t>
  </si>
  <si>
    <t>Ventil přímý G 5/4" s odvodněním a dvěma závity</t>
  </si>
  <si>
    <t>722231074</t>
  </si>
  <si>
    <t>Ventil zpětný mosazný G 1" PN 10 do 110°C se dvěma závity</t>
  </si>
  <si>
    <t>722231221</t>
  </si>
  <si>
    <t>Ventil pojistný mosazný G 1/2" PN 6 do 100°C k bojleru s vnitřním x vnějším závitem</t>
  </si>
  <si>
    <t>722240101</t>
  </si>
  <si>
    <t>Ventily plastové PPR přímé DN 20</t>
  </si>
  <si>
    <t>722240102</t>
  </si>
  <si>
    <t>Ventily plastové PPR přímé DN 25</t>
  </si>
  <si>
    <t>2+2+2</t>
  </si>
  <si>
    <t>722263207</t>
  </si>
  <si>
    <t>Vodoměr závitový jednovtokový suchoběžný do 100°C G 3/4"x 130 mm Qn 1,5 m3/h horizontální</t>
  </si>
  <si>
    <t>722270101</t>
  </si>
  <si>
    <t>Sestava vodoměrová závitová G 3/4"</t>
  </si>
  <si>
    <t>722290226</t>
  </si>
  <si>
    <t>Zkouška těsnosti vodovodního potrubí závitového DN do 50</t>
  </si>
  <si>
    <t>80+37</t>
  </si>
  <si>
    <t>722290234</t>
  </si>
  <si>
    <t>Proplach a dezinfekce vodovodního potrubí DN do 80</t>
  </si>
  <si>
    <t>998722101</t>
  </si>
  <si>
    <t>Přesun hmot tonážní pro vnitřní vodovod v objektech v do 6 m</t>
  </si>
  <si>
    <t>55167381</t>
  </si>
  <si>
    <t>sedátko klozetové duroplastové bílé s poklopem</t>
  </si>
  <si>
    <t>55281792</t>
  </si>
  <si>
    <t>tlačítko pro ovládání WC zepředu, chrom, Stop splachování, 246x164mm</t>
  </si>
  <si>
    <t>64271101</t>
  </si>
  <si>
    <t>výlevka keramická bílá</t>
  </si>
  <si>
    <t>725111132</t>
  </si>
  <si>
    <t>Splachovač nádržkový plastový nízkopoložený nebo vysokopoložený</t>
  </si>
  <si>
    <t>725112022</t>
  </si>
  <si>
    <t>Klozet keramický závěsný na nosné stěny s hlubokým splachováním odpad vodorovný</t>
  </si>
  <si>
    <t>4+1</t>
  </si>
  <si>
    <t>725121527</t>
  </si>
  <si>
    <t>Pisoárový záchodek automatický s integrovaným napájecím zdrojem</t>
  </si>
  <si>
    <t>725211681</t>
  </si>
  <si>
    <t>Umyvadlo keramické bílé zdravotní šířky 640 mm připevněné na stěnu šrouby</t>
  </si>
  <si>
    <t>725339111</t>
  </si>
  <si>
    <t>Montáž výlevky</t>
  </si>
  <si>
    <t>725532111</t>
  </si>
  <si>
    <t>Elektrický ohřívač zásobníkový akumulační závěsný svislý 30 l / 2 kW</t>
  </si>
  <si>
    <t>725535211</t>
  </si>
  <si>
    <t>Ventil pojistný G 1/2"</t>
  </si>
  <si>
    <t>725535222</t>
  </si>
  <si>
    <t>Ventil pojistný bezpečnostní souprava s redukčním ventilem a výlevkou</t>
  </si>
  <si>
    <t>725813111</t>
  </si>
  <si>
    <t>Ventil rohový bez připojovací trubičky nebo flexi hadičky G 1/2"</t>
  </si>
  <si>
    <t>725821312</t>
  </si>
  <si>
    <t>Baterie dřezová nástěnná páková s otáčivým kulatým ústím a délkou ramínka 300 mm</t>
  </si>
  <si>
    <t>pro výlevku; 1</t>
  </si>
  <si>
    <t>725822611</t>
  </si>
  <si>
    <t>Baterie umyvadlová stojánková páková bez výpusti</t>
  </si>
  <si>
    <t>725822613</t>
  </si>
  <si>
    <t>Baterie umyvadlová stojánková páková s výpustí</t>
  </si>
  <si>
    <t>725862113</t>
  </si>
  <si>
    <t>Zápachová uzávěrka pro dřezy s přípojkou pro pračku nebo myčku DN 40/50</t>
  </si>
  <si>
    <t>x72501</t>
  </si>
  <si>
    <t>Oddálené ovládání pro splachování WC závěsného pro imobilní, pneumatické, pro 2množství splachování, vyvěšené, alpská bílá</t>
  </si>
  <si>
    <t>X725011</t>
  </si>
  <si>
    <t>Umyvadlo - žlab atyp rozměry 2,20/0,45m se třemi odtoky DN40 D+M</t>
  </si>
  <si>
    <t>726131031</t>
  </si>
  <si>
    <t>Instalační předstěna pro podpěry a madla v 1120 mm do lehkých stěn s kovovou kcí</t>
  </si>
  <si>
    <t>726131041</t>
  </si>
  <si>
    <t>Instalační předstěna pro klozet závěsný v 1120 mm s ovládáním zepředu do lehkých stěn s kovovou kcí</t>
  </si>
  <si>
    <t>726131043</t>
  </si>
  <si>
    <t>Instalační předstěna pro klozet závěsný v 1120 mm s ovládáním zepředu pro postižené do stěn s kov kcí</t>
  </si>
  <si>
    <t>726191001</t>
  </si>
  <si>
    <t>Zvukoizolační souprava pro klozet a bidet</t>
  </si>
  <si>
    <t>726191002</t>
  </si>
  <si>
    <t>Souprava pro předstěnovou montáž</t>
  </si>
  <si>
    <t>998726111</t>
  </si>
  <si>
    <t>Přesun hmot tonážní pro instalační prefabrikáty v objektech v do 6 m</t>
  </si>
  <si>
    <t>14011062</t>
  </si>
  <si>
    <t>trubka ocelová bezešvá hladká jakost 11 353 89x5mm</t>
  </si>
  <si>
    <t>141720014</t>
  </si>
  <si>
    <t>Neřízený zemní protlak strojně průměru přes 75 do 90 mm v hornině třídy těžitelnosti I a II skupiny 3 a 4</t>
  </si>
  <si>
    <t>(0,5*1,2*12)+(0,35*0,5*20)+(0,35*0,2*145)</t>
  </si>
  <si>
    <t>((0,5*1,2*12)+(0,35*0,5*20)+(0,35*0,2*145))*5</t>
  </si>
  <si>
    <t>((0,5*1,2*12)+(0,35*0,5*20)+(0,35*0,2*145))*1,9</t>
  </si>
  <si>
    <t>181111111</t>
  </si>
  <si>
    <t>Plošná úprava terénu do 500 m2 zemina skupiny 1 až 4 nerovnosti přes 50 do 100 mm v rovinně a svahu do 1:5</t>
  </si>
  <si>
    <t>MP</t>
  </si>
  <si>
    <t>XE26</t>
  </si>
  <si>
    <t>Úprava trubek pro protlačování ( řezání, svařování, apod.)</t>
  </si>
  <si>
    <t>973031714</t>
  </si>
  <si>
    <t>Vysekání kapes v klenbách z cihel na MV nebo MVC pro špalíky do 50x50x50 mm</t>
  </si>
  <si>
    <t>973031716</t>
  </si>
  <si>
    <t>Vysekání kapes v klenbách z cihel na MV nebo MVC pro špalíky do 100x100x50 mm</t>
  </si>
  <si>
    <t>974031121</t>
  </si>
  <si>
    <t>Vysekání rýh ve zdivu cihelném hl do 30 mm š do 30 mm</t>
  </si>
  <si>
    <t>58337303</t>
  </si>
  <si>
    <t>štěrkopísek frakce 0/8</t>
  </si>
  <si>
    <t>((0,35*0,2*145)+(0,35*0,2*20)+(0,5*0,2*12))*1,97</t>
  </si>
  <si>
    <t>58344197</t>
  </si>
  <si>
    <t>štěrkodrť frakce 0/63</t>
  </si>
  <si>
    <t>((0,5*0,6*12)+(0,35*0,3*20))*1,97</t>
  </si>
  <si>
    <t>X27</t>
  </si>
  <si>
    <t>Ochrana stávajících sítí</t>
  </si>
  <si>
    <t>34111005</t>
  </si>
  <si>
    <t>kabel instalační jádro Cu plné izolace PVC plášť PVC 450/750V (CYKY) 2x1,5mm2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</si>
  <si>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</si>
  <si>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</si>
  <si>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</si>
  <si>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</si>
  <si>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34111076</t>
  </si>
  <si>
    <t>kabel instalační jádro Cu plné izolace PVC plášť PVC 450/750V (CYKY) 4x10mm2</t>
  </si>
  <si>
    <t>34111090</t>
  </si>
  <si>
    <t>kabel instalační jádro Cu plné izolace PVC plášť PVC 450/750V (CYKY) 5x1,5mm2</t>
  </si>
  <si>
    <t>34121550</t>
  </si>
  <si>
    <t>Kabel sdělovací JYTY Al laminovanou fólií 2x1 mm</t>
  </si>
  <si>
    <t>34140844</t>
  </si>
  <si>
    <t>vodič propojovací jádro Cu lanované izolace PVC 450/750V (H07V-R) 1x6mm2</t>
  </si>
  <si>
    <t>34140846</t>
  </si>
  <si>
    <t>vodič propojovací jádro Cu lanované izolace PVC 450/750V (H07V-R) 1x10mm2</t>
  </si>
  <si>
    <t>34535000</t>
  </si>
  <si>
    <t>spínač kompletní, zápustný, jednopólový, řazení 1, šroubové svorky</t>
  </si>
  <si>
    <t>34555202</t>
  </si>
  <si>
    <t>zásuvka zápustná jednonásobná chráněná, šroubové svorky</t>
  </si>
  <si>
    <t>34555204</t>
  </si>
  <si>
    <t>zásuvka zápustná jednonásobná, s optickou přepěťovou ochranou, šroubové svorky</t>
  </si>
  <si>
    <t>34571074</t>
  </si>
  <si>
    <t>trubka elektroinstalační ohebná z PVC (EN) 2332</t>
  </si>
  <si>
    <t>34571350</t>
  </si>
  <si>
    <t>trubka elektroinstalační ohebná dvouplášťová korugovaná (chránička) D 32/40mm, HDPE+LDPE</t>
  </si>
  <si>
    <t>34571451</t>
  </si>
  <si>
    <t>krabice pod omítku PVC přístrojová kruhová D 70mm hluboká</t>
  </si>
  <si>
    <t>34571521</t>
  </si>
  <si>
    <t>krabice pod omítku PVC odbočná kruhová D 70mm s víčkem a svorkovnicí</t>
  </si>
  <si>
    <t>35441073</t>
  </si>
  <si>
    <t>drát D 10mm FeZn</t>
  </si>
  <si>
    <t>35441077</t>
  </si>
  <si>
    <t>drát D 8mm AlMgSi</t>
  </si>
  <si>
    <t>35441415</t>
  </si>
  <si>
    <t>podpěra vedení FeZn do zdiva 150mm</t>
  </si>
  <si>
    <t>35441560</t>
  </si>
  <si>
    <t>podpěra vedení FeZn na plechovou krytinu 110mm</t>
  </si>
  <si>
    <t>35441885</t>
  </si>
  <si>
    <t>svorka spojovací pro lano D 8-10mm</t>
  </si>
  <si>
    <t>35441895</t>
  </si>
  <si>
    <t>svorka připojovací k připojení kovových částí</t>
  </si>
  <si>
    <t>35441905</t>
  </si>
  <si>
    <t>svorka připojovací k připojení okapových žlabů</t>
  </si>
  <si>
    <t>35441925</t>
  </si>
  <si>
    <t>svorka zkušební pro lano D 6-12mm, FeZn</t>
  </si>
  <si>
    <t>35441986</t>
  </si>
  <si>
    <t>svorka odbočovací a spojovací pro pásek 30x4mm, FeZn</t>
  </si>
  <si>
    <t>35441996</t>
  </si>
  <si>
    <t>svorka odbočovací a spojovací pro spojování kruhových a páskových vodičů, FeZn</t>
  </si>
  <si>
    <t>35441997</t>
  </si>
  <si>
    <t>svorka na potrubí 1/2" - 22mm, FeZn</t>
  </si>
  <si>
    <t>35442062</t>
  </si>
  <si>
    <t>pás zemnící 30x4mm FeZn</t>
  </si>
  <si>
    <t>35825230</t>
  </si>
  <si>
    <t>pojistka nožová 40A nízkoztrátová 3,60W, provedení normální, charakteristika gG</t>
  </si>
  <si>
    <t>XE027</t>
  </si>
  <si>
    <t>Signalizační systém pro imobilní - trafo FLM 1000, vč. krab. + rámečku</t>
  </si>
  <si>
    <t>XE0271</t>
  </si>
  <si>
    <t>Signalizační systém pro imobilní - kontrolní modul s alarmem FEH 2001, vč. krab. + rámečku</t>
  </si>
  <si>
    <t>XE0272</t>
  </si>
  <si>
    <t>Signalizační systém pro imobilní - potvrzovací tlačítko FAP 1001, vč. krab. + rámečku</t>
  </si>
  <si>
    <t>XE0273</t>
  </si>
  <si>
    <t>Signalizační systém pro imobilní - tlačítko signální prosvětlené FAP 2001, vč. krab. + rámečku</t>
  </si>
  <si>
    <t>XE0274</t>
  </si>
  <si>
    <t>Signalizační systém pro imobilní - sdělovací kabel J-Y(St)-Y 2x2x0,8 mm</t>
  </si>
  <si>
    <t>XE0275</t>
  </si>
  <si>
    <t>Signalizační systém pro imobilní - montáž</t>
  </si>
  <si>
    <t>XE050</t>
  </si>
  <si>
    <t>Ventilátor 230 V / 30 W, vč. příslušenství, venkovní mřížky, montáže, apod</t>
  </si>
  <si>
    <t>XE051</t>
  </si>
  <si>
    <t>Časové relé, instalace do krabice SMR-T- zpožděné vypnutí ventilátoru,vč. montáže</t>
  </si>
  <si>
    <t>XE052</t>
  </si>
  <si>
    <t>Snímač pohybu - 1 relé</t>
  </si>
  <si>
    <t>XE053</t>
  </si>
  <si>
    <t>Snímač pohybu - 2 relé ( ovládání ventilátoru)</t>
  </si>
  <si>
    <t>XE0541</t>
  </si>
  <si>
    <t>E1 -svítidlo stropní zapuštěné downlight  LED-OP-1700-4K, 19W, 1800 lm</t>
  </si>
  <si>
    <t>XE0542</t>
  </si>
  <si>
    <t>E2 -svítidlo stropní zapuštěné downlight  LED-OP-3000-4K, 40 W, 3570 lm</t>
  </si>
  <si>
    <t>XE0554</t>
  </si>
  <si>
    <t>E3 - nástěnné svítidlo venkovní, xx MEDIUM HIGHT Up/Down 11W, 650 lm, 3000K, IP54, ANTRACIT</t>
  </si>
  <si>
    <t>XE0555</t>
  </si>
  <si>
    <t>N4 - nouzové svítidlo s piktogramem PALAS-LED-1-M2-ST, 1 hod., IP65</t>
  </si>
  <si>
    <t>XE060</t>
  </si>
  <si>
    <t>Recyklace svítidel</t>
  </si>
  <si>
    <t>XE061</t>
  </si>
  <si>
    <t>Montáž svítidel</t>
  </si>
  <si>
    <t>XE101</t>
  </si>
  <si>
    <t>Kabelová chránička pevná na sloup D = 63 mm, 6m</t>
  </si>
  <si>
    <t>XE102</t>
  </si>
  <si>
    <t>Držák kabelových chrániček na sloup</t>
  </si>
  <si>
    <t>XE31</t>
  </si>
  <si>
    <t>Rozvodnice RSM 1 - cena dle specifikace</t>
  </si>
  <si>
    <t>XE311</t>
  </si>
  <si>
    <t>Rozvodnice RE 1 - cena dle specifikace</t>
  </si>
  <si>
    <t>XE38</t>
  </si>
  <si>
    <t>El. nástěnný konvektor 750 W, s termostatem, 230 V, IP 24</t>
  </si>
  <si>
    <t>XE39</t>
  </si>
  <si>
    <t>El. nástěnný konvektor 500W, s termostatem, 230 V, IP 24</t>
  </si>
  <si>
    <t>XE46</t>
  </si>
  <si>
    <t>Protipožární tmel , ucpávky</t>
  </si>
  <si>
    <t>XE60</t>
  </si>
  <si>
    <t>Montáž a zapojení rozvodnic</t>
  </si>
  <si>
    <t>XE601</t>
  </si>
  <si>
    <t>Montáž a zapojení ventilátorů</t>
  </si>
  <si>
    <t>XE6041</t>
  </si>
  <si>
    <t>Montáž a zapojení   pohybových čidel,apod</t>
  </si>
  <si>
    <t>XE61</t>
  </si>
  <si>
    <t>Montáž a zapojení el. konvektorů</t>
  </si>
  <si>
    <t>XE89</t>
  </si>
  <si>
    <t>Konzultace revizního  technika s dodavateli stavby</t>
  </si>
  <si>
    <t>XE90</t>
  </si>
  <si>
    <t>Podružný materiál</t>
  </si>
  <si>
    <t>XE91</t>
  </si>
  <si>
    <t>Komplexní vyzkoušení</t>
  </si>
  <si>
    <t>XE93</t>
  </si>
  <si>
    <t>Provedení revizních zkoušek, vč. revizní zprávy dle ČSN 33 1500, ČSN 33 2000-6 ed.2</t>
  </si>
  <si>
    <t>XH0101</t>
  </si>
  <si>
    <t>Montáž - jímací tyče - pomocný jímač 0,5 m</t>
  </si>
  <si>
    <t>XH0102</t>
  </si>
  <si>
    <t>Zaváděcí tyč TZ 1,5, L = 1,5 M , vč, montáže</t>
  </si>
  <si>
    <t>XH16</t>
  </si>
  <si>
    <t>Práce autoplošiny, vč. dopravy</t>
  </si>
  <si>
    <t>XH60</t>
  </si>
  <si>
    <t>Drobný instalační materiál</t>
  </si>
  <si>
    <t>sada</t>
  </si>
  <si>
    <t>XH67</t>
  </si>
  <si>
    <t>Ostatní nezahrnuté práce</t>
  </si>
  <si>
    <t>XH69</t>
  </si>
  <si>
    <t>Spolupráce s revizním technikem</t>
  </si>
  <si>
    <t>XH71</t>
  </si>
  <si>
    <t>Provedení revizních zkoušek, vč. revizní zprávy dle ČSN 33 1500, ČSN 33 2000-6</t>
  </si>
  <si>
    <t>741110042</t>
  </si>
  <si>
    <t>Montáž trubka plastová ohebná D přes 23 do 35 mm uložená pevně</t>
  </si>
  <si>
    <t>741110311</t>
  </si>
  <si>
    <t>Montáž trubka ochranná do krabic plastová tuhá D do 40 mm uložená volně</t>
  </si>
  <si>
    <t>741112001</t>
  </si>
  <si>
    <t>Montáž krabice zapuštěná plastová kruhová</t>
  </si>
  <si>
    <t>741112061</t>
  </si>
  <si>
    <t>Montáž krabice přístrojová zapuštěná plastová kruhová</t>
  </si>
  <si>
    <t>741120001</t>
  </si>
  <si>
    <t>Montáž vodič Cu izolovaný plný a laněný žíla 0,35-6 mm2 pod omítku (např. CY)</t>
  </si>
  <si>
    <t>741120003</t>
  </si>
  <si>
    <t>Montáž vodič Cu izolovaný plný a laněný žíla 10-16 mm2 pod omítku (např. CY)</t>
  </si>
  <si>
    <t>741122601</t>
  </si>
  <si>
    <t>Montáž kabel Cu plný kulatý žíla 2x1,5 až 6 mm2 uložený pevně (např. CYKY)</t>
  </si>
  <si>
    <t>741122611</t>
  </si>
  <si>
    <t>Montáž kabel Cu plný kulatý žíla 3x1,5 až 6 mm2 uložený pevně (např. CYKY)</t>
  </si>
  <si>
    <t>741122623</t>
  </si>
  <si>
    <t>Montáž kabel Cu plný kulatý žíla 4x10 mm2 uložený pevně (např. CYKY)</t>
  </si>
  <si>
    <t>741122641</t>
  </si>
  <si>
    <t>Montáž kabel Cu plný kulatý žíla 5x1,5 až 2,5 mm2 uložený pevně (např. CYKY)</t>
  </si>
  <si>
    <t>741130001</t>
  </si>
  <si>
    <t>Ukončení vodič izolovaný do 2,5 mm2 v rozváděči nebo na přístroji</t>
  </si>
  <si>
    <t>741130005</t>
  </si>
  <si>
    <t>Ukončení vodič izolovaný do 10 mm2 v rozváděči nebo na přístroji</t>
  </si>
  <si>
    <t>741310101</t>
  </si>
  <si>
    <t>Montáž spínač (polo)zapuštěný bezšroubové připojení 1-jednopólový se zapojením vodičů</t>
  </si>
  <si>
    <t>741313002</t>
  </si>
  <si>
    <t>Montáž zásuvka (polo)zapuštěná bezšroubové připojení 2P+PE dvojí zapojení - průběžná se zapojením vodičů</t>
  </si>
  <si>
    <t>741313005</t>
  </si>
  <si>
    <t>Montáž zásuvka (polo)zapuštěná bezšroubové připojení 2P + PE s přepěťovou ochranou se zapojením vodičů</t>
  </si>
  <si>
    <t>741410021</t>
  </si>
  <si>
    <t>Montáž vodič uzemňovací pásek průřezu do 120 mm2 v městské zástavbě v zemi</t>
  </si>
  <si>
    <t>741420001</t>
  </si>
  <si>
    <t>Montáž drát nebo lano hromosvodné svodové D do 10 mm s podpěrou</t>
  </si>
  <si>
    <t>741420022</t>
  </si>
  <si>
    <t>Montáž svorka hromosvodná se 3 a více šrouby</t>
  </si>
  <si>
    <t>741420031</t>
  </si>
  <si>
    <t>Montáž svorka hromosvodná na potrubí D do 200 mm se zhotovením</t>
  </si>
  <si>
    <t>741420054</t>
  </si>
  <si>
    <t>Montáž vedení hromosvodné-tvarování prvku</t>
  </si>
  <si>
    <t>741420083</t>
  </si>
  <si>
    <t>Montáž vedení hromosvodné-štítek k označení svodu</t>
  </si>
  <si>
    <t>741910513</t>
  </si>
  <si>
    <t>Montáž se zhotovením konstrukce pro upevnění přístrojů přes 10 do 50 kg</t>
  </si>
  <si>
    <t>460010024</t>
  </si>
  <si>
    <t>Vytyčení trasy vedení kabelového podzemního v zastavěném prostoru</t>
  </si>
  <si>
    <t>km</t>
  </si>
  <si>
    <t>460171142</t>
  </si>
  <si>
    <t>Hloubení kabelových nezapažených rýh strojně š 35 cm hl 50 cm v hornině tř I skupiny 3</t>
  </si>
  <si>
    <t>460171172</t>
  </si>
  <si>
    <t>Hloubení kabelových nezapažených rýh strojně š 35 cm hl 80 cm v hornině tř I skupiny 3</t>
  </si>
  <si>
    <t>460171322</t>
  </si>
  <si>
    <t>Hloubení kabelových nezapažených rýh strojně š 50 cm hl 120 cm v hornině tř I skupiny 3</t>
  </si>
  <si>
    <t>460451152</t>
  </si>
  <si>
    <t>Zásyp kabelových rýh strojně se zhutněním š 35 cm hl 50 cm z horniny tř I skupiny 3</t>
  </si>
  <si>
    <t>460451182</t>
  </si>
  <si>
    <t>Zásyp kabelových rýh strojně se zhutněním š 35 cm hl 80 cm z horniny tř I skupiny 3</t>
  </si>
  <si>
    <t>460451332</t>
  </si>
  <si>
    <t>Zásyp kabelových rýh strojně se zhutněním š 50 cm hl 120 cm z horniny tř I skupiny 3</t>
  </si>
  <si>
    <t>460661112</t>
  </si>
  <si>
    <t>Kabelové lože z písku pro kabely nn bez zakrytí š lože přes 35 do 50 cm</t>
  </si>
  <si>
    <t>460671113</t>
  </si>
  <si>
    <t>Výstražná fólie pro krytí kabelů šířky 34 cm</t>
  </si>
  <si>
    <t>133212811</t>
  </si>
  <si>
    <t>Hloubení nezapažených šachet v hornině třídy těžitelnosti I skupiny 3 plocha výkopu do 4 m2 ručně</t>
  </si>
  <si>
    <t>odpadkový koš; 0,4*0,4*0,4*5</t>
  </si>
  <si>
    <t>stojan na kola; 0,35*0,35*0,35*2*10</t>
  </si>
  <si>
    <t>do 15km; 1,177*5</t>
  </si>
  <si>
    <t>1,177*1,9</t>
  </si>
  <si>
    <t>275311126</t>
  </si>
  <si>
    <t>Základové patky a bloky z betonu prostého C 20/25</t>
  </si>
  <si>
    <t>odpadkový koš; 0,4*0,4*4*5</t>
  </si>
  <si>
    <t>stojan na kola; 0,35*0,35*4*2*10</t>
  </si>
  <si>
    <t>X0004</t>
  </si>
  <si>
    <t xml:space="preserve">Dřevěný set stůl - lavice masiv - tvrdé dřevo - upravené impregnací </t>
  </si>
  <si>
    <t>X0005</t>
  </si>
  <si>
    <t>Odpadkové koše</t>
  </si>
  <si>
    <t>včetně přikotvení; 5</t>
  </si>
  <si>
    <t>X0006</t>
  </si>
  <si>
    <t xml:space="preserve">Dřevěná lavice - masiv  - tvrdé dřevo - upravené impregnací </t>
  </si>
  <si>
    <t>X0007</t>
  </si>
  <si>
    <t>Stojan na kola</t>
  </si>
  <si>
    <t>včetně přikotvení; 10</t>
  </si>
  <si>
    <t>dlažba např. scada parkovací stání; 72,75*4,5+67,75*4,5+3,2*3,0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</si>
</sst>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40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38">
    <xf numFmtId="0" fontId="0" fillId="0" borderId="0" xfId="0"/>
    <xf numFmtId="0" fontId="19" fillId="0" borderId="0" xfId="0" applyFont="1"/>
    <xf numFmtId="0" fontId="23" fillId="0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3" fillId="0" borderId="0" xfId="0" applyFont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0" fontId="23" fillId="0" borderId="0" xfId="0" applyFont="1" applyBorder="1" applyAlignment="1">
      <alignment horizontal="center" vertical="top"/>
    </xf>
    <xf numFmtId="0" fontId="23" fillId="0" borderId="0" xfId="0" applyFont="1" applyBorder="1"/>
    <xf numFmtId="0" fontId="23" fillId="34" borderId="0" xfId="0" applyFont="1" applyFill="1"/>
    <xf numFmtId="0" fontId="30" fillId="0" borderId="0" xfId="0" applyFont="1"/>
    <xf numFmtId="0" fontId="26" fillId="0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shrinkToFit="1"/>
    </xf>
    <xf numFmtId="0" fontId="0" fillId="0" borderId="13" xfId="0" applyBorder="1"/>
    <xf numFmtId="0" fontId="23" fillId="0" borderId="13" xfId="0" applyFont="1" applyBorder="1"/>
    <xf numFmtId="0" fontId="38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9" fillId="0" borderId="0" xfId="0" applyFont="1"/>
    <xf numFmtId="0" fontId="39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2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20" fillId="0" borderId="0" xfId="0" applyFont="1"/>
    <xf numFmtId="0" fontId="31" fillId="0" borderId="10" xfId="0" applyFont="1" applyBorder="1"/>
    <xf numFmtId="0" fontId="19" fillId="0" borderId="0" xfId="0" applyFont="1" applyAlignment="1">
      <alignment vertical="top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4" fontId="22" fillId="0" borderId="0" xfId="0" applyNumberFormat="1" applyFont="1" applyAlignment="1">
      <alignment vertical="top"/>
    </xf>
    <xf numFmtId="0" fontId="21" fillId="0" borderId="0" xfId="0" applyFont="1"/>
    <xf numFmtId="164" fontId="19" fillId="0" borderId="0" xfId="0" applyNumberFormat="1" applyFont="1" applyAlignment="1">
      <alignment vertical="top"/>
    </xf>
    <xf numFmtId="0" fontId="20" fillId="33" borderId="0" xfId="0" applyFont="1" applyFill="1" applyAlignment="1">
      <alignment horizontal="center"/>
    </xf>
    <xf numFmtId="0" fontId="31" fillId="0" borderId="13" xfId="0" applyFont="1" applyBorder="1"/>
    <xf numFmtId="49" fontId="23" fillId="0" borderId="0" xfId="0" applyNumberFormat="1" applyFont="1"/>
    <xf numFmtId="49" fontId="23" fillId="0" borderId="10" xfId="0" applyNumberFormat="1" applyFont="1" applyBorder="1"/>
    <xf numFmtId="49" fontId="23" fillId="0" borderId="0" xfId="0" applyNumberFormat="1" applyFont="1" applyAlignment="1">
      <alignment horizontal="left" vertical="top"/>
    </xf>
    <xf numFmtId="164" fontId="23" fillId="0" borderId="0" xfId="0" applyNumberFormat="1" applyFont="1"/>
    <xf numFmtId="164" fontId="23" fillId="0" borderId="0" xfId="0" applyNumberFormat="1" applyFont="1" applyAlignment="1">
      <alignment horizontal="right" vertical="top"/>
    </xf>
    <xf numFmtId="164" fontId="23" fillId="0" borderId="10" xfId="0" applyNumberFormat="1" applyFont="1" applyBorder="1"/>
    <xf numFmtId="166" fontId="23" fillId="0" borderId="0" xfId="0" applyNumberFormat="1" applyFont="1"/>
    <xf numFmtId="166" fontId="27" fillId="0" borderId="0" xfId="0" applyNumberFormat="1" applyFont="1"/>
    <xf numFmtId="166" fontId="23" fillId="0" borderId="0" xfId="0" applyNumberFormat="1" applyFont="1" applyAlignment="1">
      <alignment horizontal="right" vertical="top"/>
    </xf>
    <xf numFmtId="166" fontId="23" fillId="0" borderId="10" xfId="0" applyNumberFormat="1" applyFont="1" applyBorder="1"/>
    <xf numFmtId="164" fontId="27" fillId="0" borderId="0" xfId="0" applyNumberFormat="1" applyFont="1"/>
    <xf numFmtId="49" fontId="24" fillId="0" borderId="10" xfId="0" applyNumberFormat="1" applyFont="1" applyBorder="1" applyAlignment="1">
      <alignment horizontal="center"/>
    </xf>
    <xf numFmtId="164" fontId="24" fillId="0" borderId="10" xfId="0" applyNumberFormat="1" applyFont="1" applyBorder="1" applyAlignment="1">
      <alignment horizontal="center"/>
    </xf>
    <xf numFmtId="166" fontId="24" fillId="0" borderId="1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left" vertical="top"/>
    </xf>
    <xf numFmtId="164" fontId="22" fillId="0" borderId="0" xfId="0" applyNumberFormat="1" applyFont="1" applyAlignment="1">
      <alignment horizontal="right" vertical="top"/>
    </xf>
    <xf numFmtId="166" fontId="22" fillId="0" borderId="0" xfId="0" applyNumberFormat="1" applyFont="1"/>
    <xf numFmtId="164" fontId="22" fillId="0" borderId="0" xfId="0" applyNumberFormat="1" applyFont="1"/>
    <xf numFmtId="49" fontId="19" fillId="0" borderId="0" xfId="0" applyNumberFormat="1" applyFont="1" applyAlignment="1">
      <alignment horizontal="left" vertical="top"/>
    </xf>
    <xf numFmtId="164" fontId="19" fillId="0" borderId="0" xfId="0" applyNumberFormat="1" applyFont="1" applyAlignment="1">
      <alignment horizontal="right" vertical="top"/>
    </xf>
    <xf numFmtId="166" fontId="19" fillId="0" borderId="0" xfId="0" applyNumberFormat="1" applyFont="1"/>
    <xf numFmtId="164" fontId="19" fillId="0" borderId="0" xfId="0" applyNumberFormat="1" applyFont="1"/>
    <xf numFmtId="49" fontId="19" fillId="0" borderId="10" xfId="0" applyNumberFormat="1" applyFont="1" applyBorder="1" applyAlignment="1">
      <alignment horizontal="left" vertical="top"/>
    </xf>
    <xf numFmtId="164" fontId="19" fillId="0" borderId="10" xfId="0" applyNumberFormat="1" applyFont="1" applyBorder="1" applyAlignment="1">
      <alignment horizontal="right" vertical="top"/>
    </xf>
    <xf numFmtId="166" fontId="19" fillId="0" borderId="10" xfId="0" applyNumberFormat="1" applyFont="1" applyBorder="1"/>
    <xf numFmtId="164" fontId="19" fillId="0" borderId="10" xfId="0" applyNumberFormat="1" applyFont="1" applyBorder="1"/>
    <xf numFmtId="0" fontId="29" fillId="0" borderId="0" xfId="0" applyFont="1" applyAlignment="1">
      <alignment horizontal="right" vertical="top"/>
    </xf>
    <xf numFmtId="49" fontId="29" fillId="0" borderId="0" xfId="0" applyNumberFormat="1" applyFont="1" applyAlignment="1">
      <alignment horizontal="left" vertical="top" wrapText="1"/>
    </xf>
    <xf numFmtId="164" fontId="29" fillId="0" borderId="0" xfId="0" applyNumberFormat="1" applyFont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49" fontId="28" fillId="0" borderId="0" xfId="0" applyNumberFormat="1" applyFont="1" applyAlignment="1">
      <alignment horizontal="left" vertical="top" wrapText="1" indent="1"/>
    </xf>
    <xf numFmtId="164" fontId="28" fillId="0" borderId="0" xfId="0" applyNumberFormat="1" applyFont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right" vertical="top"/>
    </xf>
    <xf numFmtId="49" fontId="24" fillId="0" borderId="0" xfId="0" applyNumberFormat="1" applyFont="1" applyAlignment="1">
      <alignment horizontal="left" vertical="top" wrapText="1" indent="2"/>
    </xf>
    <xf numFmtId="164" fontId="24" fillId="0" borderId="0" xfId="0" applyNumberFormat="1" applyFont="1" applyAlignment="1">
      <alignment horizontal="right" vertical="top"/>
    </xf>
    <xf numFmtId="166" fontId="24" fillId="0" borderId="0" xfId="0" applyNumberFormat="1" applyFont="1" applyAlignment="1">
      <alignment horizontal="right" vertical="top"/>
    </xf>
    <xf numFmtId="1" fontId="23" fillId="0" borderId="0" xfId="0" applyNumberFormat="1" applyFont="1"/>
    <xf numFmtId="1" fontId="25" fillId="0" borderId="0" xfId="0" applyNumberFormat="1" applyFont="1"/>
    <xf numFmtId="1" fontId="23" fillId="0" borderId="0" xfId="0" applyNumberFormat="1" applyFont="1" applyAlignment="1">
      <alignment horizontal="right" vertical="top"/>
    </xf>
    <xf numFmtId="1" fontId="26" fillId="0" borderId="0" xfId="0" applyNumberFormat="1" applyFont="1" applyAlignment="1">
      <alignment horizontal="right" vertical="top"/>
    </xf>
    <xf numFmtId="49" fontId="27" fillId="0" borderId="0" xfId="0" applyNumberFormat="1" applyFont="1"/>
    <xf numFmtId="49" fontId="23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left" vertical="top"/>
    </xf>
    <xf numFmtId="166" fontId="25" fillId="0" borderId="0" xfId="0" applyNumberFormat="1" applyFont="1" applyAlignment="1">
      <alignment horizontal="right" vertical="top"/>
    </xf>
    <xf numFmtId="165" fontId="23" fillId="0" borderId="0" xfId="0" applyNumberFormat="1" applyFont="1"/>
    <xf numFmtId="165" fontId="23" fillId="0" borderId="0" xfId="0" applyNumberFormat="1" applyFont="1" applyAlignment="1">
      <alignment horizontal="right" vertical="top"/>
    </xf>
    <xf numFmtId="1" fontId="24" fillId="0" borderId="10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right" vertical="top"/>
    </xf>
    <xf numFmtId="1" fontId="29" fillId="0" borderId="0" xfId="0" applyNumberFormat="1" applyFont="1"/>
    <xf numFmtId="49" fontId="29" fillId="0" borderId="0" xfId="0" applyNumberFormat="1" applyFont="1"/>
    <xf numFmtId="166" fontId="29" fillId="0" borderId="0" xfId="0" applyNumberFormat="1" applyFont="1"/>
    <xf numFmtId="165" fontId="29" fillId="0" borderId="0" xfId="0" applyNumberFormat="1" applyFont="1"/>
    <xf numFmtId="164" fontId="29" fillId="0" borderId="0" xfId="0" applyNumberFormat="1" applyFont="1"/>
    <xf numFmtId="1" fontId="28" fillId="0" borderId="0" xfId="0" applyNumberFormat="1" applyFont="1" applyAlignment="1">
      <alignment horizontal="right" vertical="top"/>
    </xf>
    <xf numFmtId="1" fontId="28" fillId="0" borderId="0" xfId="0" applyNumberFormat="1" applyFont="1"/>
    <xf numFmtId="49" fontId="28" fillId="0" borderId="0" xfId="0" applyNumberFormat="1" applyFont="1"/>
    <xf numFmtId="49" fontId="28" fillId="0" borderId="0" xfId="0" applyNumberFormat="1" applyFont="1" applyAlignment="1">
      <alignment horizontal="left" vertical="top" wrapText="1"/>
    </xf>
    <xf numFmtId="166" fontId="28" fillId="0" borderId="0" xfId="0" applyNumberFormat="1" applyFont="1"/>
    <xf numFmtId="165" fontId="28" fillId="0" borderId="0" xfId="0" applyNumberFormat="1" applyFont="1"/>
    <xf numFmtId="164" fontId="28" fillId="0" borderId="0" xfId="0" applyNumberFormat="1" applyFont="1"/>
    <xf numFmtId="1" fontId="24" fillId="0" borderId="0" xfId="0" applyNumberFormat="1" applyFont="1" applyAlignment="1">
      <alignment horizontal="right" vertical="top"/>
    </xf>
    <xf numFmtId="1" fontId="24" fillId="0" borderId="0" xfId="0" applyNumberFormat="1" applyFont="1"/>
    <xf numFmtId="49" fontId="24" fillId="0" borderId="0" xfId="0" applyNumberFormat="1" applyFont="1"/>
    <xf numFmtId="49" fontId="24" fillId="0" borderId="0" xfId="0" applyNumberFormat="1" applyFont="1" applyAlignment="1">
      <alignment horizontal="left" vertical="top" wrapText="1"/>
    </xf>
    <xf numFmtId="166" fontId="24" fillId="0" borderId="0" xfId="0" applyNumberFormat="1" applyFont="1"/>
    <xf numFmtId="165" fontId="24" fillId="0" borderId="0" xfId="0" applyNumberFormat="1" applyFont="1"/>
    <xf numFmtId="164" fontId="24" fillId="0" borderId="0" xfId="0" applyNumberFormat="1" applyFont="1"/>
    <xf numFmtId="1" fontId="30" fillId="0" borderId="0" xfId="0" applyNumberFormat="1" applyFont="1" applyAlignment="1">
      <alignment horizontal="right" vertical="top"/>
    </xf>
    <xf numFmtId="1" fontId="30" fillId="0" borderId="11" xfId="0" applyNumberFormat="1" applyFont="1" applyBorder="1" applyAlignment="1">
      <alignment horizontal="center" vertical="top"/>
    </xf>
    <xf numFmtId="49" fontId="30" fillId="0" borderId="12" xfId="0" applyNumberFormat="1" applyFont="1" applyBorder="1" applyAlignment="1">
      <alignment horizontal="center" vertical="top"/>
    </xf>
    <xf numFmtId="49" fontId="30" fillId="0" borderId="12" xfId="0" applyNumberFormat="1" applyFont="1" applyBorder="1" applyAlignment="1">
      <alignment horizontal="right" vertical="top"/>
    </xf>
    <xf numFmtId="49" fontId="30" fillId="0" borderId="12" xfId="0" applyNumberFormat="1" applyFont="1" applyBorder="1" applyAlignment="1">
      <alignment horizontal="left" vertical="top" wrapText="1"/>
    </xf>
    <xf numFmtId="166" fontId="30" fillId="0" borderId="12" xfId="0" applyNumberFormat="1" applyFont="1" applyBorder="1" applyAlignment="1">
      <alignment horizontal="right" vertical="top"/>
    </xf>
    <xf numFmtId="165" fontId="30" fillId="0" borderId="12" xfId="0" applyNumberFormat="1" applyFont="1" applyBorder="1" applyAlignment="1">
      <alignment horizontal="right" vertical="top"/>
    </xf>
    <xf numFmtId="164" fontId="30" fillId="0" borderId="12" xfId="0" applyNumberFormat="1" applyFont="1" applyBorder="1" applyAlignment="1">
      <alignment horizontal="right" vertical="top"/>
    </xf>
    <xf numFmtId="0" fontId="32" fillId="0" borderId="0" xfId="0" applyFont="1"/>
    <xf numFmtId="1" fontId="32" fillId="0" borderId="0" xfId="0" applyNumberFormat="1" applyFont="1" applyAlignment="1">
      <alignment horizontal="right" vertical="top"/>
    </xf>
    <xf numFmtId="49" fontId="32" fillId="0" borderId="0" xfId="0" applyNumberFormat="1" applyFont="1" applyAlignment="1">
      <alignment horizontal="center" vertical="top"/>
    </xf>
    <xf numFmtId="49" fontId="32" fillId="0" borderId="0" xfId="0" applyNumberFormat="1" applyFont="1" applyAlignment="1">
      <alignment horizontal="left" vertical="top" wrapText="1"/>
    </xf>
    <xf numFmtId="166" fontId="32" fillId="0" borderId="0" xfId="0" applyNumberFormat="1" applyFont="1" applyAlignment="1">
      <alignment horizontal="right" vertical="top"/>
    </xf>
    <xf numFmtId="165" fontId="32" fillId="0" borderId="0" xfId="0" applyNumberFormat="1" applyFont="1" applyAlignment="1">
      <alignment horizontal="right" vertical="top"/>
    </xf>
    <xf numFmtId="164" fontId="32" fillId="0" borderId="0" xfId="0" applyNumberFormat="1" applyFont="1" applyAlignment="1">
      <alignment horizontal="right" vertical="top"/>
    </xf>
    <xf numFmtId="49" fontId="32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 shrinkToFit="1"/>
    </xf>
    <xf numFmtId="0" fontId="37" fillId="0" borderId="0" xfId="0" applyFont="1" applyAlignment="1">
      <alignment shrinkToFit="1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</cellXfs>
  <cellStyles count="4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Kontrolní buňka" xfId="20"/>
    <cellStyle name="Nadpis 1" xfId="21"/>
    <cellStyle name="Nadpis 2" xfId="22"/>
    <cellStyle name="Nadpis 3" xfId="23"/>
    <cellStyle name="Nadpis 4" xfId="24"/>
    <cellStyle name="Název" xfId="25"/>
    <cellStyle name="Neutrální" xfId="26"/>
    <cellStyle name="Normální" xfId="0" builtinId="0"/>
    <cellStyle name="Poznámka" xfId="27"/>
    <cellStyle name="Propojená buňka" xfId="28"/>
    <cellStyle name="Správně" xfId="29"/>
    <cellStyle name="Špatně" xfId="30"/>
    <cellStyle name="Text upozornění" xfId="31"/>
    <cellStyle name="Vstup" xfId="32"/>
    <cellStyle name="Výpočet" xfId="33"/>
    <cellStyle name="Výstup" xfId="34"/>
    <cellStyle name="Vysvětlující text" xfId="35"/>
    <cellStyle name="Zvýraznění 1" xfId="36"/>
    <cellStyle name="Zvýraznění 2" xfId="37"/>
    <cellStyle name="Zvýraznění 3" xfId="38"/>
    <cellStyle name="Zvýraznění 4" xfId="39"/>
    <cellStyle name="Zvýraznění 5" xfId="40"/>
    <cellStyle name="Zvýraznění 6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66675</xdr:rowOff>
    </xdr:from>
    <xdr:to>
      <xdr:col>7</xdr:col>
      <xdr:colOff>942975</xdr:colOff>
      <xdr:row>3</xdr:row>
      <xdr:rowOff>95250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F72A4C76-1FA9-1E5E-22E8-6D4312EA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666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4"/>
  <sheetViews>
    <sheetView showGridLines="0" tabSelected="1" topLeftCell="B1" zoomScaleNormal="100" workbookViewId="0">
      <selection activeCell="C2" sqref="C2"/>
    </sheetView>
  </sheetViews>
  <sheetFormatPr defaultRowHeight="8.25" x14ac:dyDescent="0.15"/>
  <cols>
    <col min="1" max="1" width="9.140625" style="3" hidden="1" customWidth="1"/>
    <col min="2" max="2" width="4.7109375" style="3" customWidth="1"/>
    <col min="3" max="8" width="14.7109375" style="3" customWidth="1"/>
    <col min="9" max="9" width="9.140625" style="3" customWidth="1"/>
    <col min="10" max="11" width="9.140625" style="3"/>
    <col min="12" max="12" width="56" style="3" hidden="1" customWidth="1"/>
    <col min="13" max="16384" width="9.140625" style="3"/>
  </cols>
  <sheetData>
    <row r="1" spans="1:12" ht="11.25" x14ac:dyDescent="0.2">
      <c r="A1" s="9"/>
      <c r="B1" s="9"/>
      <c r="C1" s="20" t="s">
        <v>21</v>
      </c>
    </row>
    <row r="2" spans="1:12" ht="11.25" x14ac:dyDescent="0.2">
      <c r="A2" s="15">
        <v>0</v>
      </c>
      <c r="C2" s="20" t="s">
        <v>22</v>
      </c>
    </row>
    <row r="3" spans="1:12" ht="11.25" customHeight="1" x14ac:dyDescent="0.2">
      <c r="A3" s="15">
        <f t="array" ref="A3">INDEX(VAT_RATES,MATCH(0,COUNTIF($A$1:A2,VAT_RATES),0))</f>
        <v>21</v>
      </c>
      <c r="C3" s="20" t="s">
        <v>23</v>
      </c>
      <c r="D3" s="131" t="s">
        <v>24</v>
      </c>
      <c r="E3" s="132"/>
      <c r="F3" s="132"/>
      <c r="G3" s="132"/>
    </row>
    <row r="4" spans="1:12" ht="11.25" customHeight="1" x14ac:dyDescent="0.2">
      <c r="A4" s="15" t="e">
        <f t="array" ref="A4">INDEX(VAT_RATES,MATCH(0,COUNTIF($A$1:A3,VAT_RATES),0))</f>
        <v>#N/A</v>
      </c>
      <c r="C4" s="21"/>
      <c r="D4" s="132"/>
      <c r="E4" s="132"/>
      <c r="F4" s="132"/>
      <c r="G4" s="132"/>
    </row>
    <row r="5" spans="1:12" ht="12.75" x14ac:dyDescent="0.2">
      <c r="A5" s="15" t="e">
        <f t="array" ref="A5">INDEX(VAT_RATES,MATCH(0,COUNTIF($A$1:A4,VAT_RATES),0))</f>
        <v>#N/A</v>
      </c>
      <c r="C5" s="22"/>
      <c r="D5" s="23"/>
      <c r="E5" s="23"/>
      <c r="F5" s="23"/>
      <c r="G5" s="23"/>
      <c r="H5" s="23"/>
      <c r="L5" s="24"/>
    </row>
    <row r="6" spans="1:12" ht="12.75" customHeight="1" x14ac:dyDescent="0.15">
      <c r="A6" s="15">
        <f>SUMIF(GROUP_ID,"",ITEM_PRICES)</f>
        <v>0</v>
      </c>
      <c r="C6" s="25"/>
      <c r="D6" s="25"/>
      <c r="E6" s="25"/>
      <c r="F6" s="25"/>
      <c r="G6" s="25"/>
      <c r="H6" s="25"/>
      <c r="K6" s="7"/>
      <c r="L6" s="7"/>
    </row>
    <row r="7" spans="1:12" s="18" customFormat="1" ht="15.2" customHeight="1" x14ac:dyDescent="0.2">
      <c r="A7" s="18">
        <f>IF(ISNUMBER($A$3),SUMIF(VAT_RATES,$A$3,ITEM_PRICES),0)</f>
        <v>0</v>
      </c>
      <c r="C7" s="26"/>
      <c r="D7" s="27"/>
      <c r="E7" s="133" t="s">
        <v>25</v>
      </c>
      <c r="F7" s="133"/>
      <c r="G7" s="27"/>
      <c r="H7" s="27"/>
      <c r="I7" s="19"/>
      <c r="J7" s="28"/>
      <c r="K7" s="28"/>
      <c r="L7" s="29" t="s">
        <v>26</v>
      </c>
    </row>
    <row r="8" spans="1:12" x14ac:dyDescent="0.15">
      <c r="A8" s="15">
        <f>IF(ISNUMBER($A$4),SUMIF(VAT_RATES,$A$4,ITEM_PRICES),0)</f>
        <v>0</v>
      </c>
      <c r="C8" s="25"/>
      <c r="D8" s="25"/>
      <c r="E8" s="25"/>
      <c r="F8" s="25"/>
      <c r="G8" s="25"/>
      <c r="H8" s="25"/>
      <c r="K8" s="7"/>
      <c r="L8" s="30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31" t="s">
        <v>27</v>
      </c>
      <c r="E9" s="134"/>
      <c r="F9" s="135"/>
      <c r="G9" s="135"/>
      <c r="H9" s="135"/>
      <c r="J9" s="33"/>
      <c r="K9" s="33"/>
      <c r="L9" s="32">
        <f>E9</f>
        <v>0</v>
      </c>
    </row>
    <row r="10" spans="1:12" customFormat="1" ht="25.5" x14ac:dyDescent="0.2">
      <c r="A10" t="str">
        <f>IF($A7=0,"","DPH " &amp; $A3 &amp; " % ze základny: " &amp; TEXT($A7,"# ##0"))</f>
        <v/>
      </c>
      <c r="C10" s="1"/>
      <c r="D10" s="31" t="s">
        <v>28</v>
      </c>
      <c r="E10" s="135" t="s">
        <v>29</v>
      </c>
      <c r="F10" s="135"/>
      <c r="G10" s="135"/>
      <c r="H10" s="135"/>
      <c r="J10" s="33"/>
      <c r="K10" s="33"/>
      <c r="L10" s="32" t="str">
        <f>E10</f>
        <v>VD Les Království Rekonstrukce komunikace a zpevněných ploch - PDPS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31" t="s">
        <v>30</v>
      </c>
      <c r="E11" s="134"/>
      <c r="F11" s="135"/>
      <c r="G11" s="135"/>
      <c r="H11" s="135"/>
      <c r="J11" s="33"/>
      <c r="K11" s="33"/>
      <c r="L11" s="32">
        <f>E11</f>
        <v>0</v>
      </c>
    </row>
    <row r="12" spans="1:12" x14ac:dyDescent="0.15">
      <c r="A12" s="15" t="str">
        <f>IF($A9=0,"","DPH " &amp; $A5 &amp; " % ze základny: " &amp; TEXT($A9,"# ##0"))</f>
        <v/>
      </c>
      <c r="C12" s="34"/>
      <c r="D12" s="34"/>
      <c r="E12" s="34"/>
      <c r="F12" s="34"/>
      <c r="G12" s="34"/>
      <c r="H12" s="34"/>
      <c r="J12" s="7"/>
      <c r="K12" s="7"/>
    </row>
    <row r="13" spans="1:12" x14ac:dyDescent="0.15">
      <c r="A13" s="15" t="str">
        <f>IF($A7=0,"",$A7*$A3/100)</f>
        <v/>
      </c>
      <c r="C13" s="25"/>
      <c r="D13" s="25"/>
      <c r="E13" s="25"/>
      <c r="F13" s="25"/>
      <c r="G13" s="25"/>
      <c r="H13" s="25"/>
      <c r="J13" s="7"/>
      <c r="K13" s="7"/>
    </row>
    <row r="14" spans="1:12" s="19" customFormat="1" ht="15.75" x14ac:dyDescent="0.25">
      <c r="A14" s="19" t="str">
        <f>IF($A8=0,"",$A8*$A4/100)</f>
        <v/>
      </c>
      <c r="C14" s="18"/>
      <c r="D14" s="18"/>
      <c r="E14" s="129" t="s">
        <v>31</v>
      </c>
      <c r="F14" s="130"/>
      <c r="G14" s="18"/>
      <c r="H14" s="18"/>
      <c r="J14" s="28"/>
      <c r="K14" s="28"/>
    </row>
    <row r="15" spans="1:12" x14ac:dyDescent="0.15">
      <c r="A15" s="15" t="str">
        <f>IF($A9=0,"",$A9*$A5/100)</f>
        <v/>
      </c>
      <c r="C15" s="25"/>
      <c r="D15" s="25"/>
      <c r="E15" s="25"/>
      <c r="F15" s="25"/>
      <c r="G15" s="25"/>
      <c r="H15" s="25"/>
      <c r="J15" s="7"/>
      <c r="K15" s="7"/>
    </row>
    <row r="16" spans="1:12" customFormat="1" ht="12.75" x14ac:dyDescent="0.2">
      <c r="A16">
        <f>SUM(A13:A15)</f>
        <v>0</v>
      </c>
      <c r="C16" s="1"/>
      <c r="D16" s="31" t="s">
        <v>32</v>
      </c>
      <c r="E16" s="136" t="s">
        <v>33</v>
      </c>
      <c r="F16" s="137"/>
      <c r="G16" s="137"/>
      <c r="H16" s="137"/>
      <c r="J16" s="33"/>
      <c r="K16" s="33"/>
    </row>
    <row r="17" spans="1:12" x14ac:dyDescent="0.15">
      <c r="A17" s="7"/>
      <c r="B17" s="7"/>
      <c r="C17" s="34"/>
      <c r="D17" s="34"/>
      <c r="E17" s="34"/>
      <c r="F17" s="34"/>
      <c r="G17" s="34"/>
      <c r="H17" s="34"/>
      <c r="J17" s="7"/>
      <c r="K17" s="7"/>
    </row>
    <row r="18" spans="1:12" x14ac:dyDescent="0.15">
      <c r="C18" s="25"/>
      <c r="D18" s="25"/>
      <c r="E18" s="25"/>
      <c r="F18" s="25"/>
      <c r="G18" s="25"/>
      <c r="H18" s="25"/>
      <c r="J18" s="7"/>
      <c r="K18" s="7"/>
    </row>
    <row r="19" spans="1:12" s="19" customFormat="1" ht="15.75" x14ac:dyDescent="0.25">
      <c r="C19" s="18"/>
      <c r="D19" s="36"/>
      <c r="E19" s="129" t="s">
        <v>34</v>
      </c>
      <c r="F19" s="130"/>
      <c r="G19" s="18"/>
      <c r="H19" s="18"/>
      <c r="J19" s="28"/>
      <c r="K19" s="28"/>
    </row>
    <row r="20" spans="1:12" x14ac:dyDescent="0.15">
      <c r="C20" s="25"/>
      <c r="D20" s="25"/>
      <c r="E20" s="25"/>
      <c r="F20" s="25"/>
      <c r="G20" s="25"/>
      <c r="H20" s="25"/>
      <c r="J20" s="7"/>
      <c r="K20" s="7"/>
    </row>
    <row r="21" spans="1:12" customFormat="1" ht="12.75" x14ac:dyDescent="0.2">
      <c r="C21" s="1"/>
      <c r="D21" s="31" t="s">
        <v>32</v>
      </c>
      <c r="E21" s="35" t="s">
        <v>33</v>
      </c>
      <c r="F21" s="35"/>
      <c r="G21" s="35"/>
      <c r="H21" s="35"/>
      <c r="J21" s="33"/>
      <c r="K21" s="33"/>
    </row>
    <row r="22" spans="1:12" x14ac:dyDescent="0.15">
      <c r="C22" s="34"/>
      <c r="D22" s="34"/>
      <c r="E22" s="34"/>
      <c r="F22" s="34"/>
      <c r="G22" s="34"/>
      <c r="H22" s="34"/>
      <c r="J22" s="7"/>
      <c r="K22" s="7"/>
    </row>
    <row r="23" spans="1:12" x14ac:dyDescent="0.15">
      <c r="C23" s="25"/>
      <c r="D23" s="37"/>
      <c r="E23" s="25"/>
      <c r="F23" s="25"/>
      <c r="G23" s="25"/>
      <c r="H23" s="25"/>
      <c r="J23" s="7"/>
      <c r="K23" s="7"/>
    </row>
    <row r="24" spans="1:12" s="19" customFormat="1" ht="15.75" x14ac:dyDescent="0.25">
      <c r="C24" s="18"/>
      <c r="D24" s="36"/>
      <c r="E24" s="129" t="s">
        <v>35</v>
      </c>
      <c r="F24" s="130"/>
      <c r="G24" s="18"/>
      <c r="H24" s="18"/>
      <c r="J24" s="28"/>
      <c r="K24" s="28"/>
    </row>
    <row r="25" spans="1:12" x14ac:dyDescent="0.15">
      <c r="C25" s="25"/>
      <c r="D25" s="37"/>
      <c r="E25" s="25"/>
      <c r="F25" s="25"/>
      <c r="G25" s="25"/>
      <c r="H25" s="25"/>
      <c r="J25" s="7"/>
      <c r="K25" s="7"/>
    </row>
    <row r="26" spans="1:12" customFormat="1" ht="12.75" x14ac:dyDescent="0.2">
      <c r="C26" s="1"/>
      <c r="D26" s="31" t="s">
        <v>36</v>
      </c>
      <c r="E26" s="38">
        <f ca="1">INDIRECT("A6")</f>
        <v>0</v>
      </c>
      <c r="F26" s="6" t="s">
        <v>37</v>
      </c>
      <c r="G26" s="1"/>
      <c r="H26" s="1"/>
      <c r="I26" s="39"/>
      <c r="J26" s="33"/>
      <c r="K26" s="33"/>
      <c r="L26" s="33"/>
    </row>
    <row r="27" spans="1:12" customFormat="1" ht="12.75" x14ac:dyDescent="0.2">
      <c r="C27" s="1"/>
      <c r="D27" s="31" t="s">
        <v>38</v>
      </c>
      <c r="E27" s="40">
        <f ca="1">INDIRECT("A16")</f>
        <v>0</v>
      </c>
      <c r="F27" s="1" t="str">
        <f>F26</f>
        <v>Kč</v>
      </c>
      <c r="G27" s="1"/>
      <c r="H27" s="1"/>
      <c r="I27" s="39"/>
      <c r="J27" s="33"/>
      <c r="K27" s="33"/>
      <c r="L27" s="41"/>
    </row>
    <row r="28" spans="1:12" customFormat="1" ht="12.75" x14ac:dyDescent="0.2">
      <c r="C28" s="1"/>
      <c r="D28" s="31" t="s">
        <v>39</v>
      </c>
      <c r="E28" s="40">
        <f ca="1">E26+E27</f>
        <v>0</v>
      </c>
      <c r="F28" s="1" t="str">
        <f>F26</f>
        <v>Kč</v>
      </c>
      <c r="G28" s="1"/>
      <c r="H28" s="1"/>
      <c r="I28" s="39"/>
      <c r="J28" s="33"/>
      <c r="K28" s="33"/>
      <c r="L28" s="33"/>
    </row>
    <row r="29" spans="1:12" x14ac:dyDescent="0.15">
      <c r="C29" s="42"/>
      <c r="D29" s="42"/>
      <c r="E29" s="42"/>
      <c r="F29" s="42"/>
      <c r="G29" s="42"/>
      <c r="H29" s="42"/>
    </row>
    <row r="30" spans="1:12" x14ac:dyDescent="0.15">
      <c r="C30" s="17"/>
      <c r="D30" s="2"/>
      <c r="E30" s="2"/>
      <c r="F30" s="2"/>
      <c r="G30" s="2"/>
      <c r="H30" s="2"/>
    </row>
    <row r="31" spans="1:12" x14ac:dyDescent="0.15">
      <c r="C31" s="17"/>
      <c r="D31" s="2"/>
      <c r="E31" s="2"/>
      <c r="F31" s="2"/>
      <c r="G31" s="2"/>
      <c r="H31" s="2"/>
    </row>
    <row r="32" spans="1:12" x14ac:dyDescent="0.15">
      <c r="C32" s="17"/>
      <c r="D32" s="2"/>
      <c r="E32" s="2"/>
      <c r="F32" s="2"/>
      <c r="G32" s="2"/>
      <c r="H32" s="2"/>
    </row>
    <row r="33" spans="3:8" x14ac:dyDescent="0.15">
      <c r="C33" s="17"/>
      <c r="D33" s="2"/>
      <c r="E33" s="2"/>
      <c r="F33" s="2"/>
      <c r="G33" s="2"/>
      <c r="H33" s="2"/>
    </row>
    <row r="34" spans="3:8" x14ac:dyDescent="0.15">
      <c r="C34" s="9"/>
    </row>
    <row r="35" spans="3:8" x14ac:dyDescent="0.15">
      <c r="C35" s="9"/>
    </row>
    <row r="36" spans="3:8" x14ac:dyDescent="0.15">
      <c r="C36" s="9"/>
    </row>
    <row r="37" spans="3:8" x14ac:dyDescent="0.15">
      <c r="C37" s="9"/>
    </row>
    <row r="38" spans="3:8" x14ac:dyDescent="0.15">
      <c r="C38" s="9"/>
    </row>
    <row r="39" spans="3:8" x14ac:dyDescent="0.15">
      <c r="C39" s="9"/>
    </row>
    <row r="40" spans="3:8" x14ac:dyDescent="0.15">
      <c r="C40" s="9"/>
    </row>
    <row r="41" spans="3:8" x14ac:dyDescent="0.15">
      <c r="C41" s="9"/>
    </row>
    <row r="42" spans="3:8" x14ac:dyDescent="0.15">
      <c r="C42" s="9"/>
    </row>
    <row r="43" spans="3:8" x14ac:dyDescent="0.15">
      <c r="C43" s="9"/>
    </row>
    <row r="44" spans="3:8" x14ac:dyDescent="0.15">
      <c r="C44" s="9"/>
    </row>
  </sheetData>
  <mergeCells count="9">
    <mergeCell ref="E19:F19"/>
    <mergeCell ref="E24:F24"/>
    <mergeCell ref="D3:G4"/>
    <mergeCell ref="E7:F7"/>
    <mergeCell ref="E9:H9"/>
    <mergeCell ref="E10:H10"/>
    <mergeCell ref="E11:H11"/>
    <mergeCell ref="E14:F14"/>
    <mergeCell ref="E16:H16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7"/>
  <sheetViews>
    <sheetView zoomScaleNormal="100" workbookViewId="0">
      <pane ySplit="4" topLeftCell="A5" activePane="bottomLeft" state="frozen"/>
      <selection pane="bottomLeft" activeCell="B2" sqref="B2"/>
    </sheetView>
  </sheetViews>
  <sheetFormatPr defaultRowHeight="8.25" outlineLevelRow="2" x14ac:dyDescent="0.15"/>
  <cols>
    <col min="1" max="1" width="34.7109375" style="3" hidden="1" customWidth="1"/>
    <col min="2" max="2" width="80.7109375" style="3" customWidth="1"/>
    <col min="3" max="3" width="15.7109375" style="3" customWidth="1"/>
    <col min="4" max="6" width="15.7109375" style="3" hidden="1" customWidth="1"/>
    <col min="7" max="7" width="41.7109375" style="3" customWidth="1"/>
    <col min="8" max="16384" width="9.140625" style="3"/>
  </cols>
  <sheetData>
    <row r="1" spans="1:8" ht="15.75" x14ac:dyDescent="0.15">
      <c r="B1" s="26" t="s">
        <v>176</v>
      </c>
    </row>
    <row r="2" spans="1:8" ht="15.75" x14ac:dyDescent="0.15">
      <c r="B2" s="26" t="s">
        <v>177</v>
      </c>
      <c r="C2" s="46"/>
      <c r="D2" s="49"/>
      <c r="E2" s="46"/>
      <c r="F2" s="46"/>
    </row>
    <row r="3" spans="1:8" ht="7.5" customHeight="1" x14ac:dyDescent="0.15">
      <c r="A3" s="7"/>
      <c r="B3" s="43"/>
      <c r="C3" s="46"/>
      <c r="D3" s="50"/>
      <c r="E3" s="53"/>
      <c r="F3" s="53"/>
      <c r="G3" s="10"/>
    </row>
    <row r="4" spans="1:8" ht="11.25" x14ac:dyDescent="0.2">
      <c r="A4" s="5"/>
      <c r="B4" s="54" t="s">
        <v>4</v>
      </c>
      <c r="C4" s="55" t="s">
        <v>10</v>
      </c>
      <c r="D4" s="56" t="s">
        <v>12</v>
      </c>
      <c r="E4" s="55" t="s">
        <v>3</v>
      </c>
      <c r="F4" s="55" t="s">
        <v>16</v>
      </c>
      <c r="G4" s="7"/>
      <c r="H4" s="10"/>
    </row>
    <row r="5" spans="1:8" ht="7.5" customHeight="1" x14ac:dyDescent="0.15">
      <c r="B5" s="43"/>
      <c r="C5" s="46"/>
      <c r="D5" s="49"/>
      <c r="E5" s="46"/>
      <c r="F5" s="46"/>
      <c r="G5" s="10"/>
    </row>
    <row r="6" spans="1:8" ht="12" x14ac:dyDescent="0.15">
      <c r="A6" s="69" t="s">
        <v>40</v>
      </c>
      <c r="B6" s="70" t="s">
        <v>41</v>
      </c>
      <c r="C6" s="71">
        <f>VLOOKUP($A6,Zakázka!$A:$Q,10,FALSE)</f>
        <v>0</v>
      </c>
      <c r="D6" s="72">
        <f>VLOOKUP($A6,Zakázka!$A:$Q,12,FALSE)</f>
        <v>1884.1275926958517</v>
      </c>
      <c r="E6" s="71">
        <f>VLOOKUP($A6,Zakázka!$A:$Q,16,FALSE)</f>
        <v>0</v>
      </c>
      <c r="F6" s="71">
        <f>VLOOKUP($A6,Zakázka!$A:$Q,17,FALSE)</f>
        <v>0</v>
      </c>
      <c r="G6" s="7"/>
      <c r="H6" s="10"/>
    </row>
    <row r="7" spans="1:8" ht="12" outlineLevel="1" x14ac:dyDescent="0.15">
      <c r="A7" s="73" t="s">
        <v>42</v>
      </c>
      <c r="B7" s="74" t="s">
        <v>43</v>
      </c>
      <c r="C7" s="75">
        <f>VLOOKUP($A7,Zakázka!$A:$Q,10,FALSE)</f>
        <v>0</v>
      </c>
      <c r="D7" s="76">
        <f>VLOOKUP($A7,Zakázka!$A:$Q,12,FALSE)</f>
        <v>0</v>
      </c>
      <c r="E7" s="75">
        <f>VLOOKUP($A7,Zakázka!$A:$Q,16,FALSE)</f>
        <v>0</v>
      </c>
      <c r="F7" s="75">
        <f>VLOOKUP($A7,Zakázka!$A:$Q,17,FALSE)</f>
        <v>0</v>
      </c>
      <c r="G7" s="7"/>
      <c r="H7" s="10"/>
    </row>
    <row r="8" spans="1:8" ht="11.25" outlineLevel="2" x14ac:dyDescent="0.15">
      <c r="A8" s="77" t="s">
        <v>44</v>
      </c>
      <c r="B8" s="78" t="s">
        <v>45</v>
      </c>
      <c r="C8" s="79">
        <f>VLOOKUP($A8,Zakázka!$A:$Q,10,FALSE)</f>
        <v>0</v>
      </c>
      <c r="D8" s="80">
        <f>VLOOKUP($A8,Zakázka!$A:$Q,12,FALSE)</f>
        <v>0</v>
      </c>
      <c r="E8" s="79">
        <f>VLOOKUP($A8,Zakázka!$A:$Q,16,FALSE)</f>
        <v>0</v>
      </c>
      <c r="F8" s="79">
        <f>VLOOKUP($A8,Zakázka!$A:$Q,17,FALSE)</f>
        <v>0</v>
      </c>
      <c r="G8" s="7"/>
      <c r="H8" s="10"/>
    </row>
    <row r="9" spans="1:8" ht="12" outlineLevel="1" x14ac:dyDescent="0.15">
      <c r="A9" s="73" t="s">
        <v>46</v>
      </c>
      <c r="B9" s="74" t="s">
        <v>47</v>
      </c>
      <c r="C9" s="75">
        <f>VLOOKUP($A9,Zakázka!$A:$Q,10,FALSE)</f>
        <v>0</v>
      </c>
      <c r="D9" s="76">
        <f>VLOOKUP($A9,Zakázka!$A:$Q,12,FALSE)</f>
        <v>17.659924999999998</v>
      </c>
      <c r="E9" s="75">
        <f>VLOOKUP($A9,Zakázka!$A:$Q,16,FALSE)</f>
        <v>0</v>
      </c>
      <c r="F9" s="75">
        <f>VLOOKUP($A9,Zakázka!$A:$Q,17,FALSE)</f>
        <v>0</v>
      </c>
      <c r="G9" s="7"/>
      <c r="H9" s="10"/>
    </row>
    <row r="10" spans="1:8" ht="11.25" outlineLevel="2" x14ac:dyDescent="0.15">
      <c r="A10" s="77" t="s">
        <v>48</v>
      </c>
      <c r="B10" s="78" t="s">
        <v>49</v>
      </c>
      <c r="C10" s="79">
        <f>VLOOKUP($A10,Zakázka!$A:$Q,10,FALSE)</f>
        <v>0</v>
      </c>
      <c r="D10" s="80">
        <f>VLOOKUP($A10,Zakázka!$A:$Q,12,FALSE)</f>
        <v>9.629645</v>
      </c>
      <c r="E10" s="79">
        <f>VLOOKUP($A10,Zakázka!$A:$Q,16,FALSE)</f>
        <v>0</v>
      </c>
      <c r="F10" s="79">
        <f>VLOOKUP($A10,Zakázka!$A:$Q,17,FALSE)</f>
        <v>0</v>
      </c>
      <c r="G10" s="7"/>
      <c r="H10" s="10"/>
    </row>
    <row r="11" spans="1:8" ht="11.25" outlineLevel="2" x14ac:dyDescent="0.15">
      <c r="A11" s="77" t="s">
        <v>50</v>
      </c>
      <c r="B11" s="78" t="s">
        <v>51</v>
      </c>
      <c r="C11" s="79">
        <f>VLOOKUP($A11,Zakázka!$A:$Q,10,FALSE)</f>
        <v>0</v>
      </c>
      <c r="D11" s="80">
        <f>VLOOKUP($A11,Zakázka!$A:$Q,12,FALSE)</f>
        <v>6.4745999999999988</v>
      </c>
      <c r="E11" s="79">
        <f>VLOOKUP($A11,Zakázka!$A:$Q,16,FALSE)</f>
        <v>0</v>
      </c>
      <c r="F11" s="79">
        <f>VLOOKUP($A11,Zakázka!$A:$Q,17,FALSE)</f>
        <v>0</v>
      </c>
      <c r="G11" s="7"/>
      <c r="H11" s="10"/>
    </row>
    <row r="12" spans="1:8" ht="11.25" outlineLevel="2" x14ac:dyDescent="0.15">
      <c r="A12" s="77" t="s">
        <v>52</v>
      </c>
      <c r="B12" s="78" t="s">
        <v>53</v>
      </c>
      <c r="C12" s="79">
        <f>VLOOKUP($A12,Zakázka!$A:$Q,10,FALSE)</f>
        <v>0</v>
      </c>
      <c r="D12" s="80">
        <f>VLOOKUP($A12,Zakázka!$A:$Q,12,FALSE)</f>
        <v>0</v>
      </c>
      <c r="E12" s="79">
        <f>VLOOKUP($A12,Zakázka!$A:$Q,16,FALSE)</f>
        <v>0</v>
      </c>
      <c r="F12" s="79">
        <f>VLOOKUP($A12,Zakázka!$A:$Q,17,FALSE)</f>
        <v>0</v>
      </c>
      <c r="G12" s="7"/>
      <c r="H12" s="10"/>
    </row>
    <row r="13" spans="1:8" ht="11.25" outlineLevel="2" x14ac:dyDescent="0.15">
      <c r="A13" s="77" t="s">
        <v>54</v>
      </c>
      <c r="B13" s="78" t="s">
        <v>45</v>
      </c>
      <c r="C13" s="79">
        <f>VLOOKUP($A13,Zakázka!$A:$Q,10,FALSE)</f>
        <v>0</v>
      </c>
      <c r="D13" s="80">
        <f>VLOOKUP($A13,Zakázka!$A:$Q,12,FALSE)</f>
        <v>1.55568</v>
      </c>
      <c r="E13" s="79">
        <f>VLOOKUP($A13,Zakázka!$A:$Q,16,FALSE)</f>
        <v>0</v>
      </c>
      <c r="F13" s="79">
        <f>VLOOKUP($A13,Zakázka!$A:$Q,17,FALSE)</f>
        <v>0</v>
      </c>
      <c r="G13" s="7"/>
      <c r="H13" s="10"/>
    </row>
    <row r="14" spans="1:8" ht="11.25" outlineLevel="2" x14ac:dyDescent="0.15">
      <c r="A14" s="77" t="s">
        <v>55</v>
      </c>
      <c r="B14" s="78" t="s">
        <v>56</v>
      </c>
      <c r="C14" s="79">
        <f>VLOOKUP($A14,Zakázka!$A:$Q,10,FALSE)</f>
        <v>0</v>
      </c>
      <c r="D14" s="80">
        <f>VLOOKUP($A14,Zakázka!$A:$Q,12,FALSE)</f>
        <v>0</v>
      </c>
      <c r="E14" s="79">
        <f>VLOOKUP($A14,Zakázka!$A:$Q,16,FALSE)</f>
        <v>0</v>
      </c>
      <c r="F14" s="79">
        <f>VLOOKUP($A14,Zakázka!$A:$Q,17,FALSE)</f>
        <v>0</v>
      </c>
      <c r="G14" s="7"/>
      <c r="H14" s="10"/>
    </row>
    <row r="15" spans="1:8" ht="12" outlineLevel="1" x14ac:dyDescent="0.15">
      <c r="A15" s="73" t="s">
        <v>57</v>
      </c>
      <c r="B15" s="74" t="s">
        <v>58</v>
      </c>
      <c r="C15" s="75">
        <f>VLOOKUP($A15,Zakázka!$A:$Q,10,FALSE)</f>
        <v>0</v>
      </c>
      <c r="D15" s="76">
        <f>VLOOKUP($A15,Zakázka!$A:$Q,12,FALSE)</f>
        <v>126.10212609999999</v>
      </c>
      <c r="E15" s="75">
        <f>VLOOKUP($A15,Zakázka!$A:$Q,16,FALSE)</f>
        <v>0</v>
      </c>
      <c r="F15" s="75">
        <f>VLOOKUP($A15,Zakázka!$A:$Q,17,FALSE)</f>
        <v>0</v>
      </c>
      <c r="G15" s="7"/>
      <c r="H15" s="10"/>
    </row>
    <row r="16" spans="1:8" ht="11.25" outlineLevel="2" x14ac:dyDescent="0.15">
      <c r="A16" s="77" t="s">
        <v>59</v>
      </c>
      <c r="B16" s="78" t="s">
        <v>49</v>
      </c>
      <c r="C16" s="79">
        <f>VLOOKUP($A16,Zakázka!$A:$Q,10,FALSE)</f>
        <v>0</v>
      </c>
      <c r="D16" s="80">
        <f>VLOOKUP($A16,Zakázka!$A:$Q,12,FALSE)</f>
        <v>26.178292500000005</v>
      </c>
      <c r="E16" s="79">
        <f>VLOOKUP($A16,Zakázka!$A:$Q,16,FALSE)</f>
        <v>0</v>
      </c>
      <c r="F16" s="79">
        <f>VLOOKUP($A16,Zakázka!$A:$Q,17,FALSE)</f>
        <v>0</v>
      </c>
      <c r="G16" s="7"/>
      <c r="H16" s="10"/>
    </row>
    <row r="17" spans="1:8" ht="11.25" outlineLevel="2" x14ac:dyDescent="0.15">
      <c r="A17" s="77" t="s">
        <v>60</v>
      </c>
      <c r="B17" s="78" t="s">
        <v>51</v>
      </c>
      <c r="C17" s="79">
        <f>VLOOKUP($A17,Zakázka!$A:$Q,10,FALSE)</f>
        <v>0</v>
      </c>
      <c r="D17" s="80">
        <f>VLOOKUP($A17,Zakázka!$A:$Q,12,FALSE)</f>
        <v>3.4334999999999996</v>
      </c>
      <c r="E17" s="79">
        <f>VLOOKUP($A17,Zakázka!$A:$Q,16,FALSE)</f>
        <v>0</v>
      </c>
      <c r="F17" s="79">
        <f>VLOOKUP($A17,Zakázka!$A:$Q,17,FALSE)</f>
        <v>0</v>
      </c>
      <c r="G17" s="7"/>
      <c r="H17" s="10"/>
    </row>
    <row r="18" spans="1:8" ht="11.25" outlineLevel="2" x14ac:dyDescent="0.15">
      <c r="A18" s="77" t="s">
        <v>61</v>
      </c>
      <c r="B18" s="78" t="s">
        <v>53</v>
      </c>
      <c r="C18" s="79">
        <f>VLOOKUP($A18,Zakázka!$A:$Q,10,FALSE)</f>
        <v>0</v>
      </c>
      <c r="D18" s="80">
        <f>VLOOKUP($A18,Zakázka!$A:$Q,12,FALSE)</f>
        <v>38.698782000000001</v>
      </c>
      <c r="E18" s="79">
        <f>VLOOKUP($A18,Zakázka!$A:$Q,16,FALSE)</f>
        <v>0</v>
      </c>
      <c r="F18" s="79">
        <f>VLOOKUP($A18,Zakázka!$A:$Q,17,FALSE)</f>
        <v>0</v>
      </c>
      <c r="G18" s="7"/>
      <c r="H18" s="10"/>
    </row>
    <row r="19" spans="1:8" ht="11.25" outlineLevel="2" x14ac:dyDescent="0.15">
      <c r="A19" s="77" t="s">
        <v>62</v>
      </c>
      <c r="B19" s="78" t="s">
        <v>45</v>
      </c>
      <c r="C19" s="79">
        <f>VLOOKUP($A19,Zakázka!$A:$Q,10,FALSE)</f>
        <v>0</v>
      </c>
      <c r="D19" s="80">
        <f>VLOOKUP($A19,Zakázka!$A:$Q,12,FALSE)</f>
        <v>57.791551600000005</v>
      </c>
      <c r="E19" s="79">
        <f>VLOOKUP($A19,Zakázka!$A:$Q,16,FALSE)</f>
        <v>0</v>
      </c>
      <c r="F19" s="79">
        <f>VLOOKUP($A19,Zakázka!$A:$Q,17,FALSE)</f>
        <v>0</v>
      </c>
      <c r="G19" s="7"/>
      <c r="H19" s="10"/>
    </row>
    <row r="20" spans="1:8" ht="11.25" outlineLevel="2" x14ac:dyDescent="0.15">
      <c r="A20" s="77" t="s">
        <v>63</v>
      </c>
      <c r="B20" s="78" t="s">
        <v>56</v>
      </c>
      <c r="C20" s="79">
        <f>VLOOKUP($A20,Zakázka!$A:$Q,10,FALSE)</f>
        <v>0</v>
      </c>
      <c r="D20" s="80">
        <f>VLOOKUP($A20,Zakázka!$A:$Q,12,FALSE)</f>
        <v>0</v>
      </c>
      <c r="E20" s="79">
        <f>VLOOKUP($A20,Zakázka!$A:$Q,16,FALSE)</f>
        <v>0</v>
      </c>
      <c r="F20" s="79">
        <f>VLOOKUP($A20,Zakázka!$A:$Q,17,FALSE)</f>
        <v>0</v>
      </c>
      <c r="G20" s="7"/>
      <c r="H20" s="10"/>
    </row>
    <row r="21" spans="1:8" ht="12" outlineLevel="1" x14ac:dyDescent="0.15">
      <c r="A21" s="73" t="s">
        <v>64</v>
      </c>
      <c r="B21" s="74" t="s">
        <v>65</v>
      </c>
      <c r="C21" s="75">
        <f>VLOOKUP($A21,Zakázka!$A:$Q,10,FALSE)</f>
        <v>0</v>
      </c>
      <c r="D21" s="76">
        <f>VLOOKUP($A21,Zakázka!$A:$Q,12,FALSE)</f>
        <v>266.29835492000001</v>
      </c>
      <c r="E21" s="75">
        <f>VLOOKUP($A21,Zakázka!$A:$Q,16,FALSE)</f>
        <v>0</v>
      </c>
      <c r="F21" s="75">
        <f>VLOOKUP($A21,Zakázka!$A:$Q,17,FALSE)</f>
        <v>0</v>
      </c>
      <c r="G21" s="7"/>
      <c r="H21" s="10"/>
    </row>
    <row r="22" spans="1:8" ht="11.25" outlineLevel="2" x14ac:dyDescent="0.15">
      <c r="A22" s="77" t="s">
        <v>66</v>
      </c>
      <c r="B22" s="78" t="s">
        <v>49</v>
      </c>
      <c r="C22" s="79">
        <f>VLOOKUP($A22,Zakázka!$A:$Q,10,FALSE)</f>
        <v>0</v>
      </c>
      <c r="D22" s="80">
        <f>VLOOKUP($A22,Zakázka!$A:$Q,12,FALSE)</f>
        <v>40.299329999999998</v>
      </c>
      <c r="E22" s="79">
        <f>VLOOKUP($A22,Zakázka!$A:$Q,16,FALSE)</f>
        <v>0</v>
      </c>
      <c r="F22" s="79">
        <f>VLOOKUP($A22,Zakázka!$A:$Q,17,FALSE)</f>
        <v>0</v>
      </c>
      <c r="G22" s="7"/>
      <c r="H22" s="10"/>
    </row>
    <row r="23" spans="1:8" ht="11.25" outlineLevel="2" x14ac:dyDescent="0.15">
      <c r="A23" s="77" t="s">
        <v>67</v>
      </c>
      <c r="B23" s="78" t="s">
        <v>51</v>
      </c>
      <c r="C23" s="79">
        <f>VLOOKUP($A23,Zakázka!$A:$Q,10,FALSE)</f>
        <v>0</v>
      </c>
      <c r="D23" s="80">
        <f>VLOOKUP($A23,Zakázka!$A:$Q,12,FALSE)</f>
        <v>3.6827526399999995</v>
      </c>
      <c r="E23" s="79">
        <f>VLOOKUP($A23,Zakázka!$A:$Q,16,FALSE)</f>
        <v>0</v>
      </c>
      <c r="F23" s="79">
        <f>VLOOKUP($A23,Zakázka!$A:$Q,17,FALSE)</f>
        <v>0</v>
      </c>
      <c r="G23" s="7"/>
      <c r="H23" s="10"/>
    </row>
    <row r="24" spans="1:8" ht="11.25" outlineLevel="2" x14ac:dyDescent="0.15">
      <c r="A24" s="77" t="s">
        <v>68</v>
      </c>
      <c r="B24" s="78" t="s">
        <v>69</v>
      </c>
      <c r="C24" s="79">
        <f>VLOOKUP($A24,Zakázka!$A:$Q,10,FALSE)</f>
        <v>0</v>
      </c>
      <c r="D24" s="80">
        <f>VLOOKUP($A24,Zakázka!$A:$Q,12,FALSE)</f>
        <v>2.57620608</v>
      </c>
      <c r="E24" s="79">
        <f>VLOOKUP($A24,Zakázka!$A:$Q,16,FALSE)</f>
        <v>0</v>
      </c>
      <c r="F24" s="79">
        <f>VLOOKUP($A24,Zakázka!$A:$Q,17,FALSE)</f>
        <v>0</v>
      </c>
      <c r="G24" s="7"/>
      <c r="H24" s="10"/>
    </row>
    <row r="25" spans="1:8" ht="11.25" outlineLevel="2" x14ac:dyDescent="0.15">
      <c r="A25" s="77" t="s">
        <v>70</v>
      </c>
      <c r="B25" s="78" t="s">
        <v>71</v>
      </c>
      <c r="C25" s="79">
        <f>VLOOKUP($A25,Zakázka!$A:$Q,10,FALSE)</f>
        <v>0</v>
      </c>
      <c r="D25" s="80">
        <f>VLOOKUP($A25,Zakázka!$A:$Q,12,FALSE)</f>
        <v>1.1976956999999999</v>
      </c>
      <c r="E25" s="79">
        <f>VLOOKUP($A25,Zakázka!$A:$Q,16,FALSE)</f>
        <v>0</v>
      </c>
      <c r="F25" s="79">
        <f>VLOOKUP($A25,Zakázka!$A:$Q,17,FALSE)</f>
        <v>0</v>
      </c>
      <c r="G25" s="7"/>
      <c r="H25" s="10"/>
    </row>
    <row r="26" spans="1:8" ht="11.25" outlineLevel="2" x14ac:dyDescent="0.15">
      <c r="A26" s="77" t="s">
        <v>72</v>
      </c>
      <c r="B26" s="78" t="s">
        <v>53</v>
      </c>
      <c r="C26" s="79">
        <f>VLOOKUP($A26,Zakázka!$A:$Q,10,FALSE)</f>
        <v>0</v>
      </c>
      <c r="D26" s="80">
        <f>VLOOKUP($A26,Zakázka!$A:$Q,12,FALSE)</f>
        <v>124.900096</v>
      </c>
      <c r="E26" s="79">
        <f>VLOOKUP($A26,Zakázka!$A:$Q,16,FALSE)</f>
        <v>0</v>
      </c>
      <c r="F26" s="79">
        <f>VLOOKUP($A26,Zakázka!$A:$Q,17,FALSE)</f>
        <v>0</v>
      </c>
      <c r="G26" s="7"/>
      <c r="H26" s="10"/>
    </row>
    <row r="27" spans="1:8" ht="11.25" outlineLevel="2" x14ac:dyDescent="0.15">
      <c r="A27" s="77" t="s">
        <v>73</v>
      </c>
      <c r="B27" s="78" t="s">
        <v>45</v>
      </c>
      <c r="C27" s="79">
        <f>VLOOKUP($A27,Zakázka!$A:$Q,10,FALSE)</f>
        <v>0</v>
      </c>
      <c r="D27" s="80">
        <f>VLOOKUP($A27,Zakázka!$A:$Q,12,FALSE)</f>
        <v>93.642274500000013</v>
      </c>
      <c r="E27" s="79">
        <f>VLOOKUP($A27,Zakázka!$A:$Q,16,FALSE)</f>
        <v>0</v>
      </c>
      <c r="F27" s="79">
        <f>VLOOKUP($A27,Zakázka!$A:$Q,17,FALSE)</f>
        <v>0</v>
      </c>
      <c r="G27" s="7"/>
      <c r="H27" s="10"/>
    </row>
    <row r="28" spans="1:8" ht="11.25" outlineLevel="2" x14ac:dyDescent="0.15">
      <c r="A28" s="77" t="s">
        <v>74</v>
      </c>
      <c r="B28" s="78" t="s">
        <v>56</v>
      </c>
      <c r="C28" s="79">
        <f>VLOOKUP($A28,Zakázka!$A:$Q,10,FALSE)</f>
        <v>0</v>
      </c>
      <c r="D28" s="80">
        <f>VLOOKUP($A28,Zakázka!$A:$Q,12,FALSE)</f>
        <v>0</v>
      </c>
      <c r="E28" s="79">
        <f>VLOOKUP($A28,Zakázka!$A:$Q,16,FALSE)</f>
        <v>0</v>
      </c>
      <c r="F28" s="79">
        <f>VLOOKUP($A28,Zakázka!$A:$Q,17,FALSE)</f>
        <v>0</v>
      </c>
      <c r="G28" s="7"/>
      <c r="H28" s="10"/>
    </row>
    <row r="29" spans="1:8" ht="12" outlineLevel="1" x14ac:dyDescent="0.15">
      <c r="A29" s="73" t="s">
        <v>75</v>
      </c>
      <c r="B29" s="74" t="s">
        <v>76</v>
      </c>
      <c r="C29" s="75">
        <f>VLOOKUP($A29,Zakázka!$A:$Q,10,FALSE)</f>
        <v>0</v>
      </c>
      <c r="D29" s="76">
        <f>VLOOKUP($A29,Zakázka!$A:$Q,12,FALSE)</f>
        <v>861.66005288000019</v>
      </c>
      <c r="E29" s="75">
        <f>VLOOKUP($A29,Zakázka!$A:$Q,16,FALSE)</f>
        <v>0</v>
      </c>
      <c r="F29" s="75">
        <f>VLOOKUP($A29,Zakázka!$A:$Q,17,FALSE)</f>
        <v>0</v>
      </c>
      <c r="G29" s="7"/>
      <c r="H29" s="10"/>
    </row>
    <row r="30" spans="1:8" ht="11.25" outlineLevel="2" x14ac:dyDescent="0.15">
      <c r="A30" s="77" t="s">
        <v>77</v>
      </c>
      <c r="B30" s="78" t="s">
        <v>49</v>
      </c>
      <c r="C30" s="79">
        <f>VLOOKUP($A30,Zakázka!$A:$Q,10,FALSE)</f>
        <v>0</v>
      </c>
      <c r="D30" s="80">
        <f>VLOOKUP($A30,Zakázka!$A:$Q,12,FALSE)</f>
        <v>78.847723500000015</v>
      </c>
      <c r="E30" s="79">
        <f>VLOOKUP($A30,Zakázka!$A:$Q,16,FALSE)</f>
        <v>0</v>
      </c>
      <c r="F30" s="79">
        <f>VLOOKUP($A30,Zakázka!$A:$Q,17,FALSE)</f>
        <v>0</v>
      </c>
      <c r="G30" s="7"/>
      <c r="H30" s="10"/>
    </row>
    <row r="31" spans="1:8" ht="11.25" outlineLevel="2" x14ac:dyDescent="0.15">
      <c r="A31" s="77" t="s">
        <v>78</v>
      </c>
      <c r="B31" s="78" t="s">
        <v>51</v>
      </c>
      <c r="C31" s="79">
        <f>VLOOKUP($A31,Zakázka!$A:$Q,10,FALSE)</f>
        <v>0</v>
      </c>
      <c r="D31" s="80">
        <f>VLOOKUP($A31,Zakázka!$A:$Q,12,FALSE)</f>
        <v>4.0221</v>
      </c>
      <c r="E31" s="79">
        <f>VLOOKUP($A31,Zakázka!$A:$Q,16,FALSE)</f>
        <v>0</v>
      </c>
      <c r="F31" s="79">
        <f>VLOOKUP($A31,Zakázka!$A:$Q,17,FALSE)</f>
        <v>0</v>
      </c>
      <c r="G31" s="7"/>
      <c r="H31" s="10"/>
    </row>
    <row r="32" spans="1:8" ht="11.25" outlineLevel="2" x14ac:dyDescent="0.15">
      <c r="A32" s="77" t="s">
        <v>79</v>
      </c>
      <c r="B32" s="78" t="s">
        <v>69</v>
      </c>
      <c r="C32" s="79">
        <f>VLOOKUP($A32,Zakázka!$A:$Q,10,FALSE)</f>
        <v>0</v>
      </c>
      <c r="D32" s="80">
        <f>VLOOKUP($A32,Zakázka!$A:$Q,12,FALSE)</f>
        <v>0.98754000000000008</v>
      </c>
      <c r="E32" s="79">
        <f>VLOOKUP($A32,Zakázka!$A:$Q,16,FALSE)</f>
        <v>0</v>
      </c>
      <c r="F32" s="79">
        <f>VLOOKUP($A32,Zakázka!$A:$Q,17,FALSE)</f>
        <v>0</v>
      </c>
      <c r="G32" s="7"/>
      <c r="H32" s="10"/>
    </row>
    <row r="33" spans="1:8" ht="11.25" outlineLevel="2" x14ac:dyDescent="0.15">
      <c r="A33" s="77" t="s">
        <v>80</v>
      </c>
      <c r="B33" s="78" t="s">
        <v>53</v>
      </c>
      <c r="C33" s="79">
        <f>VLOOKUP($A33,Zakázka!$A:$Q,10,FALSE)</f>
        <v>0</v>
      </c>
      <c r="D33" s="80">
        <f>VLOOKUP($A33,Zakázka!$A:$Q,12,FALSE)</f>
        <v>624.23174549999999</v>
      </c>
      <c r="E33" s="79">
        <f>VLOOKUP($A33,Zakázka!$A:$Q,16,FALSE)</f>
        <v>0</v>
      </c>
      <c r="F33" s="79">
        <f>VLOOKUP($A33,Zakázka!$A:$Q,17,FALSE)</f>
        <v>0</v>
      </c>
      <c r="G33" s="7"/>
      <c r="H33" s="10"/>
    </row>
    <row r="34" spans="1:8" ht="11.25" outlineLevel="2" x14ac:dyDescent="0.15">
      <c r="A34" s="77" t="s">
        <v>81</v>
      </c>
      <c r="B34" s="78" t="s">
        <v>82</v>
      </c>
      <c r="C34" s="79">
        <f>VLOOKUP($A34,Zakázka!$A:$Q,10,FALSE)</f>
        <v>0</v>
      </c>
      <c r="D34" s="80">
        <f>VLOOKUP($A34,Zakázka!$A:$Q,12,FALSE)</f>
        <v>0.67857000000000001</v>
      </c>
      <c r="E34" s="79">
        <f>VLOOKUP($A34,Zakázka!$A:$Q,16,FALSE)</f>
        <v>0</v>
      </c>
      <c r="F34" s="79">
        <f>VLOOKUP($A34,Zakázka!$A:$Q,17,FALSE)</f>
        <v>0</v>
      </c>
      <c r="G34" s="7"/>
      <c r="H34" s="10"/>
    </row>
    <row r="35" spans="1:8" ht="11.25" outlineLevel="2" x14ac:dyDescent="0.15">
      <c r="A35" s="77" t="s">
        <v>83</v>
      </c>
      <c r="B35" s="78" t="s">
        <v>45</v>
      </c>
      <c r="C35" s="79">
        <f>VLOOKUP($A35,Zakázka!$A:$Q,10,FALSE)</f>
        <v>0</v>
      </c>
      <c r="D35" s="80">
        <f>VLOOKUP($A35,Zakázka!$A:$Q,12,FALSE)</f>
        <v>152.89237388000001</v>
      </c>
      <c r="E35" s="79">
        <f>VLOOKUP($A35,Zakázka!$A:$Q,16,FALSE)</f>
        <v>0</v>
      </c>
      <c r="F35" s="79">
        <f>VLOOKUP($A35,Zakázka!$A:$Q,17,FALSE)</f>
        <v>0</v>
      </c>
      <c r="G35" s="7"/>
      <c r="H35" s="10"/>
    </row>
    <row r="36" spans="1:8" ht="11.25" outlineLevel="2" x14ac:dyDescent="0.15">
      <c r="A36" s="77" t="s">
        <v>84</v>
      </c>
      <c r="B36" s="78" t="s">
        <v>56</v>
      </c>
      <c r="C36" s="79">
        <f>VLOOKUP($A36,Zakázka!$A:$Q,10,FALSE)</f>
        <v>0</v>
      </c>
      <c r="D36" s="80">
        <f>VLOOKUP($A36,Zakázka!$A:$Q,12,FALSE)</f>
        <v>0</v>
      </c>
      <c r="E36" s="79">
        <f>VLOOKUP($A36,Zakázka!$A:$Q,16,FALSE)</f>
        <v>0</v>
      </c>
      <c r="F36" s="79">
        <f>VLOOKUP($A36,Zakázka!$A:$Q,17,FALSE)</f>
        <v>0</v>
      </c>
      <c r="G36" s="7"/>
      <c r="H36" s="10"/>
    </row>
    <row r="37" spans="1:8" ht="12" outlineLevel="1" x14ac:dyDescent="0.15">
      <c r="A37" s="73" t="s">
        <v>85</v>
      </c>
      <c r="B37" s="74" t="s">
        <v>86</v>
      </c>
      <c r="C37" s="75">
        <f>VLOOKUP($A37,Zakázka!$A:$Q,10,FALSE)</f>
        <v>0</v>
      </c>
      <c r="D37" s="76">
        <f>VLOOKUP($A37,Zakázka!$A:$Q,12,FALSE)</f>
        <v>199.98914397999994</v>
      </c>
      <c r="E37" s="75">
        <f>VLOOKUP($A37,Zakázka!$A:$Q,16,FALSE)</f>
        <v>0</v>
      </c>
      <c r="F37" s="75">
        <f>VLOOKUP($A37,Zakázka!$A:$Q,17,FALSE)</f>
        <v>0</v>
      </c>
      <c r="G37" s="7"/>
      <c r="H37" s="10"/>
    </row>
    <row r="38" spans="1:8" ht="11.25" outlineLevel="2" x14ac:dyDescent="0.15">
      <c r="A38" s="77" t="s">
        <v>87</v>
      </c>
      <c r="B38" s="78" t="s">
        <v>49</v>
      </c>
      <c r="C38" s="79">
        <f>VLOOKUP($A38,Zakázka!$A:$Q,10,FALSE)</f>
        <v>0</v>
      </c>
      <c r="D38" s="80">
        <f>VLOOKUP($A38,Zakázka!$A:$Q,12,FALSE)</f>
        <v>52.055408999999997</v>
      </c>
      <c r="E38" s="79">
        <f>VLOOKUP($A38,Zakázka!$A:$Q,16,FALSE)</f>
        <v>0</v>
      </c>
      <c r="F38" s="79">
        <f>VLOOKUP($A38,Zakázka!$A:$Q,17,FALSE)</f>
        <v>0</v>
      </c>
      <c r="G38" s="7"/>
      <c r="H38" s="10"/>
    </row>
    <row r="39" spans="1:8" ht="11.25" outlineLevel="2" x14ac:dyDescent="0.15">
      <c r="A39" s="77" t="s">
        <v>88</v>
      </c>
      <c r="B39" s="78" t="s">
        <v>51</v>
      </c>
      <c r="C39" s="79">
        <f>VLOOKUP($A39,Zakázka!$A:$Q,10,FALSE)</f>
        <v>0</v>
      </c>
      <c r="D39" s="80">
        <f>VLOOKUP($A39,Zakázka!$A:$Q,12,FALSE)</f>
        <v>5.5916999999999994</v>
      </c>
      <c r="E39" s="79">
        <f>VLOOKUP($A39,Zakázka!$A:$Q,16,FALSE)</f>
        <v>0</v>
      </c>
      <c r="F39" s="79">
        <f>VLOOKUP($A39,Zakázka!$A:$Q,17,FALSE)</f>
        <v>0</v>
      </c>
      <c r="G39" s="7"/>
      <c r="H39" s="10"/>
    </row>
    <row r="40" spans="1:8" ht="11.25" outlineLevel="2" x14ac:dyDescent="0.15">
      <c r="A40" s="77" t="s">
        <v>89</v>
      </c>
      <c r="B40" s="78" t="s">
        <v>69</v>
      </c>
      <c r="C40" s="79">
        <f>VLOOKUP($A40,Zakázka!$A:$Q,10,FALSE)</f>
        <v>0</v>
      </c>
      <c r="D40" s="80">
        <f>VLOOKUP($A40,Zakázka!$A:$Q,12,FALSE)</f>
        <v>16.961561</v>
      </c>
      <c r="E40" s="79">
        <f>VLOOKUP($A40,Zakázka!$A:$Q,16,FALSE)</f>
        <v>0</v>
      </c>
      <c r="F40" s="79">
        <f>VLOOKUP($A40,Zakázka!$A:$Q,17,FALSE)</f>
        <v>0</v>
      </c>
      <c r="G40" s="7"/>
      <c r="H40" s="10"/>
    </row>
    <row r="41" spans="1:8" ht="11.25" outlineLevel="2" x14ac:dyDescent="0.15">
      <c r="A41" s="77" t="s">
        <v>90</v>
      </c>
      <c r="B41" s="78" t="s">
        <v>71</v>
      </c>
      <c r="C41" s="79">
        <f>VLOOKUP($A41,Zakázka!$A:$Q,10,FALSE)</f>
        <v>0</v>
      </c>
      <c r="D41" s="80">
        <f>VLOOKUP($A41,Zakázka!$A:$Q,12,FALSE)</f>
        <v>1.3978517000000001</v>
      </c>
      <c r="E41" s="79">
        <f>VLOOKUP($A41,Zakázka!$A:$Q,16,FALSE)</f>
        <v>0</v>
      </c>
      <c r="F41" s="79">
        <f>VLOOKUP($A41,Zakázka!$A:$Q,17,FALSE)</f>
        <v>0</v>
      </c>
      <c r="G41" s="7"/>
      <c r="H41" s="10"/>
    </row>
    <row r="42" spans="1:8" ht="11.25" outlineLevel="2" x14ac:dyDescent="0.15">
      <c r="A42" s="77" t="s">
        <v>91</v>
      </c>
      <c r="B42" s="78" t="s">
        <v>53</v>
      </c>
      <c r="C42" s="79">
        <f>VLOOKUP($A42,Zakázka!$A:$Q,10,FALSE)</f>
        <v>0</v>
      </c>
      <c r="D42" s="80">
        <f>VLOOKUP($A42,Zakázka!$A:$Q,12,FALSE)</f>
        <v>61.584555999999992</v>
      </c>
      <c r="E42" s="79">
        <f>VLOOKUP($A42,Zakázka!$A:$Q,16,FALSE)</f>
        <v>0</v>
      </c>
      <c r="F42" s="79">
        <f>VLOOKUP($A42,Zakázka!$A:$Q,17,FALSE)</f>
        <v>0</v>
      </c>
      <c r="G42" s="7"/>
      <c r="H42" s="10"/>
    </row>
    <row r="43" spans="1:8" ht="11.25" outlineLevel="2" x14ac:dyDescent="0.15">
      <c r="A43" s="77" t="s">
        <v>92</v>
      </c>
      <c r="B43" s="78" t="s">
        <v>82</v>
      </c>
      <c r="C43" s="79">
        <f>VLOOKUP($A43,Zakázka!$A:$Q,10,FALSE)</f>
        <v>0</v>
      </c>
      <c r="D43" s="80">
        <f>VLOOKUP($A43,Zakázka!$A:$Q,12,FALSE)</f>
        <v>1.32E-2</v>
      </c>
      <c r="E43" s="79">
        <f>VLOOKUP($A43,Zakázka!$A:$Q,16,FALSE)</f>
        <v>0</v>
      </c>
      <c r="F43" s="79">
        <f>VLOOKUP($A43,Zakázka!$A:$Q,17,FALSE)</f>
        <v>0</v>
      </c>
      <c r="G43" s="7"/>
      <c r="H43" s="10"/>
    </row>
    <row r="44" spans="1:8" ht="11.25" outlineLevel="2" x14ac:dyDescent="0.15">
      <c r="A44" s="77" t="s">
        <v>93</v>
      </c>
      <c r="B44" s="78" t="s">
        <v>45</v>
      </c>
      <c r="C44" s="79">
        <f>VLOOKUP($A44,Zakázka!$A:$Q,10,FALSE)</f>
        <v>0</v>
      </c>
      <c r="D44" s="80">
        <f>VLOOKUP($A44,Zakázka!$A:$Q,12,FALSE)</f>
        <v>62.384866279999997</v>
      </c>
      <c r="E44" s="79">
        <f>VLOOKUP($A44,Zakázka!$A:$Q,16,FALSE)</f>
        <v>0</v>
      </c>
      <c r="F44" s="79">
        <f>VLOOKUP($A44,Zakázka!$A:$Q,17,FALSE)</f>
        <v>0</v>
      </c>
      <c r="G44" s="7"/>
      <c r="H44" s="10"/>
    </row>
    <row r="45" spans="1:8" ht="11.25" outlineLevel="2" x14ac:dyDescent="0.15">
      <c r="A45" s="77" t="s">
        <v>94</v>
      </c>
      <c r="B45" s="78" t="s">
        <v>56</v>
      </c>
      <c r="C45" s="79">
        <f>VLOOKUP($A45,Zakázka!$A:$Q,10,FALSE)</f>
        <v>0</v>
      </c>
      <c r="D45" s="80">
        <f>VLOOKUP($A45,Zakázka!$A:$Q,12,FALSE)</f>
        <v>0</v>
      </c>
      <c r="E45" s="79">
        <f>VLOOKUP($A45,Zakázka!$A:$Q,16,FALSE)</f>
        <v>0</v>
      </c>
      <c r="F45" s="79">
        <f>VLOOKUP($A45,Zakázka!$A:$Q,17,FALSE)</f>
        <v>0</v>
      </c>
      <c r="G45" s="7"/>
      <c r="H45" s="10"/>
    </row>
    <row r="46" spans="1:8" ht="12" outlineLevel="1" x14ac:dyDescent="0.15">
      <c r="A46" s="73" t="s">
        <v>95</v>
      </c>
      <c r="B46" s="74" t="s">
        <v>96</v>
      </c>
      <c r="C46" s="75">
        <f>VLOOKUP($A46,Zakázka!$A:$Q,10,FALSE)</f>
        <v>0</v>
      </c>
      <c r="D46" s="76">
        <f>VLOOKUP($A46,Zakázka!$A:$Q,12,FALSE)</f>
        <v>73.817407091488818</v>
      </c>
      <c r="E46" s="75">
        <f>VLOOKUP($A46,Zakázka!$A:$Q,16,FALSE)</f>
        <v>0</v>
      </c>
      <c r="F46" s="75">
        <f>VLOOKUP($A46,Zakázka!$A:$Q,17,FALSE)</f>
        <v>0</v>
      </c>
      <c r="G46" s="7"/>
      <c r="H46" s="10"/>
    </row>
    <row r="47" spans="1:8" ht="11.25" outlineLevel="2" x14ac:dyDescent="0.15">
      <c r="A47" s="77" t="s">
        <v>97</v>
      </c>
      <c r="B47" s="78" t="s">
        <v>49</v>
      </c>
      <c r="C47" s="79">
        <f>VLOOKUP($A47,Zakázka!$A:$Q,10,FALSE)</f>
        <v>0</v>
      </c>
      <c r="D47" s="80">
        <f>VLOOKUP($A47,Zakázka!$A:$Q,12,FALSE)</f>
        <v>54.773084739999994</v>
      </c>
      <c r="E47" s="79">
        <f>VLOOKUP($A47,Zakázka!$A:$Q,16,FALSE)</f>
        <v>0</v>
      </c>
      <c r="F47" s="79">
        <f>VLOOKUP($A47,Zakázka!$A:$Q,17,FALSE)</f>
        <v>0</v>
      </c>
      <c r="G47" s="7"/>
      <c r="H47" s="10"/>
    </row>
    <row r="48" spans="1:8" ht="11.25" outlineLevel="2" x14ac:dyDescent="0.15">
      <c r="A48" s="77" t="s">
        <v>98</v>
      </c>
      <c r="B48" s="78" t="s">
        <v>51</v>
      </c>
      <c r="C48" s="79">
        <f>VLOOKUP($A48,Zakázka!$A:$Q,10,FALSE)</f>
        <v>0</v>
      </c>
      <c r="D48" s="80">
        <f>VLOOKUP($A48,Zakázka!$A:$Q,12,FALSE)</f>
        <v>8.1935700000000007E-3</v>
      </c>
      <c r="E48" s="79">
        <f>VLOOKUP($A48,Zakázka!$A:$Q,16,FALSE)</f>
        <v>0</v>
      </c>
      <c r="F48" s="79">
        <f>VLOOKUP($A48,Zakázka!$A:$Q,17,FALSE)</f>
        <v>0</v>
      </c>
      <c r="G48" s="7"/>
      <c r="H48" s="10"/>
    </row>
    <row r="49" spans="1:8" ht="11.25" outlineLevel="2" x14ac:dyDescent="0.15">
      <c r="A49" s="77" t="s">
        <v>99</v>
      </c>
      <c r="B49" s="78" t="s">
        <v>71</v>
      </c>
      <c r="C49" s="79">
        <f>VLOOKUP($A49,Zakázka!$A:$Q,10,FALSE)</f>
        <v>0</v>
      </c>
      <c r="D49" s="80">
        <f>VLOOKUP($A49,Zakázka!$A:$Q,12,FALSE)</f>
        <v>0.89087528348879985</v>
      </c>
      <c r="E49" s="79">
        <f>VLOOKUP($A49,Zakázka!$A:$Q,16,FALSE)</f>
        <v>0</v>
      </c>
      <c r="F49" s="79">
        <f>VLOOKUP($A49,Zakázka!$A:$Q,17,FALSE)</f>
        <v>0</v>
      </c>
      <c r="G49" s="7"/>
      <c r="H49" s="10"/>
    </row>
    <row r="50" spans="1:8" ht="11.25" outlineLevel="2" x14ac:dyDescent="0.15">
      <c r="A50" s="77" t="s">
        <v>100</v>
      </c>
      <c r="B50" s="78" t="s">
        <v>101</v>
      </c>
      <c r="C50" s="79">
        <f>VLOOKUP($A50,Zakázka!$A:$Q,10,FALSE)</f>
        <v>0</v>
      </c>
      <c r="D50" s="80">
        <f>VLOOKUP($A50,Zakázka!$A:$Q,12,FALSE)</f>
        <v>9.2779647999999992E-2</v>
      </c>
      <c r="E50" s="79">
        <f>VLOOKUP($A50,Zakázka!$A:$Q,16,FALSE)</f>
        <v>0</v>
      </c>
      <c r="F50" s="79">
        <f>VLOOKUP($A50,Zakázka!$A:$Q,17,FALSE)</f>
        <v>0</v>
      </c>
      <c r="G50" s="7"/>
      <c r="H50" s="10"/>
    </row>
    <row r="51" spans="1:8" ht="11.25" outlineLevel="2" x14ac:dyDescent="0.15">
      <c r="A51" s="77" t="s">
        <v>102</v>
      </c>
      <c r="B51" s="78" t="s">
        <v>82</v>
      </c>
      <c r="C51" s="79">
        <f>VLOOKUP($A51,Zakázka!$A:$Q,10,FALSE)</f>
        <v>0</v>
      </c>
      <c r="D51" s="80">
        <f>VLOOKUP($A51,Zakázka!$A:$Q,12,FALSE)</f>
        <v>18.04222365</v>
      </c>
      <c r="E51" s="79">
        <f>VLOOKUP($A51,Zakázka!$A:$Q,16,FALSE)</f>
        <v>0</v>
      </c>
      <c r="F51" s="79">
        <f>VLOOKUP($A51,Zakázka!$A:$Q,17,FALSE)</f>
        <v>0</v>
      </c>
      <c r="G51" s="7"/>
      <c r="H51" s="10"/>
    </row>
    <row r="52" spans="1:8" ht="11.25" outlineLevel="2" x14ac:dyDescent="0.15">
      <c r="A52" s="77" t="s">
        <v>103</v>
      </c>
      <c r="B52" s="78" t="s">
        <v>45</v>
      </c>
      <c r="C52" s="79">
        <f>VLOOKUP($A52,Zakázka!$A:$Q,10,FALSE)</f>
        <v>0</v>
      </c>
      <c r="D52" s="80">
        <f>VLOOKUP($A52,Zakázka!$A:$Q,12,FALSE)</f>
        <v>1.0250200000000001E-2</v>
      </c>
      <c r="E52" s="79">
        <f>VLOOKUP($A52,Zakázka!$A:$Q,16,FALSE)</f>
        <v>0</v>
      </c>
      <c r="F52" s="79">
        <f>VLOOKUP($A52,Zakázka!$A:$Q,17,FALSE)</f>
        <v>0</v>
      </c>
      <c r="G52" s="7"/>
      <c r="H52" s="10"/>
    </row>
    <row r="53" spans="1:8" ht="11.25" outlineLevel="2" x14ac:dyDescent="0.15">
      <c r="A53" s="77" t="s">
        <v>104</v>
      </c>
      <c r="B53" s="78" t="s">
        <v>56</v>
      </c>
      <c r="C53" s="79">
        <f>VLOOKUP($A53,Zakázka!$A:$Q,10,FALSE)</f>
        <v>0</v>
      </c>
      <c r="D53" s="80">
        <f>VLOOKUP($A53,Zakázka!$A:$Q,12,FALSE)</f>
        <v>0</v>
      </c>
      <c r="E53" s="79">
        <f>VLOOKUP($A53,Zakázka!$A:$Q,16,FALSE)</f>
        <v>0</v>
      </c>
      <c r="F53" s="79">
        <f>VLOOKUP($A53,Zakázka!$A:$Q,17,FALSE)</f>
        <v>0</v>
      </c>
      <c r="G53" s="7"/>
      <c r="H53" s="10"/>
    </row>
    <row r="54" spans="1:8" ht="12" outlineLevel="1" x14ac:dyDescent="0.15">
      <c r="A54" s="73" t="s">
        <v>105</v>
      </c>
      <c r="B54" s="74" t="s">
        <v>106</v>
      </c>
      <c r="C54" s="75">
        <f>VLOOKUP($A54,Zakázka!$A:$Q,10,FALSE)</f>
        <v>0</v>
      </c>
      <c r="D54" s="76">
        <f>VLOOKUP($A54,Zakázka!$A:$Q,12,FALSE)</f>
        <v>0</v>
      </c>
      <c r="E54" s="75">
        <f>VLOOKUP($A54,Zakázka!$A:$Q,16,FALSE)</f>
        <v>0</v>
      </c>
      <c r="F54" s="75">
        <f>VLOOKUP($A54,Zakázka!$A:$Q,17,FALSE)</f>
        <v>0</v>
      </c>
      <c r="G54" s="7"/>
      <c r="H54" s="10"/>
    </row>
    <row r="55" spans="1:8" ht="11.25" outlineLevel="2" x14ac:dyDescent="0.15">
      <c r="A55" s="77" t="s">
        <v>107</v>
      </c>
      <c r="B55" s="78" t="s">
        <v>45</v>
      </c>
      <c r="C55" s="79">
        <f>VLOOKUP($A55,Zakázka!$A:$Q,10,FALSE)</f>
        <v>0</v>
      </c>
      <c r="D55" s="80">
        <f>VLOOKUP($A55,Zakázka!$A:$Q,12,FALSE)</f>
        <v>0</v>
      </c>
      <c r="E55" s="79">
        <f>VLOOKUP($A55,Zakázka!$A:$Q,16,FALSE)</f>
        <v>0</v>
      </c>
      <c r="F55" s="79">
        <f>VLOOKUP($A55,Zakázka!$A:$Q,17,FALSE)</f>
        <v>0</v>
      </c>
      <c r="G55" s="7"/>
      <c r="H55" s="10"/>
    </row>
    <row r="56" spans="1:8" ht="12" outlineLevel="1" x14ac:dyDescent="0.15">
      <c r="A56" s="73" t="s">
        <v>108</v>
      </c>
      <c r="B56" s="74" t="s">
        <v>109</v>
      </c>
      <c r="C56" s="75">
        <f>VLOOKUP($A56,Zakázka!$A:$Q,10,FALSE)</f>
        <v>0</v>
      </c>
      <c r="D56" s="76">
        <f>VLOOKUP($A56,Zakázka!$A:$Q,12,FALSE)</f>
        <v>0</v>
      </c>
      <c r="E56" s="75">
        <f>VLOOKUP($A56,Zakázka!$A:$Q,16,FALSE)</f>
        <v>0</v>
      </c>
      <c r="F56" s="75">
        <f>VLOOKUP($A56,Zakázka!$A:$Q,17,FALSE)</f>
        <v>0</v>
      </c>
      <c r="G56" s="7"/>
      <c r="H56" s="10"/>
    </row>
    <row r="57" spans="1:8" ht="11.25" outlineLevel="2" x14ac:dyDescent="0.15">
      <c r="A57" s="77" t="s">
        <v>110</v>
      </c>
      <c r="B57" s="78" t="s">
        <v>45</v>
      </c>
      <c r="C57" s="79">
        <f>VLOOKUP($A57,Zakázka!$A:$Q,10,FALSE)</f>
        <v>0</v>
      </c>
      <c r="D57" s="80">
        <f>VLOOKUP($A57,Zakázka!$A:$Q,12,FALSE)</f>
        <v>0</v>
      </c>
      <c r="E57" s="79">
        <f>VLOOKUP($A57,Zakázka!$A:$Q,16,FALSE)</f>
        <v>0</v>
      </c>
      <c r="F57" s="79">
        <f>VLOOKUP($A57,Zakázka!$A:$Q,17,FALSE)</f>
        <v>0</v>
      </c>
      <c r="G57" s="7"/>
      <c r="H57" s="10"/>
    </row>
    <row r="58" spans="1:8" ht="12" outlineLevel="1" x14ac:dyDescent="0.15">
      <c r="A58" s="73" t="s">
        <v>111</v>
      </c>
      <c r="B58" s="74" t="s">
        <v>112</v>
      </c>
      <c r="C58" s="75">
        <f>VLOOKUP($A58,Zakázka!$A:$Q,10,FALSE)</f>
        <v>0</v>
      </c>
      <c r="D58" s="76">
        <f>VLOOKUP($A58,Zakázka!$A:$Q,12,FALSE)</f>
        <v>104.52771941436252</v>
      </c>
      <c r="E58" s="75">
        <f>VLOOKUP($A58,Zakázka!$A:$Q,16,FALSE)</f>
        <v>0</v>
      </c>
      <c r="F58" s="75">
        <f>VLOOKUP($A58,Zakázka!$A:$Q,17,FALSE)</f>
        <v>0</v>
      </c>
      <c r="G58" s="7"/>
      <c r="H58" s="10"/>
    </row>
    <row r="59" spans="1:8" ht="11.25" outlineLevel="2" x14ac:dyDescent="0.15">
      <c r="A59" s="77" t="s">
        <v>113</v>
      </c>
      <c r="B59" s="78" t="s">
        <v>49</v>
      </c>
      <c r="C59" s="79">
        <f>VLOOKUP($A59,Zakázka!$A:$Q,10,FALSE)</f>
        <v>0</v>
      </c>
      <c r="D59" s="80">
        <f>VLOOKUP($A59,Zakázka!$A:$Q,12,FALSE)</f>
        <v>0</v>
      </c>
      <c r="E59" s="79">
        <f>VLOOKUP($A59,Zakázka!$A:$Q,16,FALSE)</f>
        <v>0</v>
      </c>
      <c r="F59" s="79">
        <f>VLOOKUP($A59,Zakázka!$A:$Q,17,FALSE)</f>
        <v>0</v>
      </c>
      <c r="G59" s="7"/>
      <c r="H59" s="10"/>
    </row>
    <row r="60" spans="1:8" ht="11.25" outlineLevel="2" x14ac:dyDescent="0.15">
      <c r="A60" s="77" t="s">
        <v>114</v>
      </c>
      <c r="B60" s="78" t="s">
        <v>51</v>
      </c>
      <c r="C60" s="79">
        <f>VLOOKUP($A60,Zakázka!$A:$Q,10,FALSE)</f>
        <v>0</v>
      </c>
      <c r="D60" s="80">
        <f>VLOOKUP($A60,Zakázka!$A:$Q,12,FALSE)</f>
        <v>59.758989462812508</v>
      </c>
      <c r="E60" s="79">
        <f>VLOOKUP($A60,Zakázka!$A:$Q,16,FALSE)</f>
        <v>0</v>
      </c>
      <c r="F60" s="79">
        <f>VLOOKUP($A60,Zakázka!$A:$Q,17,FALSE)</f>
        <v>0</v>
      </c>
      <c r="G60" s="7"/>
      <c r="H60" s="10"/>
    </row>
    <row r="61" spans="1:8" ht="11.25" outlineLevel="2" x14ac:dyDescent="0.15">
      <c r="A61" s="77" t="s">
        <v>115</v>
      </c>
      <c r="B61" s="78" t="s">
        <v>69</v>
      </c>
      <c r="C61" s="79">
        <f>VLOOKUP($A61,Zakázka!$A:$Q,10,FALSE)</f>
        <v>0</v>
      </c>
      <c r="D61" s="80">
        <f>VLOOKUP($A61,Zakázka!$A:$Q,12,FALSE)</f>
        <v>20.130717149999995</v>
      </c>
      <c r="E61" s="79">
        <f>VLOOKUP($A61,Zakázka!$A:$Q,16,FALSE)</f>
        <v>0</v>
      </c>
      <c r="F61" s="79">
        <f>VLOOKUP($A61,Zakázka!$A:$Q,17,FALSE)</f>
        <v>0</v>
      </c>
      <c r="G61" s="7"/>
      <c r="H61" s="10"/>
    </row>
    <row r="62" spans="1:8" ht="11.25" outlineLevel="2" x14ac:dyDescent="0.15">
      <c r="A62" s="77" t="s">
        <v>116</v>
      </c>
      <c r="B62" s="78" t="s">
        <v>71</v>
      </c>
      <c r="C62" s="79">
        <f>VLOOKUP($A62,Zakázka!$A:$Q,10,FALSE)</f>
        <v>0</v>
      </c>
      <c r="D62" s="80">
        <f>VLOOKUP($A62,Zakázka!$A:$Q,12,FALSE)</f>
        <v>3.4766618040000004</v>
      </c>
      <c r="E62" s="79">
        <f>VLOOKUP($A62,Zakázka!$A:$Q,16,FALSE)</f>
        <v>0</v>
      </c>
      <c r="F62" s="79">
        <f>VLOOKUP($A62,Zakázka!$A:$Q,17,FALSE)</f>
        <v>0</v>
      </c>
      <c r="G62" s="7"/>
      <c r="H62" s="10"/>
    </row>
    <row r="63" spans="1:8" ht="11.25" outlineLevel="2" x14ac:dyDescent="0.15">
      <c r="A63" s="77" t="s">
        <v>117</v>
      </c>
      <c r="B63" s="78" t="s">
        <v>101</v>
      </c>
      <c r="C63" s="79">
        <f>VLOOKUP($A63,Zakázka!$A:$Q,10,FALSE)</f>
        <v>0</v>
      </c>
      <c r="D63" s="80">
        <f>VLOOKUP($A63,Zakázka!$A:$Q,12,FALSE)</f>
        <v>10.033365407850001</v>
      </c>
      <c r="E63" s="79">
        <f>VLOOKUP($A63,Zakázka!$A:$Q,16,FALSE)</f>
        <v>0</v>
      </c>
      <c r="F63" s="79">
        <f>VLOOKUP($A63,Zakázka!$A:$Q,17,FALSE)</f>
        <v>0</v>
      </c>
      <c r="G63" s="7"/>
      <c r="H63" s="10"/>
    </row>
    <row r="64" spans="1:8" ht="11.25" outlineLevel="2" x14ac:dyDescent="0.15">
      <c r="A64" s="77" t="s">
        <v>118</v>
      </c>
      <c r="B64" s="78" t="s">
        <v>45</v>
      </c>
      <c r="C64" s="79">
        <f>VLOOKUP($A64,Zakázka!$A:$Q,10,FALSE)</f>
        <v>0</v>
      </c>
      <c r="D64" s="80">
        <f>VLOOKUP($A64,Zakázka!$A:$Q,12,FALSE)</f>
        <v>7.7679999999999997E-3</v>
      </c>
      <c r="E64" s="79">
        <f>VLOOKUP($A64,Zakázka!$A:$Q,16,FALSE)</f>
        <v>0</v>
      </c>
      <c r="F64" s="79">
        <f>VLOOKUP($A64,Zakázka!$A:$Q,17,FALSE)</f>
        <v>0</v>
      </c>
      <c r="G64" s="7"/>
      <c r="H64" s="10"/>
    </row>
    <row r="65" spans="1:8" ht="11.25" outlineLevel="2" x14ac:dyDescent="0.15">
      <c r="A65" s="77" t="s">
        <v>119</v>
      </c>
      <c r="B65" s="78" t="s">
        <v>56</v>
      </c>
      <c r="C65" s="79">
        <f>VLOOKUP($A65,Zakázka!$A:$Q,10,FALSE)</f>
        <v>0</v>
      </c>
      <c r="D65" s="80">
        <f>VLOOKUP($A65,Zakázka!$A:$Q,12,FALSE)</f>
        <v>0</v>
      </c>
      <c r="E65" s="79">
        <f>VLOOKUP($A65,Zakázka!$A:$Q,16,FALSE)</f>
        <v>0</v>
      </c>
      <c r="F65" s="79">
        <f>VLOOKUP($A65,Zakázka!$A:$Q,17,FALSE)</f>
        <v>0</v>
      </c>
      <c r="G65" s="7"/>
      <c r="H65" s="10"/>
    </row>
    <row r="66" spans="1:8" ht="11.25" outlineLevel="2" x14ac:dyDescent="0.15">
      <c r="A66" s="77" t="s">
        <v>120</v>
      </c>
      <c r="B66" s="78" t="s">
        <v>121</v>
      </c>
      <c r="C66" s="79">
        <f>VLOOKUP($A66,Zakázka!$A:$Q,10,FALSE)</f>
        <v>0</v>
      </c>
      <c r="D66" s="80">
        <f>VLOOKUP($A66,Zakázka!$A:$Q,12,FALSE)</f>
        <v>0.38853519250000007</v>
      </c>
      <c r="E66" s="79">
        <f>VLOOKUP($A66,Zakázka!$A:$Q,16,FALSE)</f>
        <v>0</v>
      </c>
      <c r="F66" s="79">
        <f>VLOOKUP($A66,Zakázka!$A:$Q,17,FALSE)</f>
        <v>0</v>
      </c>
      <c r="G66" s="7"/>
      <c r="H66" s="10"/>
    </row>
    <row r="67" spans="1:8" ht="11.25" outlineLevel="2" x14ac:dyDescent="0.15">
      <c r="A67" s="77" t="s">
        <v>122</v>
      </c>
      <c r="B67" s="78" t="s">
        <v>123</v>
      </c>
      <c r="C67" s="79">
        <f>VLOOKUP($A67,Zakázka!$A:$Q,10,FALSE)</f>
        <v>0</v>
      </c>
      <c r="D67" s="80">
        <f>VLOOKUP($A67,Zakázka!$A:$Q,12,FALSE)</f>
        <v>9.7020000000000009E-2</v>
      </c>
      <c r="E67" s="79">
        <f>VLOOKUP($A67,Zakázka!$A:$Q,16,FALSE)</f>
        <v>0</v>
      </c>
      <c r="F67" s="79">
        <f>VLOOKUP($A67,Zakázka!$A:$Q,17,FALSE)</f>
        <v>0</v>
      </c>
      <c r="G67" s="7"/>
      <c r="H67" s="10"/>
    </row>
    <row r="68" spans="1:8" ht="11.25" outlineLevel="2" x14ac:dyDescent="0.15">
      <c r="A68" s="77" t="s">
        <v>124</v>
      </c>
      <c r="B68" s="78" t="s">
        <v>125</v>
      </c>
      <c r="C68" s="79">
        <f>VLOOKUP($A68,Zakázka!$A:$Q,10,FALSE)</f>
        <v>0</v>
      </c>
      <c r="D68" s="80">
        <f>VLOOKUP($A68,Zakázka!$A:$Q,12,FALSE)</f>
        <v>3.8768429600000003</v>
      </c>
      <c r="E68" s="79">
        <f>VLOOKUP($A68,Zakázka!$A:$Q,16,FALSE)</f>
        <v>0</v>
      </c>
      <c r="F68" s="79">
        <f>VLOOKUP($A68,Zakázka!$A:$Q,17,FALSE)</f>
        <v>0</v>
      </c>
      <c r="G68" s="7"/>
      <c r="H68" s="10"/>
    </row>
    <row r="69" spans="1:8" ht="11.25" outlineLevel="2" x14ac:dyDescent="0.15">
      <c r="A69" s="77" t="s">
        <v>126</v>
      </c>
      <c r="B69" s="78" t="s">
        <v>127</v>
      </c>
      <c r="C69" s="79">
        <f>VLOOKUP($A69,Zakázka!$A:$Q,10,FALSE)</f>
        <v>0</v>
      </c>
      <c r="D69" s="80">
        <f>VLOOKUP($A69,Zakázka!$A:$Q,12,FALSE)</f>
        <v>1.0025789920000001</v>
      </c>
      <c r="E69" s="79">
        <f>VLOOKUP($A69,Zakázka!$A:$Q,16,FALSE)</f>
        <v>0</v>
      </c>
      <c r="F69" s="79">
        <f>VLOOKUP($A69,Zakázka!$A:$Q,17,FALSE)</f>
        <v>0</v>
      </c>
      <c r="G69" s="7"/>
      <c r="H69" s="10"/>
    </row>
    <row r="70" spans="1:8" ht="11.25" outlineLevel="2" x14ac:dyDescent="0.15">
      <c r="A70" s="77" t="s">
        <v>128</v>
      </c>
      <c r="B70" s="78" t="s">
        <v>129</v>
      </c>
      <c r="C70" s="79">
        <f>VLOOKUP($A70,Zakázka!$A:$Q,10,FALSE)</f>
        <v>0</v>
      </c>
      <c r="D70" s="80">
        <f>VLOOKUP($A70,Zakázka!$A:$Q,12,FALSE)</f>
        <v>0.39517015000000005</v>
      </c>
      <c r="E70" s="79">
        <f>VLOOKUP($A70,Zakázka!$A:$Q,16,FALSE)</f>
        <v>0</v>
      </c>
      <c r="F70" s="79">
        <f>VLOOKUP($A70,Zakázka!$A:$Q,17,FALSE)</f>
        <v>0</v>
      </c>
      <c r="G70" s="7"/>
      <c r="H70" s="10"/>
    </row>
    <row r="71" spans="1:8" ht="11.25" outlineLevel="2" x14ac:dyDescent="0.15">
      <c r="A71" s="77" t="s">
        <v>130</v>
      </c>
      <c r="B71" s="78" t="s">
        <v>131</v>
      </c>
      <c r="C71" s="79">
        <f>VLOOKUP($A71,Zakázka!$A:$Q,10,FALSE)</f>
        <v>0</v>
      </c>
      <c r="D71" s="80">
        <f>VLOOKUP($A71,Zakázka!$A:$Q,12,FALSE)</f>
        <v>1.4248967152000001</v>
      </c>
      <c r="E71" s="79">
        <f>VLOOKUP($A71,Zakázka!$A:$Q,16,FALSE)</f>
        <v>0</v>
      </c>
      <c r="F71" s="79">
        <f>VLOOKUP($A71,Zakázka!$A:$Q,17,FALSE)</f>
        <v>0</v>
      </c>
      <c r="G71" s="7"/>
      <c r="H71" s="10"/>
    </row>
    <row r="72" spans="1:8" ht="11.25" outlineLevel="2" x14ac:dyDescent="0.15">
      <c r="A72" s="77" t="s">
        <v>132</v>
      </c>
      <c r="B72" s="78" t="s">
        <v>133</v>
      </c>
      <c r="C72" s="79">
        <f>VLOOKUP($A72,Zakázka!$A:$Q,10,FALSE)</f>
        <v>0</v>
      </c>
      <c r="D72" s="80">
        <f>VLOOKUP($A72,Zakázka!$A:$Q,12,FALSE)</f>
        <v>0</v>
      </c>
      <c r="E72" s="79">
        <f>VLOOKUP($A72,Zakázka!$A:$Q,16,FALSE)</f>
        <v>0</v>
      </c>
      <c r="F72" s="79">
        <f>VLOOKUP($A72,Zakázka!$A:$Q,17,FALSE)</f>
        <v>0</v>
      </c>
      <c r="G72" s="7"/>
      <c r="H72" s="10"/>
    </row>
    <row r="73" spans="1:8" ht="11.25" outlineLevel="2" x14ac:dyDescent="0.15">
      <c r="A73" s="77" t="s">
        <v>134</v>
      </c>
      <c r="B73" s="78" t="s">
        <v>135</v>
      </c>
      <c r="C73" s="79">
        <f>VLOOKUP($A73,Zakázka!$A:$Q,10,FALSE)</f>
        <v>0</v>
      </c>
      <c r="D73" s="80">
        <f>VLOOKUP($A73,Zakázka!$A:$Q,12,FALSE)</f>
        <v>1.0019239999999998</v>
      </c>
      <c r="E73" s="79">
        <f>VLOOKUP($A73,Zakázka!$A:$Q,16,FALSE)</f>
        <v>0</v>
      </c>
      <c r="F73" s="79">
        <f>VLOOKUP($A73,Zakázka!$A:$Q,17,FALSE)</f>
        <v>0</v>
      </c>
      <c r="G73" s="7"/>
      <c r="H73" s="10"/>
    </row>
    <row r="74" spans="1:8" ht="11.25" outlineLevel="2" x14ac:dyDescent="0.15">
      <c r="A74" s="77" t="s">
        <v>136</v>
      </c>
      <c r="B74" s="78" t="s">
        <v>137</v>
      </c>
      <c r="C74" s="79">
        <f>VLOOKUP($A74,Zakázka!$A:$Q,10,FALSE)</f>
        <v>0</v>
      </c>
      <c r="D74" s="80">
        <f>VLOOKUP($A74,Zakázka!$A:$Q,12,FALSE)</f>
        <v>2.8748489399999997</v>
      </c>
      <c r="E74" s="79">
        <f>VLOOKUP($A74,Zakázka!$A:$Q,16,FALSE)</f>
        <v>0</v>
      </c>
      <c r="F74" s="79">
        <f>VLOOKUP($A74,Zakázka!$A:$Q,17,FALSE)</f>
        <v>0</v>
      </c>
      <c r="G74" s="7"/>
      <c r="H74" s="10"/>
    </row>
    <row r="75" spans="1:8" ht="11.25" outlineLevel="2" x14ac:dyDescent="0.15">
      <c r="A75" s="77" t="s">
        <v>138</v>
      </c>
      <c r="B75" s="78" t="s">
        <v>139</v>
      </c>
      <c r="C75" s="79">
        <f>VLOOKUP($A75,Zakázka!$A:$Q,10,FALSE)</f>
        <v>0</v>
      </c>
      <c r="D75" s="80">
        <f>VLOOKUP($A75,Zakázka!$A:$Q,12,FALSE)</f>
        <v>4.7928639999999995E-2</v>
      </c>
      <c r="E75" s="79">
        <f>VLOOKUP($A75,Zakázka!$A:$Q,16,FALSE)</f>
        <v>0</v>
      </c>
      <c r="F75" s="79">
        <f>VLOOKUP($A75,Zakázka!$A:$Q,17,FALSE)</f>
        <v>0</v>
      </c>
      <c r="G75" s="7"/>
      <c r="H75" s="10"/>
    </row>
    <row r="76" spans="1:8" ht="11.25" outlineLevel="2" x14ac:dyDescent="0.15">
      <c r="A76" s="77" t="s">
        <v>140</v>
      </c>
      <c r="B76" s="78" t="s">
        <v>141</v>
      </c>
      <c r="C76" s="79">
        <f>VLOOKUP($A76,Zakázka!$A:$Q,10,FALSE)</f>
        <v>0</v>
      </c>
      <c r="D76" s="80">
        <f>VLOOKUP($A76,Zakázka!$A:$Q,12,FALSE)</f>
        <v>1.0471999999999999E-2</v>
      </c>
      <c r="E76" s="79">
        <f>VLOOKUP($A76,Zakázka!$A:$Q,16,FALSE)</f>
        <v>0</v>
      </c>
      <c r="F76" s="79">
        <f>VLOOKUP($A76,Zakázka!$A:$Q,17,FALSE)</f>
        <v>0</v>
      </c>
      <c r="G76" s="7"/>
      <c r="H76" s="10"/>
    </row>
    <row r="77" spans="1:8" ht="12" outlineLevel="1" x14ac:dyDescent="0.15">
      <c r="A77" s="73" t="s">
        <v>142</v>
      </c>
      <c r="B77" s="74" t="s">
        <v>143</v>
      </c>
      <c r="C77" s="75">
        <f>VLOOKUP($A77,Zakázka!$A:$Q,10,FALSE)</f>
        <v>0</v>
      </c>
      <c r="D77" s="76">
        <f>VLOOKUP($A77,Zakázka!$A:$Q,12,FALSE)</f>
        <v>197.24846370999992</v>
      </c>
      <c r="E77" s="75">
        <f>VLOOKUP($A77,Zakázka!$A:$Q,16,FALSE)</f>
        <v>0</v>
      </c>
      <c r="F77" s="75">
        <f>VLOOKUP($A77,Zakázka!$A:$Q,17,FALSE)</f>
        <v>0</v>
      </c>
      <c r="G77" s="7"/>
      <c r="H77" s="10"/>
    </row>
    <row r="78" spans="1:8" ht="11.25" outlineLevel="2" x14ac:dyDescent="0.15">
      <c r="A78" s="77" t="s">
        <v>144</v>
      </c>
      <c r="B78" s="78" t="s">
        <v>49</v>
      </c>
      <c r="C78" s="79">
        <f>VLOOKUP($A78,Zakázka!$A:$Q,10,FALSE)</f>
        <v>0</v>
      </c>
      <c r="D78" s="80">
        <f>VLOOKUP($A78,Zakázka!$A:$Q,12,FALSE)</f>
        <v>195.8742</v>
      </c>
      <c r="E78" s="79">
        <f>VLOOKUP($A78,Zakázka!$A:$Q,16,FALSE)</f>
        <v>0</v>
      </c>
      <c r="F78" s="79">
        <f>VLOOKUP($A78,Zakázka!$A:$Q,17,FALSE)</f>
        <v>0</v>
      </c>
      <c r="G78" s="7"/>
      <c r="H78" s="10"/>
    </row>
    <row r="79" spans="1:8" ht="11.25" outlineLevel="2" x14ac:dyDescent="0.15">
      <c r="A79" s="77" t="s">
        <v>145</v>
      </c>
      <c r="B79" s="78" t="s">
        <v>71</v>
      </c>
      <c r="C79" s="79">
        <f>VLOOKUP($A79,Zakázka!$A:$Q,10,FALSE)</f>
        <v>0</v>
      </c>
      <c r="D79" s="80">
        <f>VLOOKUP($A79,Zakázka!$A:$Q,12,FALSE)</f>
        <v>0</v>
      </c>
      <c r="E79" s="79">
        <f>VLOOKUP($A79,Zakázka!$A:$Q,16,FALSE)</f>
        <v>0</v>
      </c>
      <c r="F79" s="79">
        <f>VLOOKUP($A79,Zakázka!$A:$Q,17,FALSE)</f>
        <v>0</v>
      </c>
      <c r="G79" s="7"/>
      <c r="H79" s="10"/>
    </row>
    <row r="80" spans="1:8" ht="11.25" outlineLevel="2" x14ac:dyDescent="0.15">
      <c r="A80" s="77" t="s">
        <v>146</v>
      </c>
      <c r="B80" s="78" t="s">
        <v>101</v>
      </c>
      <c r="C80" s="79">
        <f>VLOOKUP($A80,Zakázka!$A:$Q,10,FALSE)</f>
        <v>0</v>
      </c>
      <c r="D80" s="80">
        <f>VLOOKUP($A80,Zakázka!$A:$Q,12,FALSE)</f>
        <v>0.49280000000000007</v>
      </c>
      <c r="E80" s="79">
        <f>VLOOKUP($A80,Zakázka!$A:$Q,16,FALSE)</f>
        <v>0</v>
      </c>
      <c r="F80" s="79">
        <f>VLOOKUP($A80,Zakázka!$A:$Q,17,FALSE)</f>
        <v>0</v>
      </c>
      <c r="G80" s="7"/>
      <c r="H80" s="10"/>
    </row>
    <row r="81" spans="1:8" ht="11.25" outlineLevel="2" x14ac:dyDescent="0.15">
      <c r="A81" s="77" t="s">
        <v>147</v>
      </c>
      <c r="B81" s="78" t="s">
        <v>82</v>
      </c>
      <c r="C81" s="79">
        <f>VLOOKUP($A81,Zakázka!$A:$Q,10,FALSE)</f>
        <v>0</v>
      </c>
      <c r="D81" s="80">
        <f>VLOOKUP($A81,Zakázka!$A:$Q,12,FALSE)</f>
        <v>0.16443271000000001</v>
      </c>
      <c r="E81" s="79">
        <f>VLOOKUP($A81,Zakázka!$A:$Q,16,FALSE)</f>
        <v>0</v>
      </c>
      <c r="F81" s="79">
        <f>VLOOKUP($A81,Zakázka!$A:$Q,17,FALSE)</f>
        <v>0</v>
      </c>
      <c r="G81" s="7"/>
      <c r="H81" s="10"/>
    </row>
    <row r="82" spans="1:8" ht="11.25" outlineLevel="2" x14ac:dyDescent="0.15">
      <c r="A82" s="77" t="s">
        <v>148</v>
      </c>
      <c r="B82" s="78" t="s">
        <v>45</v>
      </c>
      <c r="C82" s="79">
        <f>VLOOKUP($A82,Zakázka!$A:$Q,10,FALSE)</f>
        <v>0</v>
      </c>
      <c r="D82" s="80">
        <f>VLOOKUP($A82,Zakázka!$A:$Q,12,FALSE)</f>
        <v>5.8671000000000001E-2</v>
      </c>
      <c r="E82" s="79">
        <f>VLOOKUP($A82,Zakázka!$A:$Q,16,FALSE)</f>
        <v>0</v>
      </c>
      <c r="F82" s="79">
        <f>VLOOKUP($A82,Zakázka!$A:$Q,17,FALSE)</f>
        <v>0</v>
      </c>
      <c r="G82" s="7"/>
      <c r="H82" s="10"/>
    </row>
    <row r="83" spans="1:8" ht="11.25" outlineLevel="2" x14ac:dyDescent="0.15">
      <c r="A83" s="77" t="s">
        <v>149</v>
      </c>
      <c r="B83" s="78" t="s">
        <v>56</v>
      </c>
      <c r="C83" s="79">
        <f>VLOOKUP($A83,Zakázka!$A:$Q,10,FALSE)</f>
        <v>0</v>
      </c>
      <c r="D83" s="80">
        <f>VLOOKUP($A83,Zakázka!$A:$Q,12,FALSE)</f>
        <v>0</v>
      </c>
      <c r="E83" s="79">
        <f>VLOOKUP($A83,Zakázka!$A:$Q,16,FALSE)</f>
        <v>0</v>
      </c>
      <c r="F83" s="79">
        <f>VLOOKUP($A83,Zakázka!$A:$Q,17,FALSE)</f>
        <v>0</v>
      </c>
      <c r="G83" s="7"/>
      <c r="H83" s="10"/>
    </row>
    <row r="84" spans="1:8" ht="11.25" outlineLevel="2" x14ac:dyDescent="0.15">
      <c r="A84" s="77" t="s">
        <v>150</v>
      </c>
      <c r="B84" s="78" t="s">
        <v>151</v>
      </c>
      <c r="C84" s="79">
        <f>VLOOKUP($A84,Zakázka!$A:$Q,10,FALSE)</f>
        <v>0</v>
      </c>
      <c r="D84" s="80">
        <f>VLOOKUP($A84,Zakázka!$A:$Q,12,FALSE)</f>
        <v>0.12176000000000001</v>
      </c>
      <c r="E84" s="79">
        <f>VLOOKUP($A84,Zakázka!$A:$Q,16,FALSE)</f>
        <v>0</v>
      </c>
      <c r="F84" s="79">
        <f>VLOOKUP($A84,Zakázka!$A:$Q,17,FALSE)</f>
        <v>0</v>
      </c>
      <c r="G84" s="7"/>
      <c r="H84" s="10"/>
    </row>
    <row r="85" spans="1:8" ht="11.25" outlineLevel="2" x14ac:dyDescent="0.15">
      <c r="A85" s="77" t="s">
        <v>152</v>
      </c>
      <c r="B85" s="78" t="s">
        <v>153</v>
      </c>
      <c r="C85" s="79">
        <f>VLOOKUP($A85,Zakázka!$A:$Q,10,FALSE)</f>
        <v>0</v>
      </c>
      <c r="D85" s="80">
        <f>VLOOKUP($A85,Zakázka!$A:$Q,12,FALSE)</f>
        <v>0.18836999999999998</v>
      </c>
      <c r="E85" s="79">
        <f>VLOOKUP($A85,Zakázka!$A:$Q,16,FALSE)</f>
        <v>0</v>
      </c>
      <c r="F85" s="79">
        <f>VLOOKUP($A85,Zakázka!$A:$Q,17,FALSE)</f>
        <v>0</v>
      </c>
      <c r="G85" s="7"/>
      <c r="H85" s="10"/>
    </row>
    <row r="86" spans="1:8" ht="11.25" outlineLevel="2" x14ac:dyDescent="0.15">
      <c r="A86" s="77" t="s">
        <v>154</v>
      </c>
      <c r="B86" s="78" t="s">
        <v>155</v>
      </c>
      <c r="C86" s="79">
        <f>VLOOKUP($A86,Zakázka!$A:$Q,10,FALSE)</f>
        <v>0</v>
      </c>
      <c r="D86" s="80">
        <f>VLOOKUP($A86,Zakázka!$A:$Q,12,FALSE)</f>
        <v>0.24838000000000002</v>
      </c>
      <c r="E86" s="79">
        <f>VLOOKUP($A86,Zakázka!$A:$Q,16,FALSE)</f>
        <v>0</v>
      </c>
      <c r="F86" s="79">
        <f>VLOOKUP($A86,Zakázka!$A:$Q,17,FALSE)</f>
        <v>0</v>
      </c>
      <c r="G86" s="7"/>
      <c r="H86" s="10"/>
    </row>
    <row r="87" spans="1:8" ht="11.25" outlineLevel="2" x14ac:dyDescent="0.15">
      <c r="A87" s="77" t="s">
        <v>156</v>
      </c>
      <c r="B87" s="78" t="s">
        <v>157</v>
      </c>
      <c r="C87" s="79">
        <f>VLOOKUP($A87,Zakázka!$A:$Q,10,FALSE)</f>
        <v>0</v>
      </c>
      <c r="D87" s="80">
        <f>VLOOKUP($A87,Zakázka!$A:$Q,12,FALSE)</f>
        <v>9.9850000000000008E-2</v>
      </c>
      <c r="E87" s="79">
        <f>VLOOKUP($A87,Zakázka!$A:$Q,16,FALSE)</f>
        <v>0</v>
      </c>
      <c r="F87" s="79">
        <f>VLOOKUP($A87,Zakázka!$A:$Q,17,FALSE)</f>
        <v>0</v>
      </c>
      <c r="G87" s="7"/>
      <c r="H87" s="10"/>
    </row>
    <row r="88" spans="1:8" ht="12" outlineLevel="1" x14ac:dyDescent="0.15">
      <c r="A88" s="73" t="s">
        <v>158</v>
      </c>
      <c r="B88" s="74" t="s">
        <v>159</v>
      </c>
      <c r="C88" s="75">
        <f>VLOOKUP($A88,Zakázka!$A:$Q,10,FALSE)</f>
        <v>0</v>
      </c>
      <c r="D88" s="76">
        <f>VLOOKUP($A88,Zakázka!$A:$Q,12,FALSE)</f>
        <v>36.790079599999999</v>
      </c>
      <c r="E88" s="75">
        <f>VLOOKUP($A88,Zakázka!$A:$Q,16,FALSE)</f>
        <v>0</v>
      </c>
      <c r="F88" s="75">
        <f>VLOOKUP($A88,Zakázka!$A:$Q,17,FALSE)</f>
        <v>0</v>
      </c>
      <c r="G88" s="7"/>
      <c r="H88" s="10"/>
    </row>
    <row r="89" spans="1:8" ht="11.25" outlineLevel="2" x14ac:dyDescent="0.15">
      <c r="A89" s="77" t="s">
        <v>160</v>
      </c>
      <c r="B89" s="78" t="s">
        <v>49</v>
      </c>
      <c r="C89" s="79">
        <f>VLOOKUP($A89,Zakázka!$A:$Q,10,FALSE)</f>
        <v>0</v>
      </c>
      <c r="D89" s="80">
        <f>VLOOKUP($A89,Zakázka!$A:$Q,12,FALSE)</f>
        <v>9.8419999999999994E-2</v>
      </c>
      <c r="E89" s="79">
        <f>VLOOKUP($A89,Zakázka!$A:$Q,16,FALSE)</f>
        <v>0</v>
      </c>
      <c r="F89" s="79">
        <f>VLOOKUP($A89,Zakázka!$A:$Q,17,FALSE)</f>
        <v>0</v>
      </c>
      <c r="G89" s="7"/>
      <c r="H89" s="10"/>
    </row>
    <row r="90" spans="1:8" ht="11.25" outlineLevel="2" x14ac:dyDescent="0.15">
      <c r="A90" s="77" t="s">
        <v>161</v>
      </c>
      <c r="B90" s="78" t="s">
        <v>101</v>
      </c>
      <c r="C90" s="79">
        <f>VLOOKUP($A90,Zakázka!$A:$Q,10,FALSE)</f>
        <v>0</v>
      </c>
      <c r="D90" s="80">
        <f>VLOOKUP($A90,Zakázka!$A:$Q,12,FALSE)</f>
        <v>5.8800000000000005E-2</v>
      </c>
      <c r="E90" s="79">
        <f>VLOOKUP($A90,Zakázka!$A:$Q,16,FALSE)</f>
        <v>0</v>
      </c>
      <c r="F90" s="79">
        <f>VLOOKUP($A90,Zakázka!$A:$Q,17,FALSE)</f>
        <v>0</v>
      </c>
      <c r="G90" s="7"/>
      <c r="H90" s="10"/>
    </row>
    <row r="91" spans="1:8" ht="11.25" outlineLevel="2" x14ac:dyDescent="0.15">
      <c r="A91" s="77" t="s">
        <v>162</v>
      </c>
      <c r="B91" s="78" t="s">
        <v>45</v>
      </c>
      <c r="C91" s="79">
        <f>VLOOKUP($A91,Zakázka!$A:$Q,10,FALSE)</f>
        <v>0</v>
      </c>
      <c r="D91" s="80">
        <f>VLOOKUP($A91,Zakázka!$A:$Q,12,FALSE)</f>
        <v>0</v>
      </c>
      <c r="E91" s="79">
        <f>VLOOKUP($A91,Zakázka!$A:$Q,16,FALSE)</f>
        <v>0</v>
      </c>
      <c r="F91" s="79">
        <f>VLOOKUP($A91,Zakázka!$A:$Q,17,FALSE)</f>
        <v>0</v>
      </c>
      <c r="G91" s="7"/>
      <c r="H91" s="10"/>
    </row>
    <row r="92" spans="1:8" ht="11.25" outlineLevel="2" x14ac:dyDescent="0.15">
      <c r="A92" s="77" t="s">
        <v>163</v>
      </c>
      <c r="B92" s="78" t="s">
        <v>164</v>
      </c>
      <c r="C92" s="79">
        <f>VLOOKUP($A92,Zakázka!$A:$Q,10,FALSE)</f>
        <v>0</v>
      </c>
      <c r="D92" s="80">
        <f>VLOOKUP($A92,Zakázka!$A:$Q,12,FALSE)</f>
        <v>36.346499999999999</v>
      </c>
      <c r="E92" s="79">
        <f>VLOOKUP($A92,Zakázka!$A:$Q,16,FALSE)</f>
        <v>0</v>
      </c>
      <c r="F92" s="79">
        <f>VLOOKUP($A92,Zakázka!$A:$Q,17,FALSE)</f>
        <v>0</v>
      </c>
      <c r="G92" s="7"/>
      <c r="H92" s="10"/>
    </row>
    <row r="93" spans="1:8" ht="11.25" outlineLevel="2" x14ac:dyDescent="0.15">
      <c r="A93" s="77" t="s">
        <v>165</v>
      </c>
      <c r="B93" s="78" t="s">
        <v>166</v>
      </c>
      <c r="C93" s="79">
        <f>VLOOKUP($A93,Zakázka!$A:$Q,10,FALSE)</f>
        <v>0</v>
      </c>
      <c r="D93" s="80">
        <f>VLOOKUP($A93,Zakázka!$A:$Q,12,FALSE)</f>
        <v>0.26918000000000003</v>
      </c>
      <c r="E93" s="79">
        <f>VLOOKUP($A93,Zakázka!$A:$Q,16,FALSE)</f>
        <v>0</v>
      </c>
      <c r="F93" s="79">
        <f>VLOOKUP($A93,Zakázka!$A:$Q,17,FALSE)</f>
        <v>0</v>
      </c>
      <c r="G93" s="7"/>
      <c r="H93" s="10"/>
    </row>
    <row r="94" spans="1:8" ht="11.25" outlineLevel="2" x14ac:dyDescent="0.15">
      <c r="A94" s="77" t="s">
        <v>167</v>
      </c>
      <c r="B94" s="78" t="s">
        <v>168</v>
      </c>
      <c r="C94" s="79">
        <f>VLOOKUP($A94,Zakázka!$A:$Q,10,FALSE)</f>
        <v>0</v>
      </c>
      <c r="D94" s="80">
        <f>VLOOKUP($A94,Zakázka!$A:$Q,12,FALSE)</f>
        <v>0</v>
      </c>
      <c r="E94" s="79">
        <f>VLOOKUP($A94,Zakázka!$A:$Q,16,FALSE)</f>
        <v>0</v>
      </c>
      <c r="F94" s="79">
        <f>VLOOKUP($A94,Zakázka!$A:$Q,17,FALSE)</f>
        <v>0</v>
      </c>
      <c r="G94" s="7"/>
      <c r="H94" s="10"/>
    </row>
    <row r="95" spans="1:8" ht="11.25" outlineLevel="2" x14ac:dyDescent="0.15">
      <c r="A95" s="77" t="s">
        <v>169</v>
      </c>
      <c r="B95" s="78" t="s">
        <v>170</v>
      </c>
      <c r="C95" s="79">
        <f>VLOOKUP($A95,Zakázka!$A:$Q,10,FALSE)</f>
        <v>0</v>
      </c>
      <c r="D95" s="80">
        <f>VLOOKUP($A95,Zakázka!$A:$Q,12,FALSE)</f>
        <v>1.71796E-2</v>
      </c>
      <c r="E95" s="79">
        <f>VLOOKUP($A95,Zakázka!$A:$Q,16,FALSE)</f>
        <v>0</v>
      </c>
      <c r="F95" s="79">
        <f>VLOOKUP($A95,Zakázka!$A:$Q,17,FALSE)</f>
        <v>0</v>
      </c>
      <c r="G95" s="7"/>
      <c r="H95" s="10"/>
    </row>
    <row r="96" spans="1:8" ht="12" outlineLevel="1" x14ac:dyDescent="0.15">
      <c r="A96" s="73" t="s">
        <v>171</v>
      </c>
      <c r="B96" s="74" t="s">
        <v>172</v>
      </c>
      <c r="C96" s="75">
        <f>VLOOKUP($A96,Zakázka!$A:$Q,10,FALSE)</f>
        <v>0</v>
      </c>
      <c r="D96" s="76">
        <f>VLOOKUP($A96,Zakázka!$A:$Q,12,FALSE)</f>
        <v>3.4320000000000003E-2</v>
      </c>
      <c r="E96" s="75">
        <f>VLOOKUP($A96,Zakázka!$A:$Q,16,FALSE)</f>
        <v>0</v>
      </c>
      <c r="F96" s="75">
        <f>VLOOKUP($A96,Zakázka!$A:$Q,17,FALSE)</f>
        <v>0</v>
      </c>
      <c r="G96" s="7"/>
      <c r="H96" s="10"/>
    </row>
    <row r="97" spans="1:8" ht="11.25" outlineLevel="2" x14ac:dyDescent="0.15">
      <c r="A97" s="77" t="s">
        <v>173</v>
      </c>
      <c r="B97" s="78" t="s">
        <v>49</v>
      </c>
      <c r="C97" s="79">
        <f>VLOOKUP($A97,Zakázka!$A:$Q,10,FALSE)</f>
        <v>0</v>
      </c>
      <c r="D97" s="80">
        <f>VLOOKUP($A97,Zakázka!$A:$Q,12,FALSE)</f>
        <v>0</v>
      </c>
      <c r="E97" s="79">
        <f>VLOOKUP($A97,Zakázka!$A:$Q,16,FALSE)</f>
        <v>0</v>
      </c>
      <c r="F97" s="79">
        <f>VLOOKUP($A97,Zakázka!$A:$Q,17,FALSE)</f>
        <v>0</v>
      </c>
      <c r="G97" s="7"/>
      <c r="H97" s="10"/>
    </row>
    <row r="98" spans="1:8" ht="11.25" outlineLevel="2" x14ac:dyDescent="0.15">
      <c r="A98" s="77" t="s">
        <v>174</v>
      </c>
      <c r="B98" s="78" t="s">
        <v>51</v>
      </c>
      <c r="C98" s="79">
        <f>VLOOKUP($A98,Zakázka!$A:$Q,10,FALSE)</f>
        <v>0</v>
      </c>
      <c r="D98" s="80">
        <f>VLOOKUP($A98,Zakázka!$A:$Q,12,FALSE)</f>
        <v>3.4320000000000003E-2</v>
      </c>
      <c r="E98" s="79">
        <f>VLOOKUP($A98,Zakázka!$A:$Q,16,FALSE)</f>
        <v>0</v>
      </c>
      <c r="F98" s="79">
        <f>VLOOKUP($A98,Zakázka!$A:$Q,17,FALSE)</f>
        <v>0</v>
      </c>
      <c r="G98" s="7"/>
      <c r="H98" s="10"/>
    </row>
    <row r="99" spans="1:8" ht="11.25" outlineLevel="2" x14ac:dyDescent="0.15">
      <c r="A99" s="77" t="s">
        <v>175</v>
      </c>
      <c r="B99" s="78" t="s">
        <v>45</v>
      </c>
      <c r="C99" s="79">
        <f>VLOOKUP($A99,Zakázka!$A:$Q,10,FALSE)</f>
        <v>0</v>
      </c>
      <c r="D99" s="80">
        <f>VLOOKUP($A99,Zakázka!$A:$Q,12,FALSE)</f>
        <v>0</v>
      </c>
      <c r="E99" s="79">
        <f>VLOOKUP($A99,Zakázka!$A:$Q,16,FALSE)</f>
        <v>0</v>
      </c>
      <c r="F99" s="79">
        <f>VLOOKUP($A99,Zakázka!$A:$Q,17,FALSE)</f>
        <v>0</v>
      </c>
      <c r="G99" s="7"/>
      <c r="H99" s="10"/>
    </row>
    <row r="100" spans="1:8" ht="7.5" customHeight="1" x14ac:dyDescent="0.15">
      <c r="A100" s="14"/>
      <c r="B100" s="44"/>
      <c r="C100" s="48"/>
      <c r="D100" s="52"/>
      <c r="E100" s="48"/>
      <c r="F100" s="48"/>
      <c r="G100" s="10"/>
    </row>
    <row r="101" spans="1:8" ht="12.75" x14ac:dyDescent="0.2">
      <c r="A101" s="6"/>
      <c r="B101" s="57" t="s">
        <v>2</v>
      </c>
      <c r="C101" s="58">
        <f>SUMIF(GROUP_ID,"",ITEM_PRICES)</f>
        <v>0</v>
      </c>
      <c r="D101" s="59"/>
      <c r="E101" s="60"/>
      <c r="F101" s="60"/>
      <c r="G101" s="7"/>
      <c r="H101" s="10"/>
    </row>
    <row r="102" spans="1:8" ht="12.75" x14ac:dyDescent="0.2">
      <c r="A102" s="6"/>
      <c r="B102" s="57" t="s">
        <v>3</v>
      </c>
      <c r="C102" s="58">
        <f ca="1">SUM(C103:C104)</f>
        <v>0</v>
      </c>
      <c r="D102" s="59"/>
      <c r="E102" s="60"/>
      <c r="F102" s="60"/>
      <c r="G102" s="7"/>
      <c r="H102" s="10"/>
    </row>
    <row r="103" spans="1:8" ht="12.75" x14ac:dyDescent="0.2">
      <c r="A103" s="1"/>
      <c r="B103" s="61" t="str">
        <f ca="1">INDIRECT(ADDRESS(10,1,,,"Krycí List"))</f>
        <v/>
      </c>
      <c r="C103" s="62" t="str">
        <f ca="1">INDIRECT(ADDRESS(13,1,,,"Krycí List"))</f>
        <v/>
      </c>
      <c r="D103" s="63"/>
      <c r="E103" s="64"/>
      <c r="F103" s="64"/>
      <c r="G103" s="7"/>
      <c r="H103" s="10"/>
    </row>
    <row r="104" spans="1:8" ht="12.75" x14ac:dyDescent="0.2">
      <c r="A104" s="1"/>
      <c r="B104" s="65" t="str">
        <f ca="1">INDIRECT(ADDRESS(11,1,,,"Krycí List"))</f>
        <v/>
      </c>
      <c r="C104" s="66" t="str">
        <f ca="1">INDIRECT(ADDRESS(14,1,,,"Krycí List"))</f>
        <v/>
      </c>
      <c r="D104" s="67"/>
      <c r="E104" s="68"/>
      <c r="F104" s="68"/>
      <c r="G104" s="7"/>
      <c r="H104" s="10"/>
    </row>
    <row r="105" spans="1:8" ht="12.75" x14ac:dyDescent="0.2">
      <c r="A105" s="6"/>
      <c r="B105" s="57" t="s">
        <v>1</v>
      </c>
      <c r="C105" s="58">
        <f ca="1">C101+C102</f>
        <v>0</v>
      </c>
      <c r="D105" s="59"/>
      <c r="E105" s="60"/>
      <c r="F105" s="60"/>
      <c r="G105" s="7"/>
      <c r="H105" s="10"/>
    </row>
    <row r="106" spans="1:8" x14ac:dyDescent="0.15">
      <c r="B106" s="43"/>
      <c r="C106" s="46"/>
      <c r="D106" s="49"/>
      <c r="E106" s="46"/>
      <c r="F106" s="46"/>
    </row>
    <row r="107" spans="1:8" x14ac:dyDescent="0.15">
      <c r="B107" s="7"/>
      <c r="C107" s="10"/>
      <c r="D107" s="7"/>
      <c r="E107" s="10"/>
      <c r="F107" s="10"/>
    </row>
  </sheetData>
  <pageMargins left="0.70866141732283472" right="0.70866141732283472" top="0.78740157480314965" bottom="0.78740157480314965" header="0.31496062992125984" footer="0.31496062992125984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2337"/>
  <sheetViews>
    <sheetView zoomScaleNormal="100" workbookViewId="0">
      <pane ySplit="4" topLeftCell="A715" activePane="bottomLeft" state="frozen"/>
      <selection pane="bottomLeft" activeCell="F755" sqref="F755"/>
    </sheetView>
  </sheetViews>
  <sheetFormatPr defaultRowHeight="8.25" outlineLevelRow="4" x14ac:dyDescent="0.15"/>
  <cols>
    <col min="1" max="1" width="28.7109375" style="3" hidden="1" customWidth="1"/>
    <col min="2" max="2" width="3.7109375" style="3" hidden="1" customWidth="1"/>
    <col min="3" max="3" width="5.7109375" style="3" customWidth="1"/>
    <col min="4" max="4" width="4.7109375" style="3" customWidth="1"/>
    <col min="5" max="5" width="14.7109375" style="3" customWidth="1"/>
    <col min="6" max="6" width="72.7109375" style="3" customWidth="1"/>
    <col min="7" max="7" width="4.7109375" style="3" customWidth="1"/>
    <col min="8" max="8" width="14.7109375" style="3" customWidth="1"/>
    <col min="9" max="9" width="12.7109375" style="3" customWidth="1"/>
    <col min="10" max="10" width="15.7109375" style="3" customWidth="1"/>
    <col min="11" max="11" width="11.7109375" style="3" hidden="1" customWidth="1"/>
    <col min="12" max="12" width="14.7109375" style="3" hidden="1" customWidth="1"/>
    <col min="13" max="13" width="11.7109375" style="3" hidden="1" customWidth="1"/>
    <col min="14" max="14" width="14.7109375" style="3" hidden="1" customWidth="1"/>
    <col min="15" max="15" width="9.7109375" style="3" hidden="1" customWidth="1"/>
    <col min="16" max="16" width="14.7109375" style="3" hidden="1" customWidth="1"/>
    <col min="17" max="17" width="15.7109375" style="3" hidden="1" customWidth="1"/>
    <col min="18" max="18" width="38.7109375" style="3" customWidth="1"/>
    <col min="19" max="21" width="9.140625" style="3"/>
    <col min="22" max="22" width="9.140625" style="3" customWidth="1"/>
    <col min="23" max="23" width="5.5703125" style="3" customWidth="1"/>
    <col min="24" max="16384" width="9.140625" style="3"/>
  </cols>
  <sheetData>
    <row r="1" spans="1:22" ht="15.75" x14ac:dyDescent="0.15">
      <c r="F1" s="26" t="s">
        <v>176</v>
      </c>
    </row>
    <row r="2" spans="1:22" ht="15.75" x14ac:dyDescent="0.15">
      <c r="B2" s="81"/>
      <c r="C2" s="81"/>
      <c r="D2" s="43"/>
      <c r="E2" s="43"/>
      <c r="F2" s="26" t="s">
        <v>177</v>
      </c>
      <c r="G2" s="43"/>
      <c r="H2" s="49"/>
      <c r="I2" s="89"/>
      <c r="J2" s="46"/>
      <c r="K2" s="49"/>
      <c r="L2" s="49"/>
      <c r="M2" s="49"/>
      <c r="N2" s="49"/>
      <c r="O2" s="46"/>
      <c r="P2" s="46"/>
      <c r="Q2" s="46"/>
      <c r="S2" s="9"/>
      <c r="V2" s="4"/>
    </row>
    <row r="3" spans="1:22" ht="7.5" customHeight="1" x14ac:dyDescent="0.15">
      <c r="A3" s="7"/>
      <c r="B3" s="82"/>
      <c r="C3" s="81"/>
      <c r="D3" s="85"/>
      <c r="E3" s="43"/>
      <c r="F3" s="43"/>
      <c r="G3" s="43"/>
      <c r="H3" s="49"/>
      <c r="I3" s="89"/>
      <c r="J3" s="46"/>
      <c r="K3" s="50"/>
      <c r="L3" s="50"/>
      <c r="M3" s="50"/>
      <c r="N3" s="50"/>
      <c r="O3" s="53"/>
      <c r="P3" s="53"/>
      <c r="Q3" s="53"/>
      <c r="R3" s="10"/>
    </row>
    <row r="4" spans="1:22" ht="11.25" x14ac:dyDescent="0.2">
      <c r="A4" s="5"/>
      <c r="B4" s="91"/>
      <c r="C4" s="91" t="s">
        <v>5</v>
      </c>
      <c r="D4" s="54" t="s">
        <v>6</v>
      </c>
      <c r="E4" s="54" t="s">
        <v>7</v>
      </c>
      <c r="F4" s="54" t="s">
        <v>4</v>
      </c>
      <c r="G4" s="54" t="s">
        <v>8</v>
      </c>
      <c r="H4" s="56" t="s">
        <v>9</v>
      </c>
      <c r="I4" s="92" t="s">
        <v>20</v>
      </c>
      <c r="J4" s="55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5" t="s">
        <v>15</v>
      </c>
      <c r="P4" s="55" t="s">
        <v>3</v>
      </c>
      <c r="Q4" s="55" t="s">
        <v>16</v>
      </c>
      <c r="R4" s="7"/>
      <c r="S4" s="10"/>
    </row>
    <row r="5" spans="1:22" ht="7.5" customHeight="1" x14ac:dyDescent="0.15">
      <c r="B5" s="81"/>
      <c r="C5" s="81"/>
      <c r="D5" s="43"/>
      <c r="E5" s="43"/>
      <c r="F5" s="43"/>
      <c r="G5" s="43"/>
      <c r="H5" s="49"/>
      <c r="I5" s="89"/>
      <c r="J5" s="46"/>
      <c r="K5" s="49"/>
      <c r="L5" s="49"/>
      <c r="M5" s="49"/>
      <c r="N5" s="49"/>
      <c r="O5" s="46"/>
      <c r="P5" s="46"/>
      <c r="Q5" s="46"/>
      <c r="R5" s="10"/>
    </row>
    <row r="6" spans="1:22" ht="12" x14ac:dyDescent="0.2">
      <c r="A6" s="69" t="s">
        <v>40</v>
      </c>
      <c r="B6" s="93">
        <v>1</v>
      </c>
      <c r="C6" s="94"/>
      <c r="D6" s="95" t="s">
        <v>178</v>
      </c>
      <c r="E6" s="95"/>
      <c r="F6" s="70" t="s">
        <v>41</v>
      </c>
      <c r="G6" s="95"/>
      <c r="H6" s="96"/>
      <c r="I6" s="97"/>
      <c r="J6" s="71">
        <f>SUBTOTAL(9,J7:J2337)</f>
        <v>0</v>
      </c>
      <c r="K6" s="96"/>
      <c r="L6" s="72">
        <f>SUBTOTAL(9,L7:L2337)</f>
        <v>1884.1275926958517</v>
      </c>
      <c r="M6" s="96"/>
      <c r="N6" s="72">
        <f>SUBTOTAL(9,N7:N2337)</f>
        <v>198.89780999999999</v>
      </c>
      <c r="O6" s="98"/>
      <c r="P6" s="71">
        <f>SUBTOTAL(9,P7:P2337)</f>
        <v>0</v>
      </c>
      <c r="Q6" s="71">
        <f>SUBTOTAL(9,Q7:Q2337)</f>
        <v>0</v>
      </c>
      <c r="R6" s="7"/>
      <c r="S6" s="10"/>
      <c r="T6" s="10"/>
    </row>
    <row r="7" spans="1:22" ht="12" outlineLevel="1" x14ac:dyDescent="0.2">
      <c r="A7" s="73" t="s">
        <v>42</v>
      </c>
      <c r="B7" s="99">
        <v>2</v>
      </c>
      <c r="C7" s="100"/>
      <c r="D7" s="101" t="s">
        <v>179</v>
      </c>
      <c r="E7" s="101"/>
      <c r="F7" s="102" t="s">
        <v>43</v>
      </c>
      <c r="G7" s="101"/>
      <c r="H7" s="103"/>
      <c r="I7" s="104"/>
      <c r="J7" s="75">
        <f>SUBTOTAL(9,J8:J41)</f>
        <v>0</v>
      </c>
      <c r="K7" s="103"/>
      <c r="L7" s="76">
        <f>SUBTOTAL(9,L8:L41)</f>
        <v>0</v>
      </c>
      <c r="M7" s="103"/>
      <c r="N7" s="76">
        <f>SUBTOTAL(9,N8:N41)</f>
        <v>0</v>
      </c>
      <c r="O7" s="105"/>
      <c r="P7" s="75">
        <f>SUBTOTAL(9,P8:P41)</f>
        <v>0</v>
      </c>
      <c r="Q7" s="75">
        <f>SUBTOTAL(9,Q8:Q41)</f>
        <v>0</v>
      </c>
      <c r="R7" s="7"/>
      <c r="S7" s="10"/>
      <c r="T7" s="10"/>
    </row>
    <row r="8" spans="1:22" ht="11.25" outlineLevel="2" x14ac:dyDescent="0.2">
      <c r="A8" s="77" t="s">
        <v>44</v>
      </c>
      <c r="B8" s="106">
        <v>3</v>
      </c>
      <c r="C8" s="107"/>
      <c r="D8" s="108" t="s">
        <v>180</v>
      </c>
      <c r="E8" s="108"/>
      <c r="F8" s="109" t="s">
        <v>45</v>
      </c>
      <c r="G8" s="108"/>
      <c r="H8" s="110"/>
      <c r="I8" s="111"/>
      <c r="J8" s="79">
        <f>SUBTOTAL(9,J9:J41)</f>
        <v>0</v>
      </c>
      <c r="K8" s="110"/>
      <c r="L8" s="80">
        <f>SUBTOTAL(9,L9:L41)</f>
        <v>0</v>
      </c>
      <c r="M8" s="110"/>
      <c r="N8" s="80">
        <f>SUBTOTAL(9,N9:N41)</f>
        <v>0</v>
      </c>
      <c r="O8" s="112"/>
      <c r="P8" s="79">
        <f>SUBTOTAL(9,P9:P41)</f>
        <v>0</v>
      </c>
      <c r="Q8" s="79">
        <f>SUBTOTAL(9,Q9:Q41)</f>
        <v>0</v>
      </c>
      <c r="R8" s="7"/>
      <c r="S8" s="10"/>
      <c r="T8" s="10"/>
    </row>
    <row r="9" spans="1:22" ht="22.5" outlineLevel="3" x14ac:dyDescent="0.2">
      <c r="A9" s="16"/>
      <c r="B9" s="113"/>
      <c r="C9" s="114">
        <v>1</v>
      </c>
      <c r="D9" s="115" t="s">
        <v>181</v>
      </c>
      <c r="E9" s="116" t="s">
        <v>182</v>
      </c>
      <c r="F9" s="117" t="s">
        <v>183</v>
      </c>
      <c r="G9" s="115" t="s">
        <v>184</v>
      </c>
      <c r="H9" s="118">
        <v>1</v>
      </c>
      <c r="I9" s="119">
        <v>0</v>
      </c>
      <c r="J9" s="120">
        <f>H9*I9</f>
        <v>0</v>
      </c>
      <c r="K9" s="118"/>
      <c r="L9" s="118">
        <f>H9*K9</f>
        <v>0</v>
      </c>
      <c r="M9" s="118"/>
      <c r="N9" s="118">
        <f>H9*M9</f>
        <v>0</v>
      </c>
      <c r="O9" s="120">
        <v>21</v>
      </c>
      <c r="P9" s="120">
        <f>J9*(O9/100)</f>
        <v>0</v>
      </c>
      <c r="Q9" s="120">
        <f>J9+P9</f>
        <v>0</v>
      </c>
      <c r="R9" s="10"/>
      <c r="S9" s="10"/>
      <c r="T9" s="10"/>
    </row>
    <row r="10" spans="1:22" ht="11.25" outlineLevel="3" x14ac:dyDescent="0.2">
      <c r="A10" s="16"/>
      <c r="B10" s="113"/>
      <c r="C10" s="114">
        <v>2</v>
      </c>
      <c r="D10" s="115" t="s">
        <v>181</v>
      </c>
      <c r="E10" s="116" t="s">
        <v>185</v>
      </c>
      <c r="F10" s="117" t="s">
        <v>186</v>
      </c>
      <c r="G10" s="115" t="s">
        <v>184</v>
      </c>
      <c r="H10" s="118">
        <v>1</v>
      </c>
      <c r="I10" s="119">
        <v>0</v>
      </c>
      <c r="J10" s="120">
        <f>H10*I10</f>
        <v>0</v>
      </c>
      <c r="K10" s="118"/>
      <c r="L10" s="118">
        <f>H10*K10</f>
        <v>0</v>
      </c>
      <c r="M10" s="118"/>
      <c r="N10" s="118">
        <f>H10*M10</f>
        <v>0</v>
      </c>
      <c r="O10" s="120">
        <v>21</v>
      </c>
      <c r="P10" s="120">
        <f>J10*(O10/100)</f>
        <v>0</v>
      </c>
      <c r="Q10" s="120">
        <f>J10+P10</f>
        <v>0</v>
      </c>
      <c r="R10" s="10"/>
      <c r="S10" s="10"/>
      <c r="T10" s="10"/>
    </row>
    <row r="11" spans="1:22" ht="22.5" outlineLevel="3" x14ac:dyDescent="0.2">
      <c r="A11" s="16"/>
      <c r="B11" s="113"/>
      <c r="C11" s="114">
        <v>3</v>
      </c>
      <c r="D11" s="115" t="s">
        <v>181</v>
      </c>
      <c r="E11" s="116" t="s">
        <v>187</v>
      </c>
      <c r="F11" s="117" t="s">
        <v>188</v>
      </c>
      <c r="G11" s="115" t="s">
        <v>184</v>
      </c>
      <c r="H11" s="118">
        <v>1</v>
      </c>
      <c r="I11" s="119">
        <v>0</v>
      </c>
      <c r="J11" s="120">
        <f>H11*I11</f>
        <v>0</v>
      </c>
      <c r="K11" s="118"/>
      <c r="L11" s="118">
        <f>H11*K11</f>
        <v>0</v>
      </c>
      <c r="M11" s="118"/>
      <c r="N11" s="118">
        <f>H11*M11</f>
        <v>0</v>
      </c>
      <c r="O11" s="120">
        <v>21</v>
      </c>
      <c r="P11" s="120">
        <f>J11*(O11/100)</f>
        <v>0</v>
      </c>
      <c r="Q11" s="120">
        <f>J11+P11</f>
        <v>0</v>
      </c>
      <c r="R11" s="10"/>
      <c r="S11" s="10"/>
      <c r="T11" s="10"/>
    </row>
    <row r="12" spans="1:22" ht="11.25" outlineLevel="3" x14ac:dyDescent="0.2">
      <c r="A12" s="16"/>
      <c r="B12" s="113"/>
      <c r="C12" s="114">
        <v>4</v>
      </c>
      <c r="D12" s="115" t="s">
        <v>181</v>
      </c>
      <c r="E12" s="116" t="s">
        <v>189</v>
      </c>
      <c r="F12" s="117" t="s">
        <v>190</v>
      </c>
      <c r="G12" s="115" t="s">
        <v>184</v>
      </c>
      <c r="H12" s="118">
        <v>1</v>
      </c>
      <c r="I12" s="119">
        <v>0</v>
      </c>
      <c r="J12" s="120">
        <f>H12*I12</f>
        <v>0</v>
      </c>
      <c r="K12" s="118"/>
      <c r="L12" s="118">
        <f>H12*K12</f>
        <v>0</v>
      </c>
      <c r="M12" s="118"/>
      <c r="N12" s="118">
        <f>H12*M12</f>
        <v>0</v>
      </c>
      <c r="O12" s="120">
        <v>21</v>
      </c>
      <c r="P12" s="120">
        <f>J12*(O12/100)</f>
        <v>0</v>
      </c>
      <c r="Q12" s="120">
        <f>J12+P12</f>
        <v>0</v>
      </c>
      <c r="R12" s="10"/>
      <c r="S12" s="10"/>
      <c r="T12" s="10"/>
    </row>
    <row r="13" spans="1:22" ht="9.75" outlineLevel="4" x14ac:dyDescent="0.2">
      <c r="A13" s="121"/>
      <c r="B13" s="122"/>
      <c r="C13" s="122"/>
      <c r="D13" s="123"/>
      <c r="E13" s="128" t="s">
        <v>17</v>
      </c>
      <c r="F13" s="124" t="s">
        <v>191</v>
      </c>
      <c r="G13" s="123"/>
      <c r="H13" s="125">
        <v>0</v>
      </c>
      <c r="I13" s="126"/>
      <c r="J13" s="127"/>
      <c r="K13" s="125"/>
      <c r="L13" s="125"/>
      <c r="M13" s="125"/>
      <c r="N13" s="125"/>
      <c r="O13" s="127"/>
      <c r="P13" s="127"/>
      <c r="Q13" s="127"/>
      <c r="R13" s="7"/>
      <c r="S13" s="10"/>
    </row>
    <row r="14" spans="1:22" ht="9.75" outlineLevel="4" x14ac:dyDescent="0.2">
      <c r="A14" s="121"/>
      <c r="B14" s="122"/>
      <c r="C14" s="122"/>
      <c r="D14" s="123"/>
      <c r="E14" s="128"/>
      <c r="F14" s="124" t="s">
        <v>192</v>
      </c>
      <c r="G14" s="123"/>
      <c r="H14" s="125">
        <v>0</v>
      </c>
      <c r="I14" s="126"/>
      <c r="J14" s="127"/>
      <c r="K14" s="125"/>
      <c r="L14" s="125"/>
      <c r="M14" s="125"/>
      <c r="N14" s="125"/>
      <c r="O14" s="127"/>
      <c r="P14" s="127"/>
      <c r="Q14" s="127"/>
      <c r="R14" s="7"/>
      <c r="S14" s="10"/>
    </row>
    <row r="15" spans="1:22" ht="9.75" outlineLevel="4" x14ac:dyDescent="0.2">
      <c r="A15" s="121"/>
      <c r="B15" s="122"/>
      <c r="C15" s="122"/>
      <c r="D15" s="123"/>
      <c r="E15" s="128"/>
      <c r="F15" s="124" t="s">
        <v>193</v>
      </c>
      <c r="G15" s="123"/>
      <c r="H15" s="125">
        <v>0</v>
      </c>
      <c r="I15" s="126"/>
      <c r="J15" s="127"/>
      <c r="K15" s="125"/>
      <c r="L15" s="125"/>
      <c r="M15" s="125"/>
      <c r="N15" s="125"/>
      <c r="O15" s="127"/>
      <c r="P15" s="127"/>
      <c r="Q15" s="127"/>
      <c r="R15" s="7"/>
      <c r="S15" s="10"/>
    </row>
    <row r="16" spans="1:22" ht="7.5" customHeight="1" outlineLevel="4" x14ac:dyDescent="0.15">
      <c r="A16" s="10"/>
      <c r="B16" s="84"/>
      <c r="C16" s="83"/>
      <c r="D16" s="86"/>
      <c r="E16" s="45"/>
      <c r="F16" s="87"/>
      <c r="G16" s="86"/>
      <c r="H16" s="88"/>
      <c r="I16" s="90"/>
      <c r="J16" s="47"/>
      <c r="K16" s="51"/>
      <c r="L16" s="51"/>
      <c r="M16" s="51"/>
      <c r="N16" s="51"/>
      <c r="O16" s="47"/>
      <c r="P16" s="47"/>
      <c r="Q16" s="47"/>
      <c r="R16" s="7"/>
      <c r="S16" s="10"/>
    </row>
    <row r="17" spans="1:20" ht="33.75" outlineLevel="3" x14ac:dyDescent="0.2">
      <c r="A17" s="16"/>
      <c r="B17" s="113"/>
      <c r="C17" s="114">
        <v>5</v>
      </c>
      <c r="D17" s="115" t="s">
        <v>181</v>
      </c>
      <c r="E17" s="116" t="s">
        <v>194</v>
      </c>
      <c r="F17" s="117" t="s">
        <v>195</v>
      </c>
      <c r="G17" s="115" t="s">
        <v>184</v>
      </c>
      <c r="H17" s="118">
        <v>1</v>
      </c>
      <c r="I17" s="119">
        <v>0</v>
      </c>
      <c r="J17" s="120">
        <f t="shared" ref="J17:J23" si="0">H17*I17</f>
        <v>0</v>
      </c>
      <c r="K17" s="118"/>
      <c r="L17" s="118">
        <f t="shared" ref="L17:L23" si="1">H17*K17</f>
        <v>0</v>
      </c>
      <c r="M17" s="118"/>
      <c r="N17" s="118">
        <f t="shared" ref="N17:N23" si="2">H17*M17</f>
        <v>0</v>
      </c>
      <c r="O17" s="120">
        <v>21</v>
      </c>
      <c r="P17" s="120">
        <f t="shared" ref="P17:P23" si="3">J17*(O17/100)</f>
        <v>0</v>
      </c>
      <c r="Q17" s="120">
        <f t="shared" ref="Q17:Q23" si="4">J17+P17</f>
        <v>0</v>
      </c>
      <c r="R17" s="10"/>
      <c r="S17" s="10"/>
      <c r="T17" s="10"/>
    </row>
    <row r="18" spans="1:20" ht="22.5" outlineLevel="3" x14ac:dyDescent="0.2">
      <c r="A18" s="16"/>
      <c r="B18" s="113"/>
      <c r="C18" s="114">
        <v>6</v>
      </c>
      <c r="D18" s="115" t="s">
        <v>181</v>
      </c>
      <c r="E18" s="116" t="s">
        <v>196</v>
      </c>
      <c r="F18" s="117" t="s">
        <v>197</v>
      </c>
      <c r="G18" s="115" t="s">
        <v>184</v>
      </c>
      <c r="H18" s="118">
        <v>1</v>
      </c>
      <c r="I18" s="119">
        <v>0</v>
      </c>
      <c r="J18" s="120">
        <f t="shared" si="0"/>
        <v>0</v>
      </c>
      <c r="K18" s="118"/>
      <c r="L18" s="118">
        <f t="shared" si="1"/>
        <v>0</v>
      </c>
      <c r="M18" s="118"/>
      <c r="N18" s="118">
        <f t="shared" si="2"/>
        <v>0</v>
      </c>
      <c r="O18" s="120">
        <v>21</v>
      </c>
      <c r="P18" s="120">
        <f t="shared" si="3"/>
        <v>0</v>
      </c>
      <c r="Q18" s="120">
        <f t="shared" si="4"/>
        <v>0</v>
      </c>
      <c r="R18" s="10"/>
      <c r="S18" s="10"/>
      <c r="T18" s="10"/>
    </row>
    <row r="19" spans="1:20" ht="11.25" outlineLevel="3" x14ac:dyDescent="0.2">
      <c r="A19" s="16"/>
      <c r="B19" s="113"/>
      <c r="C19" s="114">
        <v>7</v>
      </c>
      <c r="D19" s="115" t="s">
        <v>181</v>
      </c>
      <c r="E19" s="116" t="s">
        <v>198</v>
      </c>
      <c r="F19" s="117" t="s">
        <v>199</v>
      </c>
      <c r="G19" s="115" t="s">
        <v>184</v>
      </c>
      <c r="H19" s="118">
        <v>1</v>
      </c>
      <c r="I19" s="119">
        <v>0</v>
      </c>
      <c r="J19" s="120">
        <f t="shared" si="0"/>
        <v>0</v>
      </c>
      <c r="K19" s="118"/>
      <c r="L19" s="118">
        <f t="shared" si="1"/>
        <v>0</v>
      </c>
      <c r="M19" s="118"/>
      <c r="N19" s="118">
        <f t="shared" si="2"/>
        <v>0</v>
      </c>
      <c r="O19" s="120">
        <v>21</v>
      </c>
      <c r="P19" s="120">
        <f t="shared" si="3"/>
        <v>0</v>
      </c>
      <c r="Q19" s="120">
        <f t="shared" si="4"/>
        <v>0</v>
      </c>
      <c r="R19" s="10"/>
      <c r="S19" s="10"/>
      <c r="T19" s="10"/>
    </row>
    <row r="20" spans="1:20" ht="22.5" outlineLevel="3" x14ac:dyDescent="0.2">
      <c r="A20" s="16"/>
      <c r="B20" s="113"/>
      <c r="C20" s="114">
        <v>8</v>
      </c>
      <c r="D20" s="115" t="s">
        <v>181</v>
      </c>
      <c r="E20" s="116" t="s">
        <v>200</v>
      </c>
      <c r="F20" s="117" t="s">
        <v>201</v>
      </c>
      <c r="G20" s="115" t="s">
        <v>184</v>
      </c>
      <c r="H20" s="118">
        <v>1</v>
      </c>
      <c r="I20" s="119">
        <v>0</v>
      </c>
      <c r="J20" s="120">
        <f t="shared" si="0"/>
        <v>0</v>
      </c>
      <c r="K20" s="118"/>
      <c r="L20" s="118">
        <f t="shared" si="1"/>
        <v>0</v>
      </c>
      <c r="M20" s="118"/>
      <c r="N20" s="118">
        <f t="shared" si="2"/>
        <v>0</v>
      </c>
      <c r="O20" s="120">
        <v>21</v>
      </c>
      <c r="P20" s="120">
        <f t="shared" si="3"/>
        <v>0</v>
      </c>
      <c r="Q20" s="120">
        <f t="shared" si="4"/>
        <v>0</v>
      </c>
      <c r="R20" s="10"/>
      <c r="S20" s="10"/>
      <c r="T20" s="10"/>
    </row>
    <row r="21" spans="1:20" ht="22.5" outlineLevel="3" x14ac:dyDescent="0.2">
      <c r="A21" s="16"/>
      <c r="B21" s="113"/>
      <c r="C21" s="114">
        <v>9</v>
      </c>
      <c r="D21" s="115" t="s">
        <v>181</v>
      </c>
      <c r="E21" s="116" t="s">
        <v>202</v>
      </c>
      <c r="F21" s="117" t="s">
        <v>203</v>
      </c>
      <c r="G21" s="115" t="s">
        <v>204</v>
      </c>
      <c r="H21" s="118">
        <v>1</v>
      </c>
      <c r="I21" s="119">
        <v>0</v>
      </c>
      <c r="J21" s="120">
        <f t="shared" si="0"/>
        <v>0</v>
      </c>
      <c r="K21" s="118"/>
      <c r="L21" s="118">
        <f t="shared" si="1"/>
        <v>0</v>
      </c>
      <c r="M21" s="118"/>
      <c r="N21" s="118">
        <f t="shared" si="2"/>
        <v>0</v>
      </c>
      <c r="O21" s="120">
        <v>21</v>
      </c>
      <c r="P21" s="120">
        <f t="shared" si="3"/>
        <v>0</v>
      </c>
      <c r="Q21" s="120">
        <f t="shared" si="4"/>
        <v>0</v>
      </c>
      <c r="R21" s="10"/>
      <c r="S21" s="10"/>
      <c r="T21" s="10"/>
    </row>
    <row r="22" spans="1:20" ht="22.5" outlineLevel="3" x14ac:dyDescent="0.2">
      <c r="A22" s="16"/>
      <c r="B22" s="113"/>
      <c r="C22" s="114">
        <v>10</v>
      </c>
      <c r="D22" s="115" t="s">
        <v>181</v>
      </c>
      <c r="E22" s="116" t="s">
        <v>205</v>
      </c>
      <c r="F22" s="117" t="s">
        <v>206</v>
      </c>
      <c r="G22" s="115" t="s">
        <v>204</v>
      </c>
      <c r="H22" s="118">
        <v>1</v>
      </c>
      <c r="I22" s="119">
        <v>0</v>
      </c>
      <c r="J22" s="120">
        <f t="shared" si="0"/>
        <v>0</v>
      </c>
      <c r="K22" s="118"/>
      <c r="L22" s="118">
        <f t="shared" si="1"/>
        <v>0</v>
      </c>
      <c r="M22" s="118"/>
      <c r="N22" s="118">
        <f t="shared" si="2"/>
        <v>0</v>
      </c>
      <c r="O22" s="120">
        <v>21</v>
      </c>
      <c r="P22" s="120">
        <f t="shared" si="3"/>
        <v>0</v>
      </c>
      <c r="Q22" s="120">
        <f t="shared" si="4"/>
        <v>0</v>
      </c>
      <c r="R22" s="10"/>
      <c r="S22" s="10"/>
      <c r="T22" s="10"/>
    </row>
    <row r="23" spans="1:20" ht="11.25" outlineLevel="3" x14ac:dyDescent="0.2">
      <c r="A23" s="16"/>
      <c r="B23" s="113"/>
      <c r="C23" s="114">
        <v>11</v>
      </c>
      <c r="D23" s="115" t="s">
        <v>181</v>
      </c>
      <c r="E23" s="116" t="s">
        <v>207</v>
      </c>
      <c r="F23" s="117" t="s">
        <v>208</v>
      </c>
      <c r="G23" s="115" t="s">
        <v>184</v>
      </c>
      <c r="H23" s="118">
        <v>1</v>
      </c>
      <c r="I23" s="119">
        <v>0</v>
      </c>
      <c r="J23" s="120">
        <f t="shared" si="0"/>
        <v>0</v>
      </c>
      <c r="K23" s="118"/>
      <c r="L23" s="118">
        <f t="shared" si="1"/>
        <v>0</v>
      </c>
      <c r="M23" s="118"/>
      <c r="N23" s="118">
        <f t="shared" si="2"/>
        <v>0</v>
      </c>
      <c r="O23" s="120">
        <v>21</v>
      </c>
      <c r="P23" s="120">
        <f t="shared" si="3"/>
        <v>0</v>
      </c>
      <c r="Q23" s="120">
        <f t="shared" si="4"/>
        <v>0</v>
      </c>
      <c r="R23" s="10"/>
      <c r="S23" s="10"/>
      <c r="T23" s="10"/>
    </row>
    <row r="24" spans="1:20" ht="9.75" outlineLevel="4" x14ac:dyDescent="0.2">
      <c r="A24" s="121"/>
      <c r="B24" s="122"/>
      <c r="C24" s="122"/>
      <c r="D24" s="123"/>
      <c r="E24" s="128" t="s">
        <v>17</v>
      </c>
      <c r="F24" s="124" t="s">
        <v>209</v>
      </c>
      <c r="G24" s="123"/>
      <c r="H24" s="125">
        <v>0</v>
      </c>
      <c r="I24" s="126"/>
      <c r="J24" s="127"/>
      <c r="K24" s="125"/>
      <c r="L24" s="125"/>
      <c r="M24" s="125"/>
      <c r="N24" s="125"/>
      <c r="O24" s="127"/>
      <c r="P24" s="127"/>
      <c r="Q24" s="127"/>
      <c r="R24" s="7"/>
      <c r="S24" s="10"/>
    </row>
    <row r="25" spans="1:20" ht="7.5" customHeight="1" outlineLevel="4" x14ac:dyDescent="0.15">
      <c r="A25" s="10"/>
      <c r="B25" s="84"/>
      <c r="C25" s="83"/>
      <c r="D25" s="86"/>
      <c r="E25" s="45"/>
      <c r="F25" s="87"/>
      <c r="G25" s="86"/>
      <c r="H25" s="88"/>
      <c r="I25" s="90"/>
      <c r="J25" s="47"/>
      <c r="K25" s="51"/>
      <c r="L25" s="51"/>
      <c r="M25" s="51"/>
      <c r="N25" s="51"/>
      <c r="O25" s="47"/>
      <c r="P25" s="47"/>
      <c r="Q25" s="47"/>
      <c r="R25" s="7"/>
      <c r="S25" s="10"/>
    </row>
    <row r="26" spans="1:20" ht="11.25" outlineLevel="3" x14ac:dyDescent="0.2">
      <c r="A26" s="16"/>
      <c r="B26" s="113"/>
      <c r="C26" s="114">
        <v>12</v>
      </c>
      <c r="D26" s="115" t="s">
        <v>181</v>
      </c>
      <c r="E26" s="116" t="s">
        <v>210</v>
      </c>
      <c r="F26" s="117" t="s">
        <v>211</v>
      </c>
      <c r="G26" s="115" t="s">
        <v>184</v>
      </c>
      <c r="H26" s="118">
        <v>1</v>
      </c>
      <c r="I26" s="119">
        <v>0</v>
      </c>
      <c r="J26" s="120">
        <f>H26*I26</f>
        <v>0</v>
      </c>
      <c r="K26" s="118"/>
      <c r="L26" s="118">
        <f>H26*K26</f>
        <v>0</v>
      </c>
      <c r="M26" s="118"/>
      <c r="N26" s="118">
        <f>H26*M26</f>
        <v>0</v>
      </c>
      <c r="O26" s="120">
        <v>21</v>
      </c>
      <c r="P26" s="120">
        <f>J26*(O26/100)</f>
        <v>0</v>
      </c>
      <c r="Q26" s="120">
        <f>J26+P26</f>
        <v>0</v>
      </c>
      <c r="R26" s="10"/>
      <c r="S26" s="10"/>
      <c r="T26" s="10"/>
    </row>
    <row r="27" spans="1:20" ht="11.25" outlineLevel="3" x14ac:dyDescent="0.2">
      <c r="A27" s="16"/>
      <c r="B27" s="113"/>
      <c r="C27" s="114">
        <v>13</v>
      </c>
      <c r="D27" s="115" t="s">
        <v>181</v>
      </c>
      <c r="E27" s="116" t="s">
        <v>212</v>
      </c>
      <c r="F27" s="117" t="s">
        <v>213</v>
      </c>
      <c r="G27" s="115" t="s">
        <v>184</v>
      </c>
      <c r="H27" s="118">
        <v>1</v>
      </c>
      <c r="I27" s="119">
        <v>0</v>
      </c>
      <c r="J27" s="120">
        <f>H27*I27</f>
        <v>0</v>
      </c>
      <c r="K27" s="118"/>
      <c r="L27" s="118">
        <f>H27*K27</f>
        <v>0</v>
      </c>
      <c r="M27" s="118"/>
      <c r="N27" s="118">
        <f>H27*M27</f>
        <v>0</v>
      </c>
      <c r="O27" s="120">
        <v>21</v>
      </c>
      <c r="P27" s="120">
        <f>J27*(O27/100)</f>
        <v>0</v>
      </c>
      <c r="Q27" s="120">
        <f>J27+P27</f>
        <v>0</v>
      </c>
      <c r="R27" s="10"/>
      <c r="S27" s="10"/>
      <c r="T27" s="10"/>
    </row>
    <row r="28" spans="1:20" ht="39" outlineLevel="4" x14ac:dyDescent="0.2">
      <c r="A28" s="121"/>
      <c r="B28" s="122"/>
      <c r="C28" s="122"/>
      <c r="D28" s="123"/>
      <c r="E28" s="128" t="s">
        <v>17</v>
      </c>
      <c r="F28" s="124" t="s">
        <v>214</v>
      </c>
      <c r="G28" s="123"/>
      <c r="H28" s="125">
        <v>0</v>
      </c>
      <c r="I28" s="126"/>
      <c r="J28" s="127"/>
      <c r="K28" s="125"/>
      <c r="L28" s="125"/>
      <c r="M28" s="125"/>
      <c r="N28" s="125"/>
      <c r="O28" s="127"/>
      <c r="P28" s="127"/>
      <c r="Q28" s="127"/>
      <c r="R28" s="7"/>
      <c r="S28" s="10"/>
    </row>
    <row r="29" spans="1:20" ht="7.5" customHeight="1" outlineLevel="4" x14ac:dyDescent="0.15">
      <c r="A29" s="10"/>
      <c r="B29" s="84"/>
      <c r="C29" s="83"/>
      <c r="D29" s="86"/>
      <c r="E29" s="45"/>
      <c r="F29" s="87"/>
      <c r="G29" s="86"/>
      <c r="H29" s="88"/>
      <c r="I29" s="90"/>
      <c r="J29" s="47"/>
      <c r="K29" s="51"/>
      <c r="L29" s="51"/>
      <c r="M29" s="51"/>
      <c r="N29" s="51"/>
      <c r="O29" s="47"/>
      <c r="P29" s="47"/>
      <c r="Q29" s="47"/>
      <c r="R29" s="7"/>
      <c r="S29" s="10"/>
    </row>
    <row r="30" spans="1:20" ht="11.25" outlineLevel="3" x14ac:dyDescent="0.2">
      <c r="A30" s="16"/>
      <c r="B30" s="113"/>
      <c r="C30" s="114">
        <v>14</v>
      </c>
      <c r="D30" s="115" t="s">
        <v>181</v>
      </c>
      <c r="E30" s="116" t="s">
        <v>215</v>
      </c>
      <c r="F30" s="117" t="s">
        <v>216</v>
      </c>
      <c r="G30" s="115" t="s">
        <v>184</v>
      </c>
      <c r="H30" s="118">
        <v>1</v>
      </c>
      <c r="I30" s="119">
        <v>0</v>
      </c>
      <c r="J30" s="120">
        <f>H30*I30</f>
        <v>0</v>
      </c>
      <c r="K30" s="118"/>
      <c r="L30" s="118">
        <f>H30*K30</f>
        <v>0</v>
      </c>
      <c r="M30" s="118"/>
      <c r="N30" s="118">
        <f>H30*M30</f>
        <v>0</v>
      </c>
      <c r="O30" s="120">
        <v>21</v>
      </c>
      <c r="P30" s="120">
        <f>J30*(O30/100)</f>
        <v>0</v>
      </c>
      <c r="Q30" s="120">
        <f>J30+P30</f>
        <v>0</v>
      </c>
      <c r="R30" s="10"/>
      <c r="S30" s="10"/>
      <c r="T30" s="10"/>
    </row>
    <row r="31" spans="1:20" ht="9.75" outlineLevel="4" x14ac:dyDescent="0.2">
      <c r="A31" s="121"/>
      <c r="B31" s="122"/>
      <c r="C31" s="122"/>
      <c r="D31" s="123"/>
      <c r="E31" s="128" t="s">
        <v>17</v>
      </c>
      <c r="F31" s="124" t="s">
        <v>217</v>
      </c>
      <c r="G31" s="123"/>
      <c r="H31" s="125">
        <v>0</v>
      </c>
      <c r="I31" s="126"/>
      <c r="J31" s="127"/>
      <c r="K31" s="125"/>
      <c r="L31" s="125"/>
      <c r="M31" s="125"/>
      <c r="N31" s="125"/>
      <c r="O31" s="127"/>
      <c r="P31" s="127"/>
      <c r="Q31" s="127"/>
      <c r="R31" s="7"/>
      <c r="S31" s="10"/>
    </row>
    <row r="32" spans="1:20" ht="29.25" outlineLevel="4" x14ac:dyDescent="0.2">
      <c r="A32" s="121"/>
      <c r="B32" s="122"/>
      <c r="C32" s="122"/>
      <c r="D32" s="123"/>
      <c r="E32" s="128"/>
      <c r="F32" s="124" t="s">
        <v>218</v>
      </c>
      <c r="G32" s="123"/>
      <c r="H32" s="125">
        <v>0</v>
      </c>
      <c r="I32" s="126"/>
      <c r="J32" s="127"/>
      <c r="K32" s="125"/>
      <c r="L32" s="125"/>
      <c r="M32" s="125"/>
      <c r="N32" s="125"/>
      <c r="O32" s="127"/>
      <c r="P32" s="127"/>
      <c r="Q32" s="127"/>
      <c r="R32" s="7"/>
      <c r="S32" s="10"/>
    </row>
    <row r="33" spans="1:20" ht="7.5" customHeight="1" outlineLevel="4" x14ac:dyDescent="0.15">
      <c r="A33" s="10"/>
      <c r="B33" s="84"/>
      <c r="C33" s="83"/>
      <c r="D33" s="86"/>
      <c r="E33" s="45"/>
      <c r="F33" s="87"/>
      <c r="G33" s="86"/>
      <c r="H33" s="88"/>
      <c r="I33" s="90"/>
      <c r="J33" s="47"/>
      <c r="K33" s="51"/>
      <c r="L33" s="51"/>
      <c r="M33" s="51"/>
      <c r="N33" s="51"/>
      <c r="O33" s="47"/>
      <c r="P33" s="47"/>
      <c r="Q33" s="47"/>
      <c r="R33" s="7"/>
      <c r="S33" s="10"/>
    </row>
    <row r="34" spans="1:20" ht="11.25" outlineLevel="3" x14ac:dyDescent="0.2">
      <c r="A34" s="16"/>
      <c r="B34" s="113"/>
      <c r="C34" s="114">
        <v>15</v>
      </c>
      <c r="D34" s="115" t="s">
        <v>181</v>
      </c>
      <c r="E34" s="116" t="s">
        <v>219</v>
      </c>
      <c r="F34" s="117" t="s">
        <v>220</v>
      </c>
      <c r="G34" s="115" t="s">
        <v>184</v>
      </c>
      <c r="H34" s="118">
        <v>1</v>
      </c>
      <c r="I34" s="119">
        <v>0</v>
      </c>
      <c r="J34" s="120">
        <f>H34*I34</f>
        <v>0</v>
      </c>
      <c r="K34" s="118"/>
      <c r="L34" s="118">
        <f>H34*K34</f>
        <v>0</v>
      </c>
      <c r="M34" s="118"/>
      <c r="N34" s="118">
        <f>H34*M34</f>
        <v>0</v>
      </c>
      <c r="O34" s="120">
        <v>21</v>
      </c>
      <c r="P34" s="120">
        <f>J34*(O34/100)</f>
        <v>0</v>
      </c>
      <c r="Q34" s="120">
        <f>J34+P34</f>
        <v>0</v>
      </c>
      <c r="R34" s="10"/>
      <c r="S34" s="10"/>
      <c r="T34" s="10"/>
    </row>
    <row r="35" spans="1:20" ht="126.75" outlineLevel="4" x14ac:dyDescent="0.2">
      <c r="A35" s="121"/>
      <c r="B35" s="122"/>
      <c r="C35" s="122"/>
      <c r="D35" s="123"/>
      <c r="E35" s="128" t="s">
        <v>17</v>
      </c>
      <c r="F35" s="124" t="s">
        <v>221</v>
      </c>
      <c r="G35" s="123"/>
      <c r="H35" s="125">
        <v>0</v>
      </c>
      <c r="I35" s="126"/>
      <c r="J35" s="127"/>
      <c r="K35" s="125"/>
      <c r="L35" s="125"/>
      <c r="M35" s="125"/>
      <c r="N35" s="125"/>
      <c r="O35" s="127"/>
      <c r="P35" s="127"/>
      <c r="Q35" s="127"/>
      <c r="R35" s="7"/>
      <c r="S35" s="10"/>
    </row>
    <row r="36" spans="1:20" ht="7.5" customHeight="1" outlineLevel="4" x14ac:dyDescent="0.15">
      <c r="A36" s="10"/>
      <c r="B36" s="84"/>
      <c r="C36" s="83"/>
      <c r="D36" s="86"/>
      <c r="E36" s="45"/>
      <c r="F36" s="87"/>
      <c r="G36" s="86"/>
      <c r="H36" s="88"/>
      <c r="I36" s="90"/>
      <c r="J36" s="47"/>
      <c r="K36" s="51"/>
      <c r="L36" s="51"/>
      <c r="M36" s="51"/>
      <c r="N36" s="51"/>
      <c r="O36" s="47"/>
      <c r="P36" s="47"/>
      <c r="Q36" s="47"/>
      <c r="R36" s="7"/>
      <c r="S36" s="10"/>
    </row>
    <row r="37" spans="1:20" ht="11.25" outlineLevel="3" x14ac:dyDescent="0.2">
      <c r="A37" s="16"/>
      <c r="B37" s="113"/>
      <c r="C37" s="114">
        <v>16</v>
      </c>
      <c r="D37" s="115" t="s">
        <v>181</v>
      </c>
      <c r="E37" s="116" t="s">
        <v>222</v>
      </c>
      <c r="F37" s="117" t="s">
        <v>223</v>
      </c>
      <c r="G37" s="115" t="s">
        <v>184</v>
      </c>
      <c r="H37" s="118">
        <v>1</v>
      </c>
      <c r="I37" s="119">
        <v>0</v>
      </c>
      <c r="J37" s="120">
        <f>H37*I37</f>
        <v>0</v>
      </c>
      <c r="K37" s="118"/>
      <c r="L37" s="118">
        <f>H37*K37</f>
        <v>0</v>
      </c>
      <c r="M37" s="118"/>
      <c r="N37" s="118">
        <f>H37*M37</f>
        <v>0</v>
      </c>
      <c r="O37" s="120">
        <v>21</v>
      </c>
      <c r="P37" s="120">
        <f>J37*(O37/100)</f>
        <v>0</v>
      </c>
      <c r="Q37" s="120">
        <f>J37+P37</f>
        <v>0</v>
      </c>
      <c r="R37" s="10"/>
      <c r="S37" s="10"/>
      <c r="T37" s="10"/>
    </row>
    <row r="38" spans="1:20" ht="19.5" outlineLevel="4" x14ac:dyDescent="0.2">
      <c r="A38" s="121"/>
      <c r="B38" s="122"/>
      <c r="C38" s="122"/>
      <c r="D38" s="123"/>
      <c r="E38" s="128" t="s">
        <v>17</v>
      </c>
      <c r="F38" s="124" t="s">
        <v>224</v>
      </c>
      <c r="G38" s="123"/>
      <c r="H38" s="125">
        <v>0</v>
      </c>
      <c r="I38" s="126"/>
      <c r="J38" s="127"/>
      <c r="K38" s="125"/>
      <c r="L38" s="125"/>
      <c r="M38" s="125"/>
      <c r="N38" s="125"/>
      <c r="O38" s="127"/>
      <c r="P38" s="127"/>
      <c r="Q38" s="127"/>
      <c r="R38" s="7"/>
      <c r="S38" s="10"/>
    </row>
    <row r="39" spans="1:20" ht="7.5" customHeight="1" outlineLevel="4" x14ac:dyDescent="0.15">
      <c r="A39" s="10"/>
      <c r="B39" s="84"/>
      <c r="C39" s="83"/>
      <c r="D39" s="86"/>
      <c r="E39" s="45"/>
      <c r="F39" s="87"/>
      <c r="G39" s="86"/>
      <c r="H39" s="88"/>
      <c r="I39" s="90"/>
      <c r="J39" s="47"/>
      <c r="K39" s="51"/>
      <c r="L39" s="51"/>
      <c r="M39" s="51"/>
      <c r="N39" s="51"/>
      <c r="O39" s="47"/>
      <c r="P39" s="47"/>
      <c r="Q39" s="47"/>
      <c r="R39" s="7"/>
      <c r="S39" s="10"/>
    </row>
    <row r="40" spans="1:20" ht="33.75" outlineLevel="3" x14ac:dyDescent="0.2">
      <c r="A40" s="16"/>
      <c r="B40" s="113"/>
      <c r="C40" s="114">
        <v>17</v>
      </c>
      <c r="D40" s="115" t="s">
        <v>181</v>
      </c>
      <c r="E40" s="116" t="s">
        <v>225</v>
      </c>
      <c r="F40" s="117" t="s">
        <v>226</v>
      </c>
      <c r="G40" s="115" t="s">
        <v>184</v>
      </c>
      <c r="H40" s="118">
        <v>1</v>
      </c>
      <c r="I40" s="119">
        <v>0</v>
      </c>
      <c r="J40" s="120">
        <f>H40*I40</f>
        <v>0</v>
      </c>
      <c r="K40" s="118"/>
      <c r="L40" s="118">
        <f>H40*K40</f>
        <v>0</v>
      </c>
      <c r="M40" s="118"/>
      <c r="N40" s="118">
        <f>H40*M40</f>
        <v>0</v>
      </c>
      <c r="O40" s="120">
        <v>21</v>
      </c>
      <c r="P40" s="120">
        <f>J40*(O40/100)</f>
        <v>0</v>
      </c>
      <c r="Q40" s="120">
        <f>J40+P40</f>
        <v>0</v>
      </c>
      <c r="R40" s="10"/>
      <c r="S40" s="10"/>
      <c r="T40" s="10"/>
    </row>
    <row r="41" spans="1:20" outlineLevel="3" x14ac:dyDescent="0.15">
      <c r="B41" s="7"/>
      <c r="C41" s="7"/>
      <c r="D41" s="7"/>
      <c r="E41" s="7"/>
      <c r="F41" s="7"/>
      <c r="G41" s="7"/>
      <c r="H41" s="7"/>
      <c r="I41" s="10"/>
      <c r="J41" s="10"/>
      <c r="K41" s="7"/>
      <c r="L41" s="7"/>
      <c r="M41" s="7"/>
      <c r="N41" s="7"/>
      <c r="O41" s="7"/>
      <c r="P41" s="10"/>
      <c r="Q41" s="10"/>
    </row>
    <row r="42" spans="1:20" ht="12" outlineLevel="1" x14ac:dyDescent="0.2">
      <c r="A42" s="73" t="s">
        <v>46</v>
      </c>
      <c r="B42" s="99">
        <v>2</v>
      </c>
      <c r="C42" s="100"/>
      <c r="D42" s="101" t="s">
        <v>179</v>
      </c>
      <c r="E42" s="101"/>
      <c r="F42" s="102" t="s">
        <v>47</v>
      </c>
      <c r="G42" s="101"/>
      <c r="H42" s="103"/>
      <c r="I42" s="104"/>
      <c r="J42" s="75">
        <f>SUBTOTAL(9,J43:J179)</f>
        <v>0</v>
      </c>
      <c r="K42" s="103"/>
      <c r="L42" s="76">
        <f>SUBTOTAL(9,L43:L179)</f>
        <v>17.659924999999998</v>
      </c>
      <c r="M42" s="103"/>
      <c r="N42" s="76">
        <f>SUBTOTAL(9,N43:N179)</f>
        <v>7.82</v>
      </c>
      <c r="O42" s="105"/>
      <c r="P42" s="75">
        <f>SUBTOTAL(9,P43:P179)</f>
        <v>0</v>
      </c>
      <c r="Q42" s="75">
        <f>SUBTOTAL(9,Q43:Q179)</f>
        <v>0</v>
      </c>
      <c r="R42" s="7"/>
      <c r="S42" s="10"/>
      <c r="T42" s="10"/>
    </row>
    <row r="43" spans="1:20" ht="11.25" outlineLevel="2" x14ac:dyDescent="0.2">
      <c r="A43" s="77" t="s">
        <v>48</v>
      </c>
      <c r="B43" s="106">
        <v>3</v>
      </c>
      <c r="C43" s="107"/>
      <c r="D43" s="108" t="s">
        <v>180</v>
      </c>
      <c r="E43" s="108"/>
      <c r="F43" s="109" t="s">
        <v>49</v>
      </c>
      <c r="G43" s="108"/>
      <c r="H43" s="110"/>
      <c r="I43" s="111"/>
      <c r="J43" s="79">
        <f>SUBTOTAL(9,J44:J80)</f>
        <v>0</v>
      </c>
      <c r="K43" s="110"/>
      <c r="L43" s="80">
        <f>SUBTOTAL(9,L44:L80)</f>
        <v>9.629645</v>
      </c>
      <c r="M43" s="110"/>
      <c r="N43" s="80">
        <f>SUBTOTAL(9,N44:N80)</f>
        <v>7.82</v>
      </c>
      <c r="O43" s="112"/>
      <c r="P43" s="79">
        <f>SUBTOTAL(9,P44:P80)</f>
        <v>0</v>
      </c>
      <c r="Q43" s="79">
        <f>SUBTOTAL(9,Q44:Q80)</f>
        <v>0</v>
      </c>
      <c r="R43" s="7"/>
      <c r="S43" s="10"/>
      <c r="T43" s="10"/>
    </row>
    <row r="44" spans="1:20" ht="11.25" outlineLevel="3" x14ac:dyDescent="0.2">
      <c r="A44" s="16"/>
      <c r="B44" s="113"/>
      <c r="C44" s="114">
        <v>1</v>
      </c>
      <c r="D44" s="115" t="s">
        <v>227</v>
      </c>
      <c r="E44" s="116" t="s">
        <v>228</v>
      </c>
      <c r="F44" s="117" t="s">
        <v>229</v>
      </c>
      <c r="G44" s="115" t="s">
        <v>230</v>
      </c>
      <c r="H44" s="118">
        <v>1.9249999999999998</v>
      </c>
      <c r="I44" s="119">
        <v>0</v>
      </c>
      <c r="J44" s="120">
        <f>H44*I44</f>
        <v>0</v>
      </c>
      <c r="K44" s="118">
        <v>1E-3</v>
      </c>
      <c r="L44" s="118">
        <f>H44*K44</f>
        <v>1.9249999999999998E-3</v>
      </c>
      <c r="M44" s="118"/>
      <c r="N44" s="118">
        <f>H44*M44</f>
        <v>0</v>
      </c>
      <c r="O44" s="120">
        <v>21</v>
      </c>
      <c r="P44" s="120">
        <f>J44*(O44/100)</f>
        <v>0</v>
      </c>
      <c r="Q44" s="120">
        <f>J44+P44</f>
        <v>0</v>
      </c>
      <c r="R44" s="10"/>
      <c r="S44" s="10"/>
      <c r="T44" s="10"/>
    </row>
    <row r="45" spans="1:20" ht="9.75" outlineLevel="4" x14ac:dyDescent="0.2">
      <c r="A45" s="121"/>
      <c r="B45" s="122"/>
      <c r="C45" s="122"/>
      <c r="D45" s="123"/>
      <c r="E45" s="128" t="s">
        <v>17</v>
      </c>
      <c r="F45" s="124" t="s">
        <v>231</v>
      </c>
      <c r="G45" s="123"/>
      <c r="H45" s="125">
        <v>1.9249999999999998</v>
      </c>
      <c r="I45" s="126"/>
      <c r="J45" s="127"/>
      <c r="K45" s="125"/>
      <c r="L45" s="125"/>
      <c r="M45" s="125"/>
      <c r="N45" s="125"/>
      <c r="O45" s="127"/>
      <c r="P45" s="127"/>
      <c r="Q45" s="127"/>
      <c r="R45" s="7"/>
      <c r="S45" s="10"/>
    </row>
    <row r="46" spans="1:20" ht="7.5" customHeight="1" outlineLevel="4" x14ac:dyDescent="0.15">
      <c r="A46" s="10"/>
      <c r="B46" s="84"/>
      <c r="C46" s="83"/>
      <c r="D46" s="86"/>
      <c r="E46" s="45"/>
      <c r="F46" s="87"/>
      <c r="G46" s="86"/>
      <c r="H46" s="88"/>
      <c r="I46" s="90"/>
      <c r="J46" s="47"/>
      <c r="K46" s="51"/>
      <c r="L46" s="51"/>
      <c r="M46" s="51"/>
      <c r="N46" s="51"/>
      <c r="O46" s="47"/>
      <c r="P46" s="47"/>
      <c r="Q46" s="47"/>
      <c r="R46" s="7"/>
      <c r="S46" s="10"/>
    </row>
    <row r="47" spans="1:20" ht="11.25" outlineLevel="3" x14ac:dyDescent="0.2">
      <c r="A47" s="16"/>
      <c r="B47" s="113"/>
      <c r="C47" s="114">
        <v>2</v>
      </c>
      <c r="D47" s="115" t="s">
        <v>227</v>
      </c>
      <c r="E47" s="116" t="s">
        <v>232</v>
      </c>
      <c r="F47" s="117" t="s">
        <v>233</v>
      </c>
      <c r="G47" s="115" t="s">
        <v>234</v>
      </c>
      <c r="H47" s="118">
        <v>9.625</v>
      </c>
      <c r="I47" s="119">
        <v>0</v>
      </c>
      <c r="J47" s="120">
        <f>H47*I47</f>
        <v>0</v>
      </c>
      <c r="K47" s="118">
        <v>1</v>
      </c>
      <c r="L47" s="118">
        <f>H47*K47</f>
        <v>9.625</v>
      </c>
      <c r="M47" s="118"/>
      <c r="N47" s="118">
        <f>H47*M47</f>
        <v>0</v>
      </c>
      <c r="O47" s="120">
        <v>21</v>
      </c>
      <c r="P47" s="120">
        <f>J47*(O47/100)</f>
        <v>0</v>
      </c>
      <c r="Q47" s="120">
        <f>J47+P47</f>
        <v>0</v>
      </c>
      <c r="R47" s="10"/>
      <c r="S47" s="10"/>
      <c r="T47" s="10"/>
    </row>
    <row r="48" spans="1:20" ht="9.75" outlineLevel="4" x14ac:dyDescent="0.2">
      <c r="A48" s="121"/>
      <c r="B48" s="122"/>
      <c r="C48" s="122"/>
      <c r="D48" s="123"/>
      <c r="E48" s="128" t="s">
        <v>17</v>
      </c>
      <c r="F48" s="124" t="s">
        <v>235</v>
      </c>
      <c r="G48" s="123"/>
      <c r="H48" s="125">
        <v>9.625</v>
      </c>
      <c r="I48" s="126"/>
      <c r="J48" s="127"/>
      <c r="K48" s="125"/>
      <c r="L48" s="125"/>
      <c r="M48" s="125"/>
      <c r="N48" s="125"/>
      <c r="O48" s="127"/>
      <c r="P48" s="127"/>
      <c r="Q48" s="127"/>
      <c r="R48" s="7"/>
      <c r="S48" s="10"/>
    </row>
    <row r="49" spans="1:20" ht="7.5" customHeight="1" outlineLevel="4" x14ac:dyDescent="0.15">
      <c r="A49" s="10"/>
      <c r="B49" s="84"/>
      <c r="C49" s="83"/>
      <c r="D49" s="86"/>
      <c r="E49" s="45"/>
      <c r="F49" s="87"/>
      <c r="G49" s="86"/>
      <c r="H49" s="88"/>
      <c r="I49" s="90"/>
      <c r="J49" s="47"/>
      <c r="K49" s="51"/>
      <c r="L49" s="51"/>
      <c r="M49" s="51"/>
      <c r="N49" s="51"/>
      <c r="O49" s="47"/>
      <c r="P49" s="47"/>
      <c r="Q49" s="47"/>
      <c r="R49" s="7"/>
      <c r="S49" s="10"/>
    </row>
    <row r="50" spans="1:20" ht="11.25" outlineLevel="3" x14ac:dyDescent="0.2">
      <c r="A50" s="16"/>
      <c r="B50" s="113"/>
      <c r="C50" s="114">
        <v>3</v>
      </c>
      <c r="D50" s="115" t="s">
        <v>236</v>
      </c>
      <c r="E50" s="116" t="s">
        <v>237</v>
      </c>
      <c r="F50" s="117" t="s">
        <v>238</v>
      </c>
      <c r="G50" s="115" t="s">
        <v>239</v>
      </c>
      <c r="H50" s="118">
        <v>34</v>
      </c>
      <c r="I50" s="119">
        <v>0</v>
      </c>
      <c r="J50" s="120">
        <f>H50*I50</f>
        <v>0</v>
      </c>
      <c r="K50" s="118">
        <v>8.0000000000000007E-5</v>
      </c>
      <c r="L50" s="118">
        <f>H50*K50</f>
        <v>2.7200000000000002E-3</v>
      </c>
      <c r="M50" s="118">
        <v>0.23</v>
      </c>
      <c r="N50" s="118">
        <f>H50*M50</f>
        <v>7.82</v>
      </c>
      <c r="O50" s="120">
        <v>21</v>
      </c>
      <c r="P50" s="120">
        <f>J50*(O50/100)</f>
        <v>0</v>
      </c>
      <c r="Q50" s="120">
        <f>J50+P50</f>
        <v>0</v>
      </c>
      <c r="R50" s="10"/>
      <c r="S50" s="10"/>
      <c r="T50" s="10"/>
    </row>
    <row r="51" spans="1:20" ht="9.75" outlineLevel="4" x14ac:dyDescent="0.2">
      <c r="A51" s="121"/>
      <c r="B51" s="122"/>
      <c r="C51" s="122"/>
      <c r="D51" s="123"/>
      <c r="E51" s="128" t="s">
        <v>17</v>
      </c>
      <c r="F51" s="124" t="s">
        <v>240</v>
      </c>
      <c r="G51" s="123"/>
      <c r="H51" s="125">
        <v>34</v>
      </c>
      <c r="I51" s="126"/>
      <c r="J51" s="127"/>
      <c r="K51" s="125"/>
      <c r="L51" s="125"/>
      <c r="M51" s="125"/>
      <c r="N51" s="125"/>
      <c r="O51" s="127"/>
      <c r="P51" s="127"/>
      <c r="Q51" s="127"/>
      <c r="R51" s="7"/>
      <c r="S51" s="10"/>
    </row>
    <row r="52" spans="1:20" ht="7.5" customHeight="1" outlineLevel="4" x14ac:dyDescent="0.15">
      <c r="A52" s="10"/>
      <c r="B52" s="84"/>
      <c r="C52" s="83"/>
      <c r="D52" s="86"/>
      <c r="E52" s="45"/>
      <c r="F52" s="87"/>
      <c r="G52" s="86"/>
      <c r="H52" s="88"/>
      <c r="I52" s="90"/>
      <c r="J52" s="47"/>
      <c r="K52" s="51"/>
      <c r="L52" s="51"/>
      <c r="M52" s="51"/>
      <c r="N52" s="51"/>
      <c r="O52" s="47"/>
      <c r="P52" s="47"/>
      <c r="Q52" s="47"/>
      <c r="R52" s="7"/>
      <c r="S52" s="10"/>
    </row>
    <row r="53" spans="1:20" ht="22.5" outlineLevel="3" x14ac:dyDescent="0.2">
      <c r="A53" s="16"/>
      <c r="B53" s="113"/>
      <c r="C53" s="114">
        <v>4</v>
      </c>
      <c r="D53" s="115" t="s">
        <v>236</v>
      </c>
      <c r="E53" s="116" t="s">
        <v>241</v>
      </c>
      <c r="F53" s="117" t="s">
        <v>242</v>
      </c>
      <c r="G53" s="115" t="s">
        <v>243</v>
      </c>
      <c r="H53" s="118">
        <v>133.68</v>
      </c>
      <c r="I53" s="119">
        <v>0</v>
      </c>
      <c r="J53" s="120">
        <f>H53*I53</f>
        <v>0</v>
      </c>
      <c r="K53" s="118"/>
      <c r="L53" s="118">
        <f>H53*K53</f>
        <v>0</v>
      </c>
      <c r="M53" s="118"/>
      <c r="N53" s="118">
        <f>H53*M53</f>
        <v>0</v>
      </c>
      <c r="O53" s="120">
        <v>21</v>
      </c>
      <c r="P53" s="120">
        <f>J53*(O53/100)</f>
        <v>0</v>
      </c>
      <c r="Q53" s="120">
        <f>J53+P53</f>
        <v>0</v>
      </c>
      <c r="R53" s="10"/>
      <c r="S53" s="10"/>
      <c r="T53" s="10"/>
    </row>
    <row r="54" spans="1:20" ht="9.75" outlineLevel="4" x14ac:dyDescent="0.2">
      <c r="A54" s="121"/>
      <c r="B54" s="122"/>
      <c r="C54" s="122"/>
      <c r="D54" s="123"/>
      <c r="E54" s="128" t="s">
        <v>17</v>
      </c>
      <c r="F54" s="124" t="s">
        <v>244</v>
      </c>
      <c r="G54" s="123"/>
      <c r="H54" s="125">
        <v>133.68</v>
      </c>
      <c r="I54" s="126"/>
      <c r="J54" s="127"/>
      <c r="K54" s="125"/>
      <c r="L54" s="125"/>
      <c r="M54" s="125"/>
      <c r="N54" s="125"/>
      <c r="O54" s="127"/>
      <c r="P54" s="127"/>
      <c r="Q54" s="127"/>
      <c r="R54" s="7"/>
      <c r="S54" s="10"/>
    </row>
    <row r="55" spans="1:20" ht="7.5" customHeight="1" outlineLevel="4" x14ac:dyDescent="0.15">
      <c r="A55" s="10"/>
      <c r="B55" s="84"/>
      <c r="C55" s="83"/>
      <c r="D55" s="86"/>
      <c r="E55" s="45"/>
      <c r="F55" s="87"/>
      <c r="G55" s="86"/>
      <c r="H55" s="88"/>
      <c r="I55" s="90"/>
      <c r="J55" s="47"/>
      <c r="K55" s="51"/>
      <c r="L55" s="51"/>
      <c r="M55" s="51"/>
      <c r="N55" s="51"/>
      <c r="O55" s="47"/>
      <c r="P55" s="47"/>
      <c r="Q55" s="47"/>
      <c r="R55" s="7"/>
      <c r="S55" s="10"/>
    </row>
    <row r="56" spans="1:20" ht="22.5" outlineLevel="3" x14ac:dyDescent="0.2">
      <c r="A56" s="16"/>
      <c r="B56" s="113"/>
      <c r="C56" s="114">
        <v>5</v>
      </c>
      <c r="D56" s="115" t="s">
        <v>236</v>
      </c>
      <c r="E56" s="116" t="s">
        <v>245</v>
      </c>
      <c r="F56" s="117" t="s">
        <v>246</v>
      </c>
      <c r="G56" s="115" t="s">
        <v>243</v>
      </c>
      <c r="H56" s="118">
        <v>16.5</v>
      </c>
      <c r="I56" s="119">
        <v>0</v>
      </c>
      <c r="J56" s="120">
        <f>H56*I56</f>
        <v>0</v>
      </c>
      <c r="K56" s="118"/>
      <c r="L56" s="118">
        <f>H56*K56</f>
        <v>0</v>
      </c>
      <c r="M56" s="118"/>
      <c r="N56" s="118">
        <f>H56*M56</f>
        <v>0</v>
      </c>
      <c r="O56" s="120">
        <v>21</v>
      </c>
      <c r="P56" s="120">
        <f>J56*(O56/100)</f>
        <v>0</v>
      </c>
      <c r="Q56" s="120">
        <f>J56+P56</f>
        <v>0</v>
      </c>
      <c r="R56" s="10"/>
      <c r="S56" s="10"/>
      <c r="T56" s="10"/>
    </row>
    <row r="57" spans="1:20" ht="9.75" outlineLevel="4" x14ac:dyDescent="0.2">
      <c r="A57" s="121"/>
      <c r="B57" s="122"/>
      <c r="C57" s="122"/>
      <c r="D57" s="123"/>
      <c r="E57" s="128" t="s">
        <v>17</v>
      </c>
      <c r="F57" s="124" t="s">
        <v>247</v>
      </c>
      <c r="G57" s="123"/>
      <c r="H57" s="125">
        <v>16.5</v>
      </c>
      <c r="I57" s="126"/>
      <c r="J57" s="127"/>
      <c r="K57" s="125"/>
      <c r="L57" s="125"/>
      <c r="M57" s="125"/>
      <c r="N57" s="125"/>
      <c r="O57" s="127"/>
      <c r="P57" s="127"/>
      <c r="Q57" s="127"/>
      <c r="R57" s="7"/>
      <c r="S57" s="10"/>
    </row>
    <row r="58" spans="1:20" ht="7.5" customHeight="1" outlineLevel="4" x14ac:dyDescent="0.15">
      <c r="A58" s="10"/>
      <c r="B58" s="84"/>
      <c r="C58" s="83"/>
      <c r="D58" s="86"/>
      <c r="E58" s="45"/>
      <c r="F58" s="87"/>
      <c r="G58" s="86"/>
      <c r="H58" s="88"/>
      <c r="I58" s="90"/>
      <c r="J58" s="47"/>
      <c r="K58" s="51"/>
      <c r="L58" s="51"/>
      <c r="M58" s="51"/>
      <c r="N58" s="51"/>
      <c r="O58" s="47"/>
      <c r="P58" s="47"/>
      <c r="Q58" s="47"/>
      <c r="R58" s="7"/>
      <c r="S58" s="10"/>
    </row>
    <row r="59" spans="1:20" ht="22.5" outlineLevel="3" x14ac:dyDescent="0.2">
      <c r="A59" s="16"/>
      <c r="B59" s="113"/>
      <c r="C59" s="114">
        <v>6</v>
      </c>
      <c r="D59" s="115" t="s">
        <v>236</v>
      </c>
      <c r="E59" s="116" t="s">
        <v>248</v>
      </c>
      <c r="F59" s="117" t="s">
        <v>249</v>
      </c>
      <c r="G59" s="115" t="s">
        <v>243</v>
      </c>
      <c r="H59" s="118">
        <v>150.18</v>
      </c>
      <c r="I59" s="119">
        <v>0</v>
      </c>
      <c r="J59" s="120">
        <f>H59*I59</f>
        <v>0</v>
      </c>
      <c r="K59" s="118"/>
      <c r="L59" s="118">
        <f>H59*K59</f>
        <v>0</v>
      </c>
      <c r="M59" s="118"/>
      <c r="N59" s="118">
        <f>H59*M59</f>
        <v>0</v>
      </c>
      <c r="O59" s="120">
        <v>21</v>
      </c>
      <c r="P59" s="120">
        <f>J59*(O59/100)</f>
        <v>0</v>
      </c>
      <c r="Q59" s="120">
        <f>J59+P59</f>
        <v>0</v>
      </c>
      <c r="R59" s="10"/>
      <c r="S59" s="10"/>
      <c r="T59" s="10"/>
    </row>
    <row r="60" spans="1:20" ht="9.75" outlineLevel="4" x14ac:dyDescent="0.2">
      <c r="A60" s="121"/>
      <c r="B60" s="122"/>
      <c r="C60" s="122"/>
      <c r="D60" s="123"/>
      <c r="E60" s="128" t="s">
        <v>17</v>
      </c>
      <c r="F60" s="124" t="s">
        <v>250</v>
      </c>
      <c r="G60" s="123"/>
      <c r="H60" s="125">
        <v>150.18</v>
      </c>
      <c r="I60" s="126"/>
      <c r="J60" s="127"/>
      <c r="K60" s="125"/>
      <c r="L60" s="125"/>
      <c r="M60" s="125"/>
      <c r="N60" s="125"/>
      <c r="O60" s="127"/>
      <c r="P60" s="127"/>
      <c r="Q60" s="127"/>
      <c r="R60" s="7"/>
      <c r="S60" s="10"/>
    </row>
    <row r="61" spans="1:20" ht="7.5" customHeight="1" outlineLevel="4" x14ac:dyDescent="0.15">
      <c r="A61" s="10"/>
      <c r="B61" s="84"/>
      <c r="C61" s="83"/>
      <c r="D61" s="86"/>
      <c r="E61" s="45"/>
      <c r="F61" s="87"/>
      <c r="G61" s="86"/>
      <c r="H61" s="88"/>
      <c r="I61" s="90"/>
      <c r="J61" s="47"/>
      <c r="K61" s="51"/>
      <c r="L61" s="51"/>
      <c r="M61" s="51"/>
      <c r="N61" s="51"/>
      <c r="O61" s="47"/>
      <c r="P61" s="47"/>
      <c r="Q61" s="47"/>
      <c r="R61" s="7"/>
      <c r="S61" s="10"/>
    </row>
    <row r="62" spans="1:20" ht="22.5" outlineLevel="3" x14ac:dyDescent="0.2">
      <c r="A62" s="16"/>
      <c r="B62" s="113"/>
      <c r="C62" s="114">
        <v>7</v>
      </c>
      <c r="D62" s="115" t="s">
        <v>236</v>
      </c>
      <c r="E62" s="116" t="s">
        <v>251</v>
      </c>
      <c r="F62" s="117" t="s">
        <v>252</v>
      </c>
      <c r="G62" s="115" t="s">
        <v>243</v>
      </c>
      <c r="H62" s="118">
        <v>750.90000000000009</v>
      </c>
      <c r="I62" s="119">
        <v>0</v>
      </c>
      <c r="J62" s="120">
        <f>H62*I62</f>
        <v>0</v>
      </c>
      <c r="K62" s="118"/>
      <c r="L62" s="118">
        <f>H62*K62</f>
        <v>0</v>
      </c>
      <c r="M62" s="118"/>
      <c r="N62" s="118">
        <f>H62*M62</f>
        <v>0</v>
      </c>
      <c r="O62" s="120">
        <v>21</v>
      </c>
      <c r="P62" s="120">
        <f>J62*(O62/100)</f>
        <v>0</v>
      </c>
      <c r="Q62" s="120">
        <f>J62+P62</f>
        <v>0</v>
      </c>
      <c r="R62" s="10"/>
      <c r="S62" s="10"/>
      <c r="T62" s="10"/>
    </row>
    <row r="63" spans="1:20" ht="9.75" outlineLevel="4" x14ac:dyDescent="0.2">
      <c r="A63" s="121"/>
      <c r="B63" s="122"/>
      <c r="C63" s="122"/>
      <c r="D63" s="123"/>
      <c r="E63" s="128" t="s">
        <v>17</v>
      </c>
      <c r="F63" s="124" t="s">
        <v>253</v>
      </c>
      <c r="G63" s="123"/>
      <c r="H63" s="125">
        <v>750.90000000000009</v>
      </c>
      <c r="I63" s="126"/>
      <c r="J63" s="127"/>
      <c r="K63" s="125"/>
      <c r="L63" s="125"/>
      <c r="M63" s="125"/>
      <c r="N63" s="125"/>
      <c r="O63" s="127"/>
      <c r="P63" s="127"/>
      <c r="Q63" s="127"/>
      <c r="R63" s="7"/>
      <c r="S63" s="10"/>
    </row>
    <row r="64" spans="1:20" ht="7.5" customHeight="1" outlineLevel="4" x14ac:dyDescent="0.15">
      <c r="A64" s="10"/>
      <c r="B64" s="84"/>
      <c r="C64" s="83"/>
      <c r="D64" s="86"/>
      <c r="E64" s="45"/>
      <c r="F64" s="87"/>
      <c r="G64" s="86"/>
      <c r="H64" s="88"/>
      <c r="I64" s="90"/>
      <c r="J64" s="47"/>
      <c r="K64" s="51"/>
      <c r="L64" s="51"/>
      <c r="M64" s="51"/>
      <c r="N64" s="51"/>
      <c r="O64" s="47"/>
      <c r="P64" s="47"/>
      <c r="Q64" s="47"/>
      <c r="R64" s="7"/>
      <c r="S64" s="10"/>
    </row>
    <row r="65" spans="1:20" ht="11.25" outlineLevel="3" x14ac:dyDescent="0.2">
      <c r="A65" s="16"/>
      <c r="B65" s="113"/>
      <c r="C65" s="114">
        <v>8</v>
      </c>
      <c r="D65" s="115" t="s">
        <v>236</v>
      </c>
      <c r="E65" s="116" t="s">
        <v>254</v>
      </c>
      <c r="F65" s="117" t="s">
        <v>255</v>
      </c>
      <c r="G65" s="115" t="s">
        <v>234</v>
      </c>
      <c r="H65" s="118">
        <v>285.34199999999998</v>
      </c>
      <c r="I65" s="119">
        <v>0</v>
      </c>
      <c r="J65" s="120">
        <f>H65*I65</f>
        <v>0</v>
      </c>
      <c r="K65" s="118"/>
      <c r="L65" s="118">
        <f>H65*K65</f>
        <v>0</v>
      </c>
      <c r="M65" s="118"/>
      <c r="N65" s="118">
        <f>H65*M65</f>
        <v>0</v>
      </c>
      <c r="O65" s="120">
        <v>21</v>
      </c>
      <c r="P65" s="120">
        <f>J65*(O65/100)</f>
        <v>0</v>
      </c>
      <c r="Q65" s="120">
        <f>J65+P65</f>
        <v>0</v>
      </c>
      <c r="R65" s="10"/>
      <c r="S65" s="10"/>
      <c r="T65" s="10"/>
    </row>
    <row r="66" spans="1:20" ht="9.75" outlineLevel="4" x14ac:dyDescent="0.2">
      <c r="A66" s="121"/>
      <c r="B66" s="122"/>
      <c r="C66" s="122"/>
      <c r="D66" s="123"/>
      <c r="E66" s="128" t="s">
        <v>17</v>
      </c>
      <c r="F66" s="124" t="s">
        <v>256</v>
      </c>
      <c r="G66" s="123"/>
      <c r="H66" s="125">
        <v>285.34199999999998</v>
      </c>
      <c r="I66" s="126"/>
      <c r="J66" s="127"/>
      <c r="K66" s="125"/>
      <c r="L66" s="125"/>
      <c r="M66" s="125"/>
      <c r="N66" s="125"/>
      <c r="O66" s="127"/>
      <c r="P66" s="127"/>
      <c r="Q66" s="127"/>
      <c r="R66" s="7"/>
      <c r="S66" s="10"/>
    </row>
    <row r="67" spans="1:20" ht="7.5" customHeight="1" outlineLevel="4" x14ac:dyDescent="0.15">
      <c r="A67" s="10"/>
      <c r="B67" s="84"/>
      <c r="C67" s="83"/>
      <c r="D67" s="86"/>
      <c r="E67" s="45"/>
      <c r="F67" s="87"/>
      <c r="G67" s="86"/>
      <c r="H67" s="88"/>
      <c r="I67" s="90"/>
      <c r="J67" s="47"/>
      <c r="K67" s="51"/>
      <c r="L67" s="51"/>
      <c r="M67" s="51"/>
      <c r="N67" s="51"/>
      <c r="O67" s="47"/>
      <c r="P67" s="47"/>
      <c r="Q67" s="47"/>
      <c r="R67" s="7"/>
      <c r="S67" s="10"/>
    </row>
    <row r="68" spans="1:20" ht="11.25" outlineLevel="3" x14ac:dyDescent="0.2">
      <c r="A68" s="16"/>
      <c r="B68" s="113"/>
      <c r="C68" s="114">
        <v>9</v>
      </c>
      <c r="D68" s="115" t="s">
        <v>236</v>
      </c>
      <c r="E68" s="116" t="s">
        <v>257</v>
      </c>
      <c r="F68" s="117" t="s">
        <v>258</v>
      </c>
      <c r="G68" s="115" t="s">
        <v>243</v>
      </c>
      <c r="H68" s="118">
        <v>150.18</v>
      </c>
      <c r="I68" s="119">
        <v>0</v>
      </c>
      <c r="J68" s="120">
        <f>H68*I68</f>
        <v>0</v>
      </c>
      <c r="K68" s="118"/>
      <c r="L68" s="118">
        <f>H68*K68</f>
        <v>0</v>
      </c>
      <c r="M68" s="118"/>
      <c r="N68" s="118">
        <f>H68*M68</f>
        <v>0</v>
      </c>
      <c r="O68" s="120">
        <v>21</v>
      </c>
      <c r="P68" s="120">
        <f>J68*(O68/100)</f>
        <v>0</v>
      </c>
      <c r="Q68" s="120">
        <f>J68+P68</f>
        <v>0</v>
      </c>
      <c r="R68" s="10"/>
      <c r="S68" s="10"/>
      <c r="T68" s="10"/>
    </row>
    <row r="69" spans="1:20" ht="9.75" outlineLevel="4" x14ac:dyDescent="0.2">
      <c r="A69" s="121"/>
      <c r="B69" s="122"/>
      <c r="C69" s="122"/>
      <c r="D69" s="123"/>
      <c r="E69" s="128" t="s">
        <v>17</v>
      </c>
      <c r="F69" s="124" t="s">
        <v>259</v>
      </c>
      <c r="G69" s="123"/>
      <c r="H69" s="125">
        <v>150.18</v>
      </c>
      <c r="I69" s="126"/>
      <c r="J69" s="127"/>
      <c r="K69" s="125"/>
      <c r="L69" s="125"/>
      <c r="M69" s="125"/>
      <c r="N69" s="125"/>
      <c r="O69" s="127"/>
      <c r="P69" s="127"/>
      <c r="Q69" s="127"/>
      <c r="R69" s="7"/>
      <c r="S69" s="10"/>
    </row>
    <row r="70" spans="1:20" ht="7.5" customHeight="1" outlineLevel="4" x14ac:dyDescent="0.15">
      <c r="A70" s="10"/>
      <c r="B70" s="84"/>
      <c r="C70" s="83"/>
      <c r="D70" s="86"/>
      <c r="E70" s="45"/>
      <c r="F70" s="87"/>
      <c r="G70" s="86"/>
      <c r="H70" s="88"/>
      <c r="I70" s="90"/>
      <c r="J70" s="47"/>
      <c r="K70" s="51"/>
      <c r="L70" s="51"/>
      <c r="M70" s="51"/>
      <c r="N70" s="51"/>
      <c r="O70" s="47"/>
      <c r="P70" s="47"/>
      <c r="Q70" s="47"/>
      <c r="R70" s="7"/>
      <c r="S70" s="10"/>
    </row>
    <row r="71" spans="1:20" ht="22.5" outlineLevel="3" x14ac:dyDescent="0.2">
      <c r="A71" s="16"/>
      <c r="B71" s="113"/>
      <c r="C71" s="114">
        <v>10</v>
      </c>
      <c r="D71" s="115" t="s">
        <v>236</v>
      </c>
      <c r="E71" s="116" t="s">
        <v>260</v>
      </c>
      <c r="F71" s="117" t="s">
        <v>261</v>
      </c>
      <c r="G71" s="115" t="s">
        <v>239</v>
      </c>
      <c r="H71" s="118">
        <v>55</v>
      </c>
      <c r="I71" s="119">
        <v>0</v>
      </c>
      <c r="J71" s="120">
        <f>H71*I71</f>
        <v>0</v>
      </c>
      <c r="K71" s="118"/>
      <c r="L71" s="118">
        <f>H71*K71</f>
        <v>0</v>
      </c>
      <c r="M71" s="118"/>
      <c r="N71" s="118">
        <f>H71*M71</f>
        <v>0</v>
      </c>
      <c r="O71" s="120">
        <v>21</v>
      </c>
      <c r="P71" s="120">
        <f>J71*(O71/100)</f>
        <v>0</v>
      </c>
      <c r="Q71" s="120">
        <f>J71+P71</f>
        <v>0</v>
      </c>
      <c r="R71" s="10"/>
      <c r="S71" s="10"/>
      <c r="T71" s="10"/>
    </row>
    <row r="72" spans="1:20" ht="9.75" outlineLevel="4" x14ac:dyDescent="0.2">
      <c r="A72" s="121"/>
      <c r="B72" s="122"/>
      <c r="C72" s="122"/>
      <c r="D72" s="123"/>
      <c r="E72" s="128" t="s">
        <v>17</v>
      </c>
      <c r="F72" s="124" t="s">
        <v>262</v>
      </c>
      <c r="G72" s="123"/>
      <c r="H72" s="125">
        <v>55</v>
      </c>
      <c r="I72" s="126"/>
      <c r="J72" s="127"/>
      <c r="K72" s="125"/>
      <c r="L72" s="125"/>
      <c r="M72" s="125"/>
      <c r="N72" s="125"/>
      <c r="O72" s="127"/>
      <c r="P72" s="127"/>
      <c r="Q72" s="127"/>
      <c r="R72" s="7"/>
      <c r="S72" s="10"/>
    </row>
    <row r="73" spans="1:20" ht="7.5" customHeight="1" outlineLevel="4" x14ac:dyDescent="0.15">
      <c r="A73" s="10"/>
      <c r="B73" s="84"/>
      <c r="C73" s="83"/>
      <c r="D73" s="86"/>
      <c r="E73" s="45"/>
      <c r="F73" s="87"/>
      <c r="G73" s="86"/>
      <c r="H73" s="88"/>
      <c r="I73" s="90"/>
      <c r="J73" s="47"/>
      <c r="K73" s="51"/>
      <c r="L73" s="51"/>
      <c r="M73" s="51"/>
      <c r="N73" s="51"/>
      <c r="O73" s="47"/>
      <c r="P73" s="47"/>
      <c r="Q73" s="47"/>
      <c r="R73" s="7"/>
      <c r="S73" s="10"/>
    </row>
    <row r="74" spans="1:20" ht="11.25" outlineLevel="3" x14ac:dyDescent="0.2">
      <c r="A74" s="16"/>
      <c r="B74" s="113"/>
      <c r="C74" s="114">
        <v>11</v>
      </c>
      <c r="D74" s="115" t="s">
        <v>236</v>
      </c>
      <c r="E74" s="116" t="s">
        <v>263</v>
      </c>
      <c r="F74" s="117" t="s">
        <v>264</v>
      </c>
      <c r="G74" s="115" t="s">
        <v>239</v>
      </c>
      <c r="H74" s="118">
        <v>55</v>
      </c>
      <c r="I74" s="119">
        <v>0</v>
      </c>
      <c r="J74" s="120">
        <f>H74*I74</f>
        <v>0</v>
      </c>
      <c r="K74" s="118"/>
      <c r="L74" s="118">
        <f>H74*K74</f>
        <v>0</v>
      </c>
      <c r="M74" s="118"/>
      <c r="N74" s="118">
        <f>H74*M74</f>
        <v>0</v>
      </c>
      <c r="O74" s="120">
        <v>21</v>
      </c>
      <c r="P74" s="120">
        <f>J74*(O74/100)</f>
        <v>0</v>
      </c>
      <c r="Q74" s="120">
        <f>J74+P74</f>
        <v>0</v>
      </c>
      <c r="R74" s="10"/>
      <c r="S74" s="10"/>
      <c r="T74" s="10"/>
    </row>
    <row r="75" spans="1:20" ht="9.75" outlineLevel="4" x14ac:dyDescent="0.2">
      <c r="A75" s="121"/>
      <c r="B75" s="122"/>
      <c r="C75" s="122"/>
      <c r="D75" s="123"/>
      <c r="E75" s="128" t="s">
        <v>17</v>
      </c>
      <c r="F75" s="124" t="s">
        <v>265</v>
      </c>
      <c r="G75" s="123"/>
      <c r="H75" s="125">
        <v>55</v>
      </c>
      <c r="I75" s="126"/>
      <c r="J75" s="127"/>
      <c r="K75" s="125"/>
      <c r="L75" s="125"/>
      <c r="M75" s="125"/>
      <c r="N75" s="125"/>
      <c r="O75" s="127"/>
      <c r="P75" s="127"/>
      <c r="Q75" s="127"/>
      <c r="R75" s="7"/>
      <c r="S75" s="10"/>
    </row>
    <row r="76" spans="1:20" ht="7.5" customHeight="1" outlineLevel="4" x14ac:dyDescent="0.15">
      <c r="A76" s="10"/>
      <c r="B76" s="84"/>
      <c r="C76" s="83"/>
      <c r="D76" s="86"/>
      <c r="E76" s="45"/>
      <c r="F76" s="87"/>
      <c r="G76" s="86"/>
      <c r="H76" s="88"/>
      <c r="I76" s="90"/>
      <c r="J76" s="47"/>
      <c r="K76" s="51"/>
      <c r="L76" s="51"/>
      <c r="M76" s="51"/>
      <c r="N76" s="51"/>
      <c r="O76" s="47"/>
      <c r="P76" s="47"/>
      <c r="Q76" s="47"/>
      <c r="R76" s="7"/>
      <c r="S76" s="10"/>
    </row>
    <row r="77" spans="1:20" ht="11.25" outlineLevel="3" x14ac:dyDescent="0.2">
      <c r="A77" s="16"/>
      <c r="B77" s="113"/>
      <c r="C77" s="114">
        <v>12</v>
      </c>
      <c r="D77" s="115" t="s">
        <v>236</v>
      </c>
      <c r="E77" s="116" t="s">
        <v>266</v>
      </c>
      <c r="F77" s="117" t="s">
        <v>267</v>
      </c>
      <c r="G77" s="115" t="s">
        <v>239</v>
      </c>
      <c r="H77" s="118">
        <v>58.5</v>
      </c>
      <c r="I77" s="119">
        <v>0</v>
      </c>
      <c r="J77" s="120">
        <f>H77*I77</f>
        <v>0</v>
      </c>
      <c r="K77" s="118"/>
      <c r="L77" s="118">
        <f>H77*K77</f>
        <v>0</v>
      </c>
      <c r="M77" s="118"/>
      <c r="N77" s="118">
        <f>H77*M77</f>
        <v>0</v>
      </c>
      <c r="O77" s="120">
        <v>21</v>
      </c>
      <c r="P77" s="120">
        <f>J77*(O77/100)</f>
        <v>0</v>
      </c>
      <c r="Q77" s="120">
        <f>J77+P77</f>
        <v>0</v>
      </c>
      <c r="R77" s="10"/>
      <c r="S77" s="10"/>
      <c r="T77" s="10"/>
    </row>
    <row r="78" spans="1:20" ht="9.75" outlineLevel="4" x14ac:dyDescent="0.2">
      <c r="A78" s="121"/>
      <c r="B78" s="122"/>
      <c r="C78" s="122"/>
      <c r="D78" s="123"/>
      <c r="E78" s="128" t="s">
        <v>17</v>
      </c>
      <c r="F78" s="124" t="s">
        <v>268</v>
      </c>
      <c r="G78" s="123"/>
      <c r="H78" s="125">
        <v>58.5</v>
      </c>
      <c r="I78" s="126"/>
      <c r="J78" s="127"/>
      <c r="K78" s="125"/>
      <c r="L78" s="125"/>
      <c r="M78" s="125"/>
      <c r="N78" s="125"/>
      <c r="O78" s="127"/>
      <c r="P78" s="127"/>
      <c r="Q78" s="127"/>
      <c r="R78" s="7"/>
      <c r="S78" s="10"/>
    </row>
    <row r="79" spans="1:20" ht="7.5" customHeight="1" outlineLevel="4" x14ac:dyDescent="0.15">
      <c r="A79" s="10"/>
      <c r="B79" s="84"/>
      <c r="C79" s="83"/>
      <c r="D79" s="86"/>
      <c r="E79" s="45"/>
      <c r="F79" s="87"/>
      <c r="G79" s="86"/>
      <c r="H79" s="88"/>
      <c r="I79" s="90"/>
      <c r="J79" s="47"/>
      <c r="K79" s="51"/>
      <c r="L79" s="51"/>
      <c r="M79" s="51"/>
      <c r="N79" s="51"/>
      <c r="O79" s="47"/>
      <c r="P79" s="47"/>
      <c r="Q79" s="47"/>
      <c r="R79" s="7"/>
      <c r="S79" s="10"/>
    </row>
    <row r="80" spans="1:20" outlineLevel="3" x14ac:dyDescent="0.15">
      <c r="B80" s="7"/>
      <c r="C80" s="7"/>
      <c r="D80" s="7"/>
      <c r="E80" s="7"/>
      <c r="F80" s="7"/>
      <c r="G80" s="7"/>
      <c r="H80" s="7"/>
      <c r="I80" s="10"/>
      <c r="J80" s="10"/>
      <c r="K80" s="7"/>
      <c r="L80" s="7"/>
      <c r="M80" s="7"/>
      <c r="N80" s="7"/>
      <c r="O80" s="7"/>
      <c r="P80" s="10"/>
      <c r="Q80" s="10"/>
    </row>
    <row r="81" spans="1:20" ht="11.25" outlineLevel="2" x14ac:dyDescent="0.2">
      <c r="A81" s="77" t="s">
        <v>50</v>
      </c>
      <c r="B81" s="106">
        <v>3</v>
      </c>
      <c r="C81" s="107"/>
      <c r="D81" s="108" t="s">
        <v>180</v>
      </c>
      <c r="E81" s="108"/>
      <c r="F81" s="109" t="s">
        <v>51</v>
      </c>
      <c r="G81" s="108"/>
      <c r="H81" s="110"/>
      <c r="I81" s="111"/>
      <c r="J81" s="79">
        <f>SUBTOTAL(9,J82:J97)</f>
        <v>0</v>
      </c>
      <c r="K81" s="110"/>
      <c r="L81" s="80">
        <f>SUBTOTAL(9,L82:L97)</f>
        <v>6.4745999999999988</v>
      </c>
      <c r="M81" s="110"/>
      <c r="N81" s="80">
        <f>SUBTOTAL(9,N82:N97)</f>
        <v>0</v>
      </c>
      <c r="O81" s="112"/>
      <c r="P81" s="79">
        <f>SUBTOTAL(9,P82:P97)</f>
        <v>0</v>
      </c>
      <c r="Q81" s="79">
        <f>SUBTOTAL(9,Q82:Q97)</f>
        <v>0</v>
      </c>
      <c r="R81" s="7"/>
      <c r="S81" s="10"/>
      <c r="T81" s="10"/>
    </row>
    <row r="82" spans="1:20" ht="11.25" outlineLevel="3" x14ac:dyDescent="0.2">
      <c r="A82" s="16"/>
      <c r="B82" s="113"/>
      <c r="C82" s="114">
        <v>1</v>
      </c>
      <c r="D82" s="115" t="s">
        <v>236</v>
      </c>
      <c r="E82" s="116" t="s">
        <v>269</v>
      </c>
      <c r="F82" s="117" t="s">
        <v>270</v>
      </c>
      <c r="G82" s="115" t="s">
        <v>239</v>
      </c>
      <c r="H82" s="118">
        <v>132</v>
      </c>
      <c r="I82" s="119">
        <v>0</v>
      </c>
      <c r="J82" s="120">
        <f>H82*I82</f>
        <v>0</v>
      </c>
      <c r="K82" s="118">
        <v>1.7000000000000001E-4</v>
      </c>
      <c r="L82" s="118">
        <f>H82*K82</f>
        <v>2.2440000000000002E-2</v>
      </c>
      <c r="M82" s="118"/>
      <c r="N82" s="118">
        <f>H82*M82</f>
        <v>0</v>
      </c>
      <c r="O82" s="120">
        <v>21</v>
      </c>
      <c r="P82" s="120">
        <f>J82*(O82/100)</f>
        <v>0</v>
      </c>
      <c r="Q82" s="120">
        <f>J82+P82</f>
        <v>0</v>
      </c>
      <c r="R82" s="10"/>
      <c r="S82" s="10"/>
      <c r="T82" s="10"/>
    </row>
    <row r="83" spans="1:20" ht="9.75" outlineLevel="4" x14ac:dyDescent="0.2">
      <c r="A83" s="121"/>
      <c r="B83" s="122"/>
      <c r="C83" s="122"/>
      <c r="D83" s="123"/>
      <c r="E83" s="128" t="s">
        <v>17</v>
      </c>
      <c r="F83" s="124" t="s">
        <v>271</v>
      </c>
      <c r="G83" s="123"/>
      <c r="H83" s="125">
        <v>132</v>
      </c>
      <c r="I83" s="126"/>
      <c r="J83" s="127"/>
      <c r="K83" s="125"/>
      <c r="L83" s="125"/>
      <c r="M83" s="125"/>
      <c r="N83" s="125"/>
      <c r="O83" s="127"/>
      <c r="P83" s="127"/>
      <c r="Q83" s="127"/>
      <c r="R83" s="7"/>
      <c r="S83" s="10"/>
    </row>
    <row r="84" spans="1:20" ht="7.5" customHeight="1" outlineLevel="4" x14ac:dyDescent="0.15">
      <c r="A84" s="10"/>
      <c r="B84" s="84"/>
      <c r="C84" s="83"/>
      <c r="D84" s="86"/>
      <c r="E84" s="45"/>
      <c r="F84" s="87"/>
      <c r="G84" s="86"/>
      <c r="H84" s="88"/>
      <c r="I84" s="90"/>
      <c r="J84" s="47"/>
      <c r="K84" s="51"/>
      <c r="L84" s="51"/>
      <c r="M84" s="51"/>
      <c r="N84" s="51"/>
      <c r="O84" s="47"/>
      <c r="P84" s="47"/>
      <c r="Q84" s="47"/>
      <c r="R84" s="7"/>
      <c r="S84" s="10"/>
    </row>
    <row r="85" spans="1:20" ht="11.25" outlineLevel="3" x14ac:dyDescent="0.2">
      <c r="A85" s="16"/>
      <c r="B85" s="113"/>
      <c r="C85" s="114">
        <v>2</v>
      </c>
      <c r="D85" s="115" t="s">
        <v>236</v>
      </c>
      <c r="E85" s="116" t="s">
        <v>272</v>
      </c>
      <c r="F85" s="117" t="s">
        <v>273</v>
      </c>
      <c r="G85" s="115" t="s">
        <v>243</v>
      </c>
      <c r="H85" s="118">
        <v>3.3</v>
      </c>
      <c r="I85" s="119">
        <v>0</v>
      </c>
      <c r="J85" s="120">
        <f>H85*I85</f>
        <v>0</v>
      </c>
      <c r="K85" s="118">
        <v>1.92</v>
      </c>
      <c r="L85" s="118">
        <f>H85*K85</f>
        <v>6.3359999999999994</v>
      </c>
      <c r="M85" s="118"/>
      <c r="N85" s="118">
        <f>H85*M85</f>
        <v>0</v>
      </c>
      <c r="O85" s="120">
        <v>21</v>
      </c>
      <c r="P85" s="120">
        <f>J85*(O85/100)</f>
        <v>0</v>
      </c>
      <c r="Q85" s="120">
        <f>J85+P85</f>
        <v>0</v>
      </c>
      <c r="R85" s="10"/>
      <c r="S85" s="10"/>
      <c r="T85" s="10"/>
    </row>
    <row r="86" spans="1:20" ht="9.75" outlineLevel="4" x14ac:dyDescent="0.2">
      <c r="A86" s="121"/>
      <c r="B86" s="122"/>
      <c r="C86" s="122"/>
      <c r="D86" s="123"/>
      <c r="E86" s="128" t="s">
        <v>17</v>
      </c>
      <c r="F86" s="124" t="s">
        <v>274</v>
      </c>
      <c r="G86" s="123"/>
      <c r="H86" s="125">
        <v>3.3</v>
      </c>
      <c r="I86" s="126"/>
      <c r="J86" s="127"/>
      <c r="K86" s="125"/>
      <c r="L86" s="125"/>
      <c r="M86" s="125"/>
      <c r="N86" s="125"/>
      <c r="O86" s="127"/>
      <c r="P86" s="127"/>
      <c r="Q86" s="127"/>
      <c r="R86" s="7"/>
      <c r="S86" s="10"/>
    </row>
    <row r="87" spans="1:20" ht="7.5" customHeight="1" outlineLevel="4" x14ac:dyDescent="0.15">
      <c r="A87" s="10"/>
      <c r="B87" s="84"/>
      <c r="C87" s="83"/>
      <c r="D87" s="86"/>
      <c r="E87" s="45"/>
      <c r="F87" s="87"/>
      <c r="G87" s="86"/>
      <c r="H87" s="88"/>
      <c r="I87" s="90"/>
      <c r="J87" s="47"/>
      <c r="K87" s="51"/>
      <c r="L87" s="51"/>
      <c r="M87" s="51"/>
      <c r="N87" s="51"/>
      <c r="O87" s="47"/>
      <c r="P87" s="47"/>
      <c r="Q87" s="47"/>
      <c r="R87" s="7"/>
      <c r="S87" s="10"/>
    </row>
    <row r="88" spans="1:20" ht="11.25" outlineLevel="3" x14ac:dyDescent="0.2">
      <c r="A88" s="16"/>
      <c r="B88" s="113"/>
      <c r="C88" s="114">
        <v>3</v>
      </c>
      <c r="D88" s="115" t="s">
        <v>236</v>
      </c>
      <c r="E88" s="116" t="s">
        <v>275</v>
      </c>
      <c r="F88" s="117" t="s">
        <v>276</v>
      </c>
      <c r="G88" s="115" t="s">
        <v>277</v>
      </c>
      <c r="H88" s="118">
        <v>66</v>
      </c>
      <c r="I88" s="119">
        <v>0</v>
      </c>
      <c r="J88" s="120">
        <f>H88*I88</f>
        <v>0</v>
      </c>
      <c r="K88" s="118">
        <v>1.16E-3</v>
      </c>
      <c r="L88" s="118">
        <f>H88*K88</f>
        <v>7.6560000000000003E-2</v>
      </c>
      <c r="M88" s="118"/>
      <c r="N88" s="118">
        <f>H88*M88</f>
        <v>0</v>
      </c>
      <c r="O88" s="120">
        <v>21</v>
      </c>
      <c r="P88" s="120">
        <f>J88*(O88/100)</f>
        <v>0</v>
      </c>
      <c r="Q88" s="120">
        <f>J88+P88</f>
        <v>0</v>
      </c>
      <c r="R88" s="10"/>
      <c r="S88" s="10"/>
      <c r="T88" s="10"/>
    </row>
    <row r="89" spans="1:20" ht="9.75" outlineLevel="4" x14ac:dyDescent="0.2">
      <c r="A89" s="121"/>
      <c r="B89" s="122"/>
      <c r="C89" s="122"/>
      <c r="D89" s="123"/>
      <c r="E89" s="128" t="s">
        <v>17</v>
      </c>
      <c r="F89" s="124" t="s">
        <v>278</v>
      </c>
      <c r="G89" s="123"/>
      <c r="H89" s="125">
        <v>66</v>
      </c>
      <c r="I89" s="126"/>
      <c r="J89" s="127"/>
      <c r="K89" s="125"/>
      <c r="L89" s="125"/>
      <c r="M89" s="125"/>
      <c r="N89" s="125"/>
      <c r="O89" s="127"/>
      <c r="P89" s="127"/>
      <c r="Q89" s="127"/>
      <c r="R89" s="7"/>
      <c r="S89" s="10"/>
    </row>
    <row r="90" spans="1:20" ht="7.5" customHeight="1" outlineLevel="4" x14ac:dyDescent="0.15">
      <c r="A90" s="10"/>
      <c r="B90" s="84"/>
      <c r="C90" s="83"/>
      <c r="D90" s="86"/>
      <c r="E90" s="45"/>
      <c r="F90" s="87"/>
      <c r="G90" s="86"/>
      <c r="H90" s="88"/>
      <c r="I90" s="90"/>
      <c r="J90" s="47"/>
      <c r="K90" s="51"/>
      <c r="L90" s="51"/>
      <c r="M90" s="51"/>
      <c r="N90" s="51"/>
      <c r="O90" s="47"/>
      <c r="P90" s="47"/>
      <c r="Q90" s="47"/>
      <c r="R90" s="7"/>
      <c r="S90" s="10"/>
    </row>
    <row r="91" spans="1:20" ht="11.25" outlineLevel="3" x14ac:dyDescent="0.2">
      <c r="A91" s="16"/>
      <c r="B91" s="113"/>
      <c r="C91" s="114">
        <v>4</v>
      </c>
      <c r="D91" s="115" t="s">
        <v>236</v>
      </c>
      <c r="E91" s="116" t="s">
        <v>279</v>
      </c>
      <c r="F91" s="117" t="s">
        <v>280</v>
      </c>
      <c r="G91" s="115" t="s">
        <v>277</v>
      </c>
      <c r="H91" s="118">
        <v>61</v>
      </c>
      <c r="I91" s="119">
        <v>0</v>
      </c>
      <c r="J91" s="120">
        <f>H91*I91</f>
        <v>0</v>
      </c>
      <c r="K91" s="118"/>
      <c r="L91" s="118">
        <f>H91*K91</f>
        <v>0</v>
      </c>
      <c r="M91" s="118"/>
      <c r="N91" s="118">
        <f>H91*M91</f>
        <v>0</v>
      </c>
      <c r="O91" s="120">
        <v>21</v>
      </c>
      <c r="P91" s="120">
        <f>J91*(O91/100)</f>
        <v>0</v>
      </c>
      <c r="Q91" s="120">
        <f>J91+P91</f>
        <v>0</v>
      </c>
      <c r="R91" s="10"/>
      <c r="S91" s="10"/>
      <c r="T91" s="10"/>
    </row>
    <row r="92" spans="1:20" ht="9.75" outlineLevel="4" x14ac:dyDescent="0.2">
      <c r="A92" s="121"/>
      <c r="B92" s="122"/>
      <c r="C92" s="122"/>
      <c r="D92" s="123"/>
      <c r="E92" s="128" t="s">
        <v>17</v>
      </c>
      <c r="F92" s="124" t="s">
        <v>281</v>
      </c>
      <c r="G92" s="123"/>
      <c r="H92" s="125">
        <v>61</v>
      </c>
      <c r="I92" s="126"/>
      <c r="J92" s="127"/>
      <c r="K92" s="125"/>
      <c r="L92" s="125"/>
      <c r="M92" s="125"/>
      <c r="N92" s="125"/>
      <c r="O92" s="127"/>
      <c r="P92" s="127"/>
      <c r="Q92" s="127"/>
      <c r="R92" s="7"/>
      <c r="S92" s="10"/>
    </row>
    <row r="93" spans="1:20" ht="7.5" customHeight="1" outlineLevel="4" x14ac:dyDescent="0.15">
      <c r="A93" s="10"/>
      <c r="B93" s="84"/>
      <c r="C93" s="83"/>
      <c r="D93" s="86"/>
      <c r="E93" s="45"/>
      <c r="F93" s="87"/>
      <c r="G93" s="86"/>
      <c r="H93" s="88"/>
      <c r="I93" s="90"/>
      <c r="J93" s="47"/>
      <c r="K93" s="51"/>
      <c r="L93" s="51"/>
      <c r="M93" s="51"/>
      <c r="N93" s="51"/>
      <c r="O93" s="47"/>
      <c r="P93" s="47"/>
      <c r="Q93" s="47"/>
      <c r="R93" s="7"/>
      <c r="S93" s="10"/>
    </row>
    <row r="94" spans="1:20" ht="11.25" outlineLevel="3" x14ac:dyDescent="0.2">
      <c r="A94" s="16"/>
      <c r="B94" s="113"/>
      <c r="C94" s="114">
        <v>5</v>
      </c>
      <c r="D94" s="115" t="s">
        <v>227</v>
      </c>
      <c r="E94" s="116" t="s">
        <v>282</v>
      </c>
      <c r="F94" s="117" t="s">
        <v>283</v>
      </c>
      <c r="G94" s="115" t="s">
        <v>239</v>
      </c>
      <c r="H94" s="118">
        <v>132</v>
      </c>
      <c r="I94" s="119">
        <v>0</v>
      </c>
      <c r="J94" s="120">
        <f>H94*I94</f>
        <v>0</v>
      </c>
      <c r="K94" s="118">
        <v>2.9999999999999997E-4</v>
      </c>
      <c r="L94" s="118">
        <f>H94*K94</f>
        <v>3.9599999999999996E-2</v>
      </c>
      <c r="M94" s="118"/>
      <c r="N94" s="118">
        <f>H94*M94</f>
        <v>0</v>
      </c>
      <c r="O94" s="120">
        <v>21</v>
      </c>
      <c r="P94" s="120">
        <f>J94*(O94/100)</f>
        <v>0</v>
      </c>
      <c r="Q94" s="120">
        <f>J94+P94</f>
        <v>0</v>
      </c>
      <c r="R94" s="10"/>
      <c r="S94" s="10"/>
      <c r="T94" s="10"/>
    </row>
    <row r="95" spans="1:20" ht="9.75" outlineLevel="4" x14ac:dyDescent="0.2">
      <c r="A95" s="121"/>
      <c r="B95" s="122"/>
      <c r="C95" s="122"/>
      <c r="D95" s="123"/>
      <c r="E95" s="128" t="s">
        <v>17</v>
      </c>
      <c r="F95" s="124" t="s">
        <v>271</v>
      </c>
      <c r="G95" s="123"/>
      <c r="H95" s="125">
        <v>132</v>
      </c>
      <c r="I95" s="126"/>
      <c r="J95" s="127"/>
      <c r="K95" s="125"/>
      <c r="L95" s="125"/>
      <c r="M95" s="125"/>
      <c r="N95" s="125"/>
      <c r="O95" s="127"/>
      <c r="P95" s="127"/>
      <c r="Q95" s="127"/>
      <c r="R95" s="7"/>
      <c r="S95" s="10"/>
    </row>
    <row r="96" spans="1:20" ht="7.5" customHeight="1" outlineLevel="4" x14ac:dyDescent="0.15">
      <c r="A96" s="10"/>
      <c r="B96" s="84"/>
      <c r="C96" s="83"/>
      <c r="D96" s="86"/>
      <c r="E96" s="45"/>
      <c r="F96" s="87"/>
      <c r="G96" s="86"/>
      <c r="H96" s="88"/>
      <c r="I96" s="90"/>
      <c r="J96" s="47"/>
      <c r="K96" s="51"/>
      <c r="L96" s="51"/>
      <c r="M96" s="51"/>
      <c r="N96" s="51"/>
      <c r="O96" s="47"/>
      <c r="P96" s="47"/>
      <c r="Q96" s="47"/>
      <c r="R96" s="7"/>
      <c r="S96" s="10"/>
    </row>
    <row r="97" spans="1:20" outlineLevel="3" x14ac:dyDescent="0.15">
      <c r="B97" s="7"/>
      <c r="C97" s="7"/>
      <c r="D97" s="7"/>
      <c r="E97" s="7"/>
      <c r="F97" s="7"/>
      <c r="G97" s="7"/>
      <c r="H97" s="7"/>
      <c r="I97" s="10"/>
      <c r="J97" s="10"/>
      <c r="K97" s="7"/>
      <c r="L97" s="7"/>
      <c r="M97" s="7"/>
      <c r="N97" s="7"/>
      <c r="O97" s="7"/>
      <c r="P97" s="10"/>
      <c r="Q97" s="10"/>
    </row>
    <row r="98" spans="1:20" ht="11.25" outlineLevel="2" x14ac:dyDescent="0.2">
      <c r="A98" s="77" t="s">
        <v>52</v>
      </c>
      <c r="B98" s="106">
        <v>3</v>
      </c>
      <c r="C98" s="107"/>
      <c r="D98" s="108" t="s">
        <v>180</v>
      </c>
      <c r="E98" s="108"/>
      <c r="F98" s="109" t="s">
        <v>53</v>
      </c>
      <c r="G98" s="108"/>
      <c r="H98" s="110"/>
      <c r="I98" s="111"/>
      <c r="J98" s="79">
        <f>SUBTOTAL(9,J99:J120)</f>
        <v>0</v>
      </c>
      <c r="K98" s="110"/>
      <c r="L98" s="80">
        <f>SUBTOTAL(9,L99:L120)</f>
        <v>0</v>
      </c>
      <c r="M98" s="110"/>
      <c r="N98" s="80">
        <f>SUBTOTAL(9,N99:N120)</f>
        <v>0</v>
      </c>
      <c r="O98" s="112"/>
      <c r="P98" s="79">
        <f>SUBTOTAL(9,P99:P120)</f>
        <v>0</v>
      </c>
      <c r="Q98" s="79">
        <f>SUBTOTAL(9,Q99:Q120)</f>
        <v>0</v>
      </c>
      <c r="R98" s="7"/>
      <c r="S98" s="10"/>
      <c r="T98" s="10"/>
    </row>
    <row r="99" spans="1:20" ht="11.25" outlineLevel="3" x14ac:dyDescent="0.2">
      <c r="A99" s="16"/>
      <c r="B99" s="113"/>
      <c r="C99" s="114">
        <v>1</v>
      </c>
      <c r="D99" s="115" t="s">
        <v>236</v>
      </c>
      <c r="E99" s="116" t="s">
        <v>284</v>
      </c>
      <c r="F99" s="117" t="s">
        <v>285</v>
      </c>
      <c r="G99" s="115" t="s">
        <v>239</v>
      </c>
      <c r="H99" s="118">
        <v>58.5</v>
      </c>
      <c r="I99" s="119">
        <v>0</v>
      </c>
      <c r="J99" s="120">
        <f>H99*I99</f>
        <v>0</v>
      </c>
      <c r="K99" s="118"/>
      <c r="L99" s="118">
        <f>H99*K99</f>
        <v>0</v>
      </c>
      <c r="M99" s="118"/>
      <c r="N99" s="118">
        <f>H99*M99</f>
        <v>0</v>
      </c>
      <c r="O99" s="120">
        <v>21</v>
      </c>
      <c r="P99" s="120">
        <f>J99*(O99/100)</f>
        <v>0</v>
      </c>
      <c r="Q99" s="120">
        <f>J99+P99</f>
        <v>0</v>
      </c>
      <c r="R99" s="10"/>
      <c r="S99" s="10"/>
      <c r="T99" s="10"/>
    </row>
    <row r="100" spans="1:20" ht="9.75" outlineLevel="4" x14ac:dyDescent="0.2">
      <c r="A100" s="121"/>
      <c r="B100" s="122"/>
      <c r="C100" s="122"/>
      <c r="D100" s="123"/>
      <c r="E100" s="128" t="s">
        <v>17</v>
      </c>
      <c r="F100" s="124" t="s">
        <v>268</v>
      </c>
      <c r="G100" s="123"/>
      <c r="H100" s="125">
        <v>58.5</v>
      </c>
      <c r="I100" s="126"/>
      <c r="J100" s="127"/>
      <c r="K100" s="125"/>
      <c r="L100" s="125"/>
      <c r="M100" s="125"/>
      <c r="N100" s="125"/>
      <c r="O100" s="127"/>
      <c r="P100" s="127"/>
      <c r="Q100" s="127"/>
      <c r="R100" s="7"/>
      <c r="S100" s="10"/>
    </row>
    <row r="101" spans="1:20" ht="7.5" customHeight="1" outlineLevel="4" x14ac:dyDescent="0.15">
      <c r="A101" s="10"/>
      <c r="B101" s="84"/>
      <c r="C101" s="83"/>
      <c r="D101" s="86"/>
      <c r="E101" s="45"/>
      <c r="F101" s="87"/>
      <c r="G101" s="86"/>
      <c r="H101" s="88"/>
      <c r="I101" s="90"/>
      <c r="J101" s="47"/>
      <c r="K101" s="51"/>
      <c r="L101" s="51"/>
      <c r="M101" s="51"/>
      <c r="N101" s="51"/>
      <c r="O101" s="47"/>
      <c r="P101" s="47"/>
      <c r="Q101" s="47"/>
      <c r="R101" s="7"/>
      <c r="S101" s="10"/>
    </row>
    <row r="102" spans="1:20" ht="11.25" outlineLevel="3" x14ac:dyDescent="0.2">
      <c r="A102" s="16"/>
      <c r="B102" s="113"/>
      <c r="C102" s="114">
        <v>2</v>
      </c>
      <c r="D102" s="115" t="s">
        <v>236</v>
      </c>
      <c r="E102" s="116" t="s">
        <v>286</v>
      </c>
      <c r="F102" s="117" t="s">
        <v>287</v>
      </c>
      <c r="G102" s="115" t="s">
        <v>239</v>
      </c>
      <c r="H102" s="118">
        <v>56.59</v>
      </c>
      <c r="I102" s="119">
        <v>0</v>
      </c>
      <c r="J102" s="120">
        <f>H102*I102</f>
        <v>0</v>
      </c>
      <c r="K102" s="118"/>
      <c r="L102" s="118">
        <f>H102*K102</f>
        <v>0</v>
      </c>
      <c r="M102" s="118"/>
      <c r="N102" s="118">
        <f>H102*M102</f>
        <v>0</v>
      </c>
      <c r="O102" s="120">
        <v>21</v>
      </c>
      <c r="P102" s="120">
        <f>J102*(O102/100)</f>
        <v>0</v>
      </c>
      <c r="Q102" s="120">
        <f>J102+P102</f>
        <v>0</v>
      </c>
      <c r="R102" s="10"/>
      <c r="S102" s="10"/>
      <c r="T102" s="10"/>
    </row>
    <row r="103" spans="1:20" ht="9.75" outlineLevel="4" x14ac:dyDescent="0.2">
      <c r="A103" s="121"/>
      <c r="B103" s="122"/>
      <c r="C103" s="122"/>
      <c r="D103" s="123"/>
      <c r="E103" s="128" t="s">
        <v>17</v>
      </c>
      <c r="F103" s="124" t="s">
        <v>288</v>
      </c>
      <c r="G103" s="123"/>
      <c r="H103" s="125">
        <v>56.59</v>
      </c>
      <c r="I103" s="126"/>
      <c r="J103" s="127"/>
      <c r="K103" s="125"/>
      <c r="L103" s="125"/>
      <c r="M103" s="125"/>
      <c r="N103" s="125"/>
      <c r="O103" s="127"/>
      <c r="P103" s="127"/>
      <c r="Q103" s="127"/>
      <c r="R103" s="7"/>
      <c r="S103" s="10"/>
    </row>
    <row r="104" spans="1:20" ht="7.5" customHeight="1" outlineLevel="4" x14ac:dyDescent="0.15">
      <c r="A104" s="10"/>
      <c r="B104" s="84"/>
      <c r="C104" s="83"/>
      <c r="D104" s="86"/>
      <c r="E104" s="45"/>
      <c r="F104" s="87"/>
      <c r="G104" s="86"/>
      <c r="H104" s="88"/>
      <c r="I104" s="90"/>
      <c r="J104" s="47"/>
      <c r="K104" s="51"/>
      <c r="L104" s="51"/>
      <c r="M104" s="51"/>
      <c r="N104" s="51"/>
      <c r="O104" s="47"/>
      <c r="P104" s="47"/>
      <c r="Q104" s="47"/>
      <c r="R104" s="7"/>
      <c r="S104" s="10"/>
    </row>
    <row r="105" spans="1:20" ht="11.25" outlineLevel="3" x14ac:dyDescent="0.2">
      <c r="A105" s="16"/>
      <c r="B105" s="113"/>
      <c r="C105" s="114">
        <v>3</v>
      </c>
      <c r="D105" s="115" t="s">
        <v>236</v>
      </c>
      <c r="E105" s="116" t="s">
        <v>289</v>
      </c>
      <c r="F105" s="117" t="s">
        <v>290</v>
      </c>
      <c r="G105" s="115" t="s">
        <v>243</v>
      </c>
      <c r="H105" s="118">
        <v>26.5</v>
      </c>
      <c r="I105" s="119">
        <v>0</v>
      </c>
      <c r="J105" s="120">
        <f>H105*I105</f>
        <v>0</v>
      </c>
      <c r="K105" s="118"/>
      <c r="L105" s="118">
        <f>H105*K105</f>
        <v>0</v>
      </c>
      <c r="M105" s="118"/>
      <c r="N105" s="118">
        <f>H105*M105</f>
        <v>0</v>
      </c>
      <c r="O105" s="120">
        <v>21</v>
      </c>
      <c r="P105" s="120">
        <f>J105*(O105/100)</f>
        <v>0</v>
      </c>
      <c r="Q105" s="120">
        <f>J105+P105</f>
        <v>0</v>
      </c>
      <c r="R105" s="10"/>
      <c r="S105" s="10"/>
      <c r="T105" s="10"/>
    </row>
    <row r="106" spans="1:20" ht="9.75" outlineLevel="4" x14ac:dyDescent="0.2">
      <c r="A106" s="121"/>
      <c r="B106" s="122"/>
      <c r="C106" s="122"/>
      <c r="D106" s="123"/>
      <c r="E106" s="128" t="s">
        <v>17</v>
      </c>
      <c r="F106" s="124" t="s">
        <v>291</v>
      </c>
      <c r="G106" s="123"/>
      <c r="H106" s="125">
        <v>3.7949999999999999</v>
      </c>
      <c r="I106" s="126"/>
      <c r="J106" s="127"/>
      <c r="K106" s="125"/>
      <c r="L106" s="125"/>
      <c r="M106" s="125"/>
      <c r="N106" s="125"/>
      <c r="O106" s="127"/>
      <c r="P106" s="127"/>
      <c r="Q106" s="127"/>
      <c r="R106" s="7"/>
      <c r="S106" s="10"/>
    </row>
    <row r="107" spans="1:20" ht="7.5" customHeight="1" outlineLevel="4" x14ac:dyDescent="0.15">
      <c r="A107" s="10"/>
      <c r="B107" s="84"/>
      <c r="C107" s="83"/>
      <c r="D107" s="86"/>
      <c r="E107" s="45"/>
      <c r="F107" s="87"/>
      <c r="G107" s="86"/>
      <c r="H107" s="88"/>
      <c r="I107" s="90"/>
      <c r="J107" s="47"/>
      <c r="K107" s="51"/>
      <c r="L107" s="51"/>
      <c r="M107" s="51"/>
      <c r="N107" s="51"/>
      <c r="O107" s="47"/>
      <c r="P107" s="47"/>
      <c r="Q107" s="47"/>
      <c r="R107" s="7"/>
      <c r="S107" s="10"/>
    </row>
    <row r="108" spans="1:20" ht="11.25" outlineLevel="3" x14ac:dyDescent="0.2">
      <c r="A108" s="16"/>
      <c r="B108" s="113"/>
      <c r="C108" s="114">
        <v>4</v>
      </c>
      <c r="D108" s="115" t="s">
        <v>236</v>
      </c>
      <c r="E108" s="116" t="s">
        <v>292</v>
      </c>
      <c r="F108" s="117" t="s">
        <v>293</v>
      </c>
      <c r="G108" s="115" t="s">
        <v>239</v>
      </c>
      <c r="H108" s="118">
        <v>49</v>
      </c>
      <c r="I108" s="119">
        <v>0</v>
      </c>
      <c r="J108" s="120">
        <f>H108*I108</f>
        <v>0</v>
      </c>
      <c r="K108" s="118"/>
      <c r="L108" s="118">
        <f>H108*K108</f>
        <v>0</v>
      </c>
      <c r="M108" s="118"/>
      <c r="N108" s="118">
        <f>H108*M108</f>
        <v>0</v>
      </c>
      <c r="O108" s="120">
        <v>21</v>
      </c>
      <c r="P108" s="120">
        <f>J108*(O108/100)</f>
        <v>0</v>
      </c>
      <c r="Q108" s="120">
        <f>J108+P108</f>
        <v>0</v>
      </c>
      <c r="R108" s="10"/>
      <c r="S108" s="10"/>
      <c r="T108" s="10"/>
    </row>
    <row r="109" spans="1:20" ht="9.75" outlineLevel="4" x14ac:dyDescent="0.2">
      <c r="A109" s="121"/>
      <c r="B109" s="122"/>
      <c r="C109" s="122"/>
      <c r="D109" s="123"/>
      <c r="E109" s="128" t="s">
        <v>17</v>
      </c>
      <c r="F109" s="124" t="s">
        <v>294</v>
      </c>
      <c r="G109" s="123"/>
      <c r="H109" s="125">
        <v>49</v>
      </c>
      <c r="I109" s="126"/>
      <c r="J109" s="127"/>
      <c r="K109" s="125"/>
      <c r="L109" s="125"/>
      <c r="M109" s="125"/>
      <c r="N109" s="125"/>
      <c r="O109" s="127"/>
      <c r="P109" s="127"/>
      <c r="Q109" s="127"/>
      <c r="R109" s="7"/>
      <c r="S109" s="10"/>
    </row>
    <row r="110" spans="1:20" ht="7.5" customHeight="1" outlineLevel="4" x14ac:dyDescent="0.15">
      <c r="A110" s="10"/>
      <c r="B110" s="84"/>
      <c r="C110" s="83"/>
      <c r="D110" s="86"/>
      <c r="E110" s="45"/>
      <c r="F110" s="87"/>
      <c r="G110" s="86"/>
      <c r="H110" s="88"/>
      <c r="I110" s="90"/>
      <c r="J110" s="47"/>
      <c r="K110" s="51"/>
      <c r="L110" s="51"/>
      <c r="M110" s="51"/>
      <c r="N110" s="51"/>
      <c r="O110" s="47"/>
      <c r="P110" s="47"/>
      <c r="Q110" s="47"/>
      <c r="R110" s="7"/>
      <c r="S110" s="10"/>
    </row>
    <row r="111" spans="1:20" ht="11.25" outlineLevel="3" x14ac:dyDescent="0.2">
      <c r="A111" s="16"/>
      <c r="B111" s="113"/>
      <c r="C111" s="114">
        <v>5</v>
      </c>
      <c r="D111" s="115" t="s">
        <v>236</v>
      </c>
      <c r="E111" s="116" t="s">
        <v>295</v>
      </c>
      <c r="F111" s="117" t="s">
        <v>296</v>
      </c>
      <c r="G111" s="115" t="s">
        <v>239</v>
      </c>
      <c r="H111" s="118">
        <v>157.80000000000001</v>
      </c>
      <c r="I111" s="119">
        <v>0</v>
      </c>
      <c r="J111" s="120">
        <f>H111*I111</f>
        <v>0</v>
      </c>
      <c r="K111" s="118"/>
      <c r="L111" s="118">
        <f>H111*K111</f>
        <v>0</v>
      </c>
      <c r="M111" s="118"/>
      <c r="N111" s="118">
        <f>H111*M111</f>
        <v>0</v>
      </c>
      <c r="O111" s="120">
        <v>21</v>
      </c>
      <c r="P111" s="120">
        <f>J111*(O111/100)</f>
        <v>0</v>
      </c>
      <c r="Q111" s="120">
        <f>J111+P111</f>
        <v>0</v>
      </c>
      <c r="R111" s="10"/>
      <c r="S111" s="10"/>
      <c r="T111" s="10"/>
    </row>
    <row r="112" spans="1:20" ht="9.75" outlineLevel="4" x14ac:dyDescent="0.2">
      <c r="A112" s="121"/>
      <c r="B112" s="122"/>
      <c r="C112" s="122"/>
      <c r="D112" s="123"/>
      <c r="E112" s="128" t="s">
        <v>17</v>
      </c>
      <c r="F112" s="124" t="s">
        <v>297</v>
      </c>
      <c r="G112" s="123"/>
      <c r="H112" s="125">
        <v>157.80000000000001</v>
      </c>
      <c r="I112" s="126"/>
      <c r="J112" s="127"/>
      <c r="K112" s="125"/>
      <c r="L112" s="125"/>
      <c r="M112" s="125"/>
      <c r="N112" s="125"/>
      <c r="O112" s="127"/>
      <c r="P112" s="127"/>
      <c r="Q112" s="127"/>
      <c r="R112" s="7"/>
      <c r="S112" s="10"/>
    </row>
    <row r="113" spans="1:20" ht="7.5" customHeight="1" outlineLevel="4" x14ac:dyDescent="0.15">
      <c r="A113" s="10"/>
      <c r="B113" s="84"/>
      <c r="C113" s="83"/>
      <c r="D113" s="86"/>
      <c r="E113" s="45"/>
      <c r="F113" s="87"/>
      <c r="G113" s="86"/>
      <c r="H113" s="88"/>
      <c r="I113" s="90"/>
      <c r="J113" s="47"/>
      <c r="K113" s="51"/>
      <c r="L113" s="51"/>
      <c r="M113" s="51"/>
      <c r="N113" s="51"/>
      <c r="O113" s="47"/>
      <c r="P113" s="47"/>
      <c r="Q113" s="47"/>
      <c r="R113" s="7"/>
      <c r="S113" s="10"/>
    </row>
    <row r="114" spans="1:20" ht="11.25" outlineLevel="3" x14ac:dyDescent="0.2">
      <c r="A114" s="16"/>
      <c r="B114" s="113"/>
      <c r="C114" s="114">
        <v>6</v>
      </c>
      <c r="D114" s="115" t="s">
        <v>236</v>
      </c>
      <c r="E114" s="116" t="s">
        <v>298</v>
      </c>
      <c r="F114" s="117" t="s">
        <v>299</v>
      </c>
      <c r="G114" s="115" t="s">
        <v>239</v>
      </c>
      <c r="H114" s="118">
        <v>103.4</v>
      </c>
      <c r="I114" s="119">
        <v>0</v>
      </c>
      <c r="J114" s="120">
        <f>H114*I114</f>
        <v>0</v>
      </c>
      <c r="K114" s="118"/>
      <c r="L114" s="118">
        <f>H114*K114</f>
        <v>0</v>
      </c>
      <c r="M114" s="118"/>
      <c r="N114" s="118">
        <f>H114*M114</f>
        <v>0</v>
      </c>
      <c r="O114" s="120">
        <v>21</v>
      </c>
      <c r="P114" s="120">
        <f>J114*(O114/100)</f>
        <v>0</v>
      </c>
      <c r="Q114" s="120">
        <f>J114+P114</f>
        <v>0</v>
      </c>
      <c r="R114" s="10"/>
      <c r="S114" s="10"/>
      <c r="T114" s="10"/>
    </row>
    <row r="115" spans="1:20" ht="9.75" outlineLevel="4" x14ac:dyDescent="0.2">
      <c r="A115" s="121"/>
      <c r="B115" s="122"/>
      <c r="C115" s="122"/>
      <c r="D115" s="123"/>
      <c r="E115" s="128" t="s">
        <v>17</v>
      </c>
      <c r="F115" s="124" t="s">
        <v>300</v>
      </c>
      <c r="G115" s="123"/>
      <c r="H115" s="125">
        <v>103.4</v>
      </c>
      <c r="I115" s="126"/>
      <c r="J115" s="127"/>
      <c r="K115" s="125"/>
      <c r="L115" s="125"/>
      <c r="M115" s="125"/>
      <c r="N115" s="125"/>
      <c r="O115" s="127"/>
      <c r="P115" s="127"/>
      <c r="Q115" s="127"/>
      <c r="R115" s="7"/>
      <c r="S115" s="10"/>
    </row>
    <row r="116" spans="1:20" ht="7.5" customHeight="1" outlineLevel="4" x14ac:dyDescent="0.15">
      <c r="A116" s="10"/>
      <c r="B116" s="84"/>
      <c r="C116" s="83"/>
      <c r="D116" s="86"/>
      <c r="E116" s="45"/>
      <c r="F116" s="87"/>
      <c r="G116" s="86"/>
      <c r="H116" s="88"/>
      <c r="I116" s="90"/>
      <c r="J116" s="47"/>
      <c r="K116" s="51"/>
      <c r="L116" s="51"/>
      <c r="M116" s="51"/>
      <c r="N116" s="51"/>
      <c r="O116" s="47"/>
      <c r="P116" s="47"/>
      <c r="Q116" s="47"/>
      <c r="R116" s="7"/>
      <c r="S116" s="10"/>
    </row>
    <row r="117" spans="1:20" ht="11.25" outlineLevel="3" x14ac:dyDescent="0.2">
      <c r="A117" s="16"/>
      <c r="B117" s="113"/>
      <c r="C117" s="114">
        <v>7</v>
      </c>
      <c r="D117" s="115" t="s">
        <v>236</v>
      </c>
      <c r="E117" s="116" t="s">
        <v>301</v>
      </c>
      <c r="F117" s="117" t="s">
        <v>302</v>
      </c>
      <c r="G117" s="115" t="s">
        <v>239</v>
      </c>
      <c r="H117" s="118">
        <v>103.4</v>
      </c>
      <c r="I117" s="119">
        <v>0</v>
      </c>
      <c r="J117" s="120">
        <f>H117*I117</f>
        <v>0</v>
      </c>
      <c r="K117" s="118"/>
      <c r="L117" s="118">
        <f>H117*K117</f>
        <v>0</v>
      </c>
      <c r="M117" s="118"/>
      <c r="N117" s="118">
        <f>H117*M117</f>
        <v>0</v>
      </c>
      <c r="O117" s="120">
        <v>21</v>
      </c>
      <c r="P117" s="120">
        <f>J117*(O117/100)</f>
        <v>0</v>
      </c>
      <c r="Q117" s="120">
        <f>J117+P117</f>
        <v>0</v>
      </c>
      <c r="R117" s="10"/>
      <c r="S117" s="10"/>
      <c r="T117" s="10"/>
    </row>
    <row r="118" spans="1:20" ht="9.75" outlineLevel="4" x14ac:dyDescent="0.2">
      <c r="A118" s="121"/>
      <c r="B118" s="122"/>
      <c r="C118" s="122"/>
      <c r="D118" s="123"/>
      <c r="E118" s="128" t="s">
        <v>17</v>
      </c>
      <c r="F118" s="124" t="s">
        <v>303</v>
      </c>
      <c r="G118" s="123"/>
      <c r="H118" s="125">
        <v>103.4</v>
      </c>
      <c r="I118" s="126"/>
      <c r="J118" s="127"/>
      <c r="K118" s="125"/>
      <c r="L118" s="125"/>
      <c r="M118" s="125"/>
      <c r="N118" s="125"/>
      <c r="O118" s="127"/>
      <c r="P118" s="127"/>
      <c r="Q118" s="127"/>
      <c r="R118" s="7"/>
      <c r="S118" s="10"/>
    </row>
    <row r="119" spans="1:20" ht="7.5" customHeight="1" outlineLevel="4" x14ac:dyDescent="0.15">
      <c r="A119" s="10"/>
      <c r="B119" s="84"/>
      <c r="C119" s="83"/>
      <c r="D119" s="86"/>
      <c r="E119" s="45"/>
      <c r="F119" s="87"/>
      <c r="G119" s="86"/>
      <c r="H119" s="88"/>
      <c r="I119" s="90"/>
      <c r="J119" s="47"/>
      <c r="K119" s="51"/>
      <c r="L119" s="51"/>
      <c r="M119" s="51"/>
      <c r="N119" s="51"/>
      <c r="O119" s="47"/>
      <c r="P119" s="47"/>
      <c r="Q119" s="47"/>
      <c r="R119" s="7"/>
      <c r="S119" s="10"/>
    </row>
    <row r="120" spans="1:20" outlineLevel="3" x14ac:dyDescent="0.15">
      <c r="B120" s="7"/>
      <c r="C120" s="7"/>
      <c r="D120" s="7"/>
      <c r="E120" s="7"/>
      <c r="F120" s="7"/>
      <c r="G120" s="7"/>
      <c r="H120" s="7"/>
      <c r="I120" s="10"/>
      <c r="J120" s="10"/>
      <c r="K120" s="7"/>
      <c r="L120" s="7"/>
      <c r="M120" s="7"/>
      <c r="N120" s="7"/>
      <c r="O120" s="7"/>
      <c r="P120" s="10"/>
      <c r="Q120" s="10"/>
    </row>
    <row r="121" spans="1:20" ht="11.25" outlineLevel="2" x14ac:dyDescent="0.2">
      <c r="A121" s="77" t="s">
        <v>54</v>
      </c>
      <c r="B121" s="106">
        <v>3</v>
      </c>
      <c r="C121" s="107"/>
      <c r="D121" s="108" t="s">
        <v>180</v>
      </c>
      <c r="E121" s="108"/>
      <c r="F121" s="109" t="s">
        <v>45</v>
      </c>
      <c r="G121" s="108"/>
      <c r="H121" s="110"/>
      <c r="I121" s="111"/>
      <c r="J121" s="79">
        <f>SUBTOTAL(9,J122:J166)</f>
        <v>0</v>
      </c>
      <c r="K121" s="110"/>
      <c r="L121" s="80">
        <f>SUBTOTAL(9,L122:L166)</f>
        <v>1.55568</v>
      </c>
      <c r="M121" s="110"/>
      <c r="N121" s="80">
        <f>SUBTOTAL(9,N122:N166)</f>
        <v>0</v>
      </c>
      <c r="O121" s="112"/>
      <c r="P121" s="79">
        <f>SUBTOTAL(9,P122:P166)</f>
        <v>0</v>
      </c>
      <c r="Q121" s="79">
        <f>SUBTOTAL(9,Q122:Q166)</f>
        <v>0</v>
      </c>
      <c r="R121" s="7"/>
      <c r="S121" s="10"/>
      <c r="T121" s="10"/>
    </row>
    <row r="122" spans="1:20" ht="11.25" outlineLevel="3" x14ac:dyDescent="0.2">
      <c r="A122" s="16"/>
      <c r="B122" s="113"/>
      <c r="C122" s="114">
        <v>1</v>
      </c>
      <c r="D122" s="115" t="s">
        <v>227</v>
      </c>
      <c r="E122" s="116" t="s">
        <v>304</v>
      </c>
      <c r="F122" s="117" t="s">
        <v>305</v>
      </c>
      <c r="G122" s="115" t="s">
        <v>306</v>
      </c>
      <c r="H122" s="118">
        <v>12</v>
      </c>
      <c r="I122" s="119">
        <v>0</v>
      </c>
      <c r="J122" s="120">
        <f>H122*I122</f>
        <v>0</v>
      </c>
      <c r="K122" s="118">
        <v>6.1000000000000004E-3</v>
      </c>
      <c r="L122" s="118">
        <f>H122*K122</f>
        <v>7.3200000000000001E-2</v>
      </c>
      <c r="M122" s="118"/>
      <c r="N122" s="118">
        <f>H122*M122</f>
        <v>0</v>
      </c>
      <c r="O122" s="120">
        <v>21</v>
      </c>
      <c r="P122" s="120">
        <f>J122*(O122/100)</f>
        <v>0</v>
      </c>
      <c r="Q122" s="120">
        <f>J122+P122</f>
        <v>0</v>
      </c>
      <c r="R122" s="10"/>
      <c r="S122" s="10"/>
      <c r="T122" s="10"/>
    </row>
    <row r="123" spans="1:20" ht="9.75" outlineLevel="4" x14ac:dyDescent="0.2">
      <c r="A123" s="121"/>
      <c r="B123" s="122"/>
      <c r="C123" s="122"/>
      <c r="D123" s="123"/>
      <c r="E123" s="128" t="s">
        <v>17</v>
      </c>
      <c r="F123" s="124" t="s">
        <v>307</v>
      </c>
      <c r="G123" s="123"/>
      <c r="H123" s="125">
        <v>12</v>
      </c>
      <c r="I123" s="126"/>
      <c r="J123" s="127"/>
      <c r="K123" s="125"/>
      <c r="L123" s="125"/>
      <c r="M123" s="125"/>
      <c r="N123" s="125"/>
      <c r="O123" s="127"/>
      <c r="P123" s="127"/>
      <c r="Q123" s="127"/>
      <c r="R123" s="7"/>
      <c r="S123" s="10"/>
    </row>
    <row r="124" spans="1:20" ht="7.5" customHeight="1" outlineLevel="4" x14ac:dyDescent="0.15">
      <c r="A124" s="10"/>
      <c r="B124" s="84"/>
      <c r="C124" s="83"/>
      <c r="D124" s="86"/>
      <c r="E124" s="45"/>
      <c r="F124" s="87"/>
      <c r="G124" s="86"/>
      <c r="H124" s="88"/>
      <c r="I124" s="90"/>
      <c r="J124" s="47"/>
      <c r="K124" s="51"/>
      <c r="L124" s="51"/>
      <c r="M124" s="51"/>
      <c r="N124" s="51"/>
      <c r="O124" s="47"/>
      <c r="P124" s="47"/>
      <c r="Q124" s="47"/>
      <c r="R124" s="7"/>
      <c r="S124" s="10"/>
    </row>
    <row r="125" spans="1:20" ht="11.25" outlineLevel="3" x14ac:dyDescent="0.2">
      <c r="A125" s="16"/>
      <c r="B125" s="113"/>
      <c r="C125" s="114">
        <v>2</v>
      </c>
      <c r="D125" s="115" t="s">
        <v>227</v>
      </c>
      <c r="E125" s="116" t="s">
        <v>308</v>
      </c>
      <c r="F125" s="117" t="s">
        <v>309</v>
      </c>
      <c r="G125" s="115" t="s">
        <v>306</v>
      </c>
      <c r="H125" s="118">
        <v>12</v>
      </c>
      <c r="I125" s="119">
        <v>0</v>
      </c>
      <c r="J125" s="120">
        <f>H125*I125</f>
        <v>0</v>
      </c>
      <c r="K125" s="118">
        <v>3.0000000000000001E-3</v>
      </c>
      <c r="L125" s="118">
        <f>H125*K125</f>
        <v>3.6000000000000004E-2</v>
      </c>
      <c r="M125" s="118"/>
      <c r="N125" s="118">
        <f>H125*M125</f>
        <v>0</v>
      </c>
      <c r="O125" s="120">
        <v>21</v>
      </c>
      <c r="P125" s="120">
        <f>J125*(O125/100)</f>
        <v>0</v>
      </c>
      <c r="Q125" s="120">
        <f>J125+P125</f>
        <v>0</v>
      </c>
      <c r="R125" s="10"/>
      <c r="S125" s="10"/>
      <c r="T125" s="10"/>
    </row>
    <row r="126" spans="1:20" ht="9.75" outlineLevel="4" x14ac:dyDescent="0.2">
      <c r="A126" s="121"/>
      <c r="B126" s="122"/>
      <c r="C126" s="122"/>
      <c r="D126" s="123"/>
      <c r="E126" s="128" t="s">
        <v>17</v>
      </c>
      <c r="F126" s="124" t="s">
        <v>307</v>
      </c>
      <c r="G126" s="123"/>
      <c r="H126" s="125">
        <v>12</v>
      </c>
      <c r="I126" s="126"/>
      <c r="J126" s="127"/>
      <c r="K126" s="125"/>
      <c r="L126" s="125"/>
      <c r="M126" s="125"/>
      <c r="N126" s="125"/>
      <c r="O126" s="127"/>
      <c r="P126" s="127"/>
      <c r="Q126" s="127"/>
      <c r="R126" s="7"/>
      <c r="S126" s="10"/>
    </row>
    <row r="127" spans="1:20" ht="7.5" customHeight="1" outlineLevel="4" x14ac:dyDescent="0.15">
      <c r="A127" s="10"/>
      <c r="B127" s="84"/>
      <c r="C127" s="83"/>
      <c r="D127" s="86"/>
      <c r="E127" s="45"/>
      <c r="F127" s="87"/>
      <c r="G127" s="86"/>
      <c r="H127" s="88"/>
      <c r="I127" s="90"/>
      <c r="J127" s="47"/>
      <c r="K127" s="51"/>
      <c r="L127" s="51"/>
      <c r="M127" s="51"/>
      <c r="N127" s="51"/>
      <c r="O127" s="47"/>
      <c r="P127" s="47"/>
      <c r="Q127" s="47"/>
      <c r="R127" s="7"/>
      <c r="S127" s="10"/>
    </row>
    <row r="128" spans="1:20" ht="11.25" outlineLevel="3" x14ac:dyDescent="0.2">
      <c r="A128" s="16"/>
      <c r="B128" s="113"/>
      <c r="C128" s="114">
        <v>3</v>
      </c>
      <c r="D128" s="115" t="s">
        <v>227</v>
      </c>
      <c r="E128" s="116" t="s">
        <v>310</v>
      </c>
      <c r="F128" s="117" t="s">
        <v>311</v>
      </c>
      <c r="G128" s="115" t="s">
        <v>306</v>
      </c>
      <c r="H128" s="118">
        <v>12</v>
      </c>
      <c r="I128" s="119">
        <v>0</v>
      </c>
      <c r="J128" s="120">
        <f>H128*I128</f>
        <v>0</v>
      </c>
      <c r="K128" s="118">
        <v>1E-4</v>
      </c>
      <c r="L128" s="118">
        <f>H128*K128</f>
        <v>1.2000000000000001E-3</v>
      </c>
      <c r="M128" s="118"/>
      <c r="N128" s="118">
        <f>H128*M128</f>
        <v>0</v>
      </c>
      <c r="O128" s="120">
        <v>21</v>
      </c>
      <c r="P128" s="120">
        <f>J128*(O128/100)</f>
        <v>0</v>
      </c>
      <c r="Q128" s="120">
        <f>J128+P128</f>
        <v>0</v>
      </c>
      <c r="R128" s="10"/>
      <c r="S128" s="10"/>
      <c r="T128" s="10"/>
    </row>
    <row r="129" spans="1:20" ht="9.75" outlineLevel="4" x14ac:dyDescent="0.2">
      <c r="A129" s="121"/>
      <c r="B129" s="122"/>
      <c r="C129" s="122"/>
      <c r="D129" s="123"/>
      <c r="E129" s="128" t="s">
        <v>17</v>
      </c>
      <c r="F129" s="124" t="s">
        <v>307</v>
      </c>
      <c r="G129" s="123"/>
      <c r="H129" s="125">
        <v>12</v>
      </c>
      <c r="I129" s="126"/>
      <c r="J129" s="127"/>
      <c r="K129" s="125"/>
      <c r="L129" s="125"/>
      <c r="M129" s="125"/>
      <c r="N129" s="125"/>
      <c r="O129" s="127"/>
      <c r="P129" s="127"/>
      <c r="Q129" s="127"/>
      <c r="R129" s="7"/>
      <c r="S129" s="10"/>
    </row>
    <row r="130" spans="1:20" ht="7.5" customHeight="1" outlineLevel="4" x14ac:dyDescent="0.15">
      <c r="A130" s="10"/>
      <c r="B130" s="84"/>
      <c r="C130" s="83"/>
      <c r="D130" s="86"/>
      <c r="E130" s="45"/>
      <c r="F130" s="87"/>
      <c r="G130" s="86"/>
      <c r="H130" s="88"/>
      <c r="I130" s="90"/>
      <c r="J130" s="47"/>
      <c r="K130" s="51"/>
      <c r="L130" s="51"/>
      <c r="M130" s="51"/>
      <c r="N130" s="51"/>
      <c r="O130" s="47"/>
      <c r="P130" s="47"/>
      <c r="Q130" s="47"/>
      <c r="R130" s="7"/>
      <c r="S130" s="10"/>
    </row>
    <row r="131" spans="1:20" ht="11.25" outlineLevel="3" x14ac:dyDescent="0.2">
      <c r="A131" s="16"/>
      <c r="B131" s="113"/>
      <c r="C131" s="114">
        <v>4</v>
      </c>
      <c r="D131" s="115" t="s">
        <v>227</v>
      </c>
      <c r="E131" s="116" t="s">
        <v>312</v>
      </c>
      <c r="F131" s="117" t="s">
        <v>313</v>
      </c>
      <c r="G131" s="115" t="s">
        <v>306</v>
      </c>
      <c r="H131" s="118">
        <v>22</v>
      </c>
      <c r="I131" s="119">
        <v>0</v>
      </c>
      <c r="J131" s="120">
        <f>H131*I131</f>
        <v>0</v>
      </c>
      <c r="K131" s="118">
        <v>3.5E-4</v>
      </c>
      <c r="L131" s="118">
        <f>H131*K131</f>
        <v>7.7000000000000002E-3</v>
      </c>
      <c r="M131" s="118"/>
      <c r="N131" s="118">
        <f>H131*M131</f>
        <v>0</v>
      </c>
      <c r="O131" s="120">
        <v>21</v>
      </c>
      <c r="P131" s="120">
        <f>J131*(O131/100)</f>
        <v>0</v>
      </c>
      <c r="Q131" s="120">
        <f>J131+P131</f>
        <v>0</v>
      </c>
      <c r="R131" s="10"/>
      <c r="S131" s="10"/>
      <c r="T131" s="10"/>
    </row>
    <row r="132" spans="1:20" ht="9.75" outlineLevel="4" x14ac:dyDescent="0.2">
      <c r="A132" s="121"/>
      <c r="B132" s="122"/>
      <c r="C132" s="122"/>
      <c r="D132" s="123"/>
      <c r="E132" s="128" t="s">
        <v>17</v>
      </c>
      <c r="F132" s="124" t="s">
        <v>314</v>
      </c>
      <c r="G132" s="123"/>
      <c r="H132" s="125">
        <v>22</v>
      </c>
      <c r="I132" s="126"/>
      <c r="J132" s="127"/>
      <c r="K132" s="125"/>
      <c r="L132" s="125"/>
      <c r="M132" s="125"/>
      <c r="N132" s="125"/>
      <c r="O132" s="127"/>
      <c r="P132" s="127"/>
      <c r="Q132" s="127"/>
      <c r="R132" s="7"/>
      <c r="S132" s="10"/>
    </row>
    <row r="133" spans="1:20" ht="7.5" customHeight="1" outlineLevel="4" x14ac:dyDescent="0.15">
      <c r="A133" s="10"/>
      <c r="B133" s="84"/>
      <c r="C133" s="83"/>
      <c r="D133" s="86"/>
      <c r="E133" s="45"/>
      <c r="F133" s="87"/>
      <c r="G133" s="86"/>
      <c r="H133" s="88"/>
      <c r="I133" s="90"/>
      <c r="J133" s="47"/>
      <c r="K133" s="51"/>
      <c r="L133" s="51"/>
      <c r="M133" s="51"/>
      <c r="N133" s="51"/>
      <c r="O133" s="47"/>
      <c r="P133" s="47"/>
      <c r="Q133" s="47"/>
      <c r="R133" s="7"/>
      <c r="S133" s="10"/>
    </row>
    <row r="134" spans="1:20" ht="11.25" outlineLevel="3" x14ac:dyDescent="0.2">
      <c r="A134" s="16"/>
      <c r="B134" s="113"/>
      <c r="C134" s="114">
        <v>5</v>
      </c>
      <c r="D134" s="115" t="s">
        <v>227</v>
      </c>
      <c r="E134" s="116" t="s">
        <v>315</v>
      </c>
      <c r="F134" s="117" t="s">
        <v>316</v>
      </c>
      <c r="G134" s="115" t="s">
        <v>306</v>
      </c>
      <c r="H134" s="118">
        <v>2</v>
      </c>
      <c r="I134" s="119">
        <v>0</v>
      </c>
      <c r="J134" s="120">
        <f>H134*I134</f>
        <v>0</v>
      </c>
      <c r="K134" s="118">
        <v>2.5000000000000001E-3</v>
      </c>
      <c r="L134" s="118">
        <f>H134*K134</f>
        <v>5.0000000000000001E-3</v>
      </c>
      <c r="M134" s="118"/>
      <c r="N134" s="118">
        <f>H134*M134</f>
        <v>0</v>
      </c>
      <c r="O134" s="120">
        <v>21</v>
      </c>
      <c r="P134" s="120">
        <f>J134*(O134/100)</f>
        <v>0</v>
      </c>
      <c r="Q134" s="120">
        <f>J134+P134</f>
        <v>0</v>
      </c>
      <c r="R134" s="10"/>
      <c r="S134" s="10"/>
      <c r="T134" s="10"/>
    </row>
    <row r="135" spans="1:20" ht="9.75" outlineLevel="4" x14ac:dyDescent="0.2">
      <c r="A135" s="121"/>
      <c r="B135" s="122"/>
      <c r="C135" s="122"/>
      <c r="D135" s="123"/>
      <c r="E135" s="128" t="s">
        <v>17</v>
      </c>
      <c r="F135" s="124" t="s">
        <v>317</v>
      </c>
      <c r="G135" s="123"/>
      <c r="H135" s="125">
        <v>2</v>
      </c>
      <c r="I135" s="126"/>
      <c r="J135" s="127"/>
      <c r="K135" s="125"/>
      <c r="L135" s="125"/>
      <c r="M135" s="125"/>
      <c r="N135" s="125"/>
      <c r="O135" s="127"/>
      <c r="P135" s="127"/>
      <c r="Q135" s="127"/>
      <c r="R135" s="7"/>
      <c r="S135" s="10"/>
    </row>
    <row r="136" spans="1:20" ht="7.5" customHeight="1" outlineLevel="4" x14ac:dyDescent="0.15">
      <c r="A136" s="10"/>
      <c r="B136" s="84"/>
      <c r="C136" s="83"/>
      <c r="D136" s="86"/>
      <c r="E136" s="45"/>
      <c r="F136" s="87"/>
      <c r="G136" s="86"/>
      <c r="H136" s="88"/>
      <c r="I136" s="90"/>
      <c r="J136" s="47"/>
      <c r="K136" s="51"/>
      <c r="L136" s="51"/>
      <c r="M136" s="51"/>
      <c r="N136" s="51"/>
      <c r="O136" s="47"/>
      <c r="P136" s="47"/>
      <c r="Q136" s="47"/>
      <c r="R136" s="7"/>
      <c r="S136" s="10"/>
    </row>
    <row r="137" spans="1:20" ht="11.25" outlineLevel="3" x14ac:dyDescent="0.2">
      <c r="A137" s="16"/>
      <c r="B137" s="113"/>
      <c r="C137" s="114">
        <v>6</v>
      </c>
      <c r="D137" s="115" t="s">
        <v>227</v>
      </c>
      <c r="E137" s="116" t="s">
        <v>318</v>
      </c>
      <c r="F137" s="117" t="s">
        <v>319</v>
      </c>
      <c r="G137" s="115" t="s">
        <v>306</v>
      </c>
      <c r="H137" s="118">
        <v>10</v>
      </c>
      <c r="I137" s="119">
        <v>0</v>
      </c>
      <c r="J137" s="120">
        <f>H137*I137</f>
        <v>0</v>
      </c>
      <c r="K137" s="118">
        <v>2.5000000000000001E-3</v>
      </c>
      <c r="L137" s="118">
        <f>H137*K137</f>
        <v>2.5000000000000001E-2</v>
      </c>
      <c r="M137" s="118"/>
      <c r="N137" s="118">
        <f>H137*M137</f>
        <v>0</v>
      </c>
      <c r="O137" s="120">
        <v>21</v>
      </c>
      <c r="P137" s="120">
        <f>J137*(O137/100)</f>
        <v>0</v>
      </c>
      <c r="Q137" s="120">
        <f>J137+P137</f>
        <v>0</v>
      </c>
      <c r="R137" s="10"/>
      <c r="S137" s="10"/>
      <c r="T137" s="10"/>
    </row>
    <row r="138" spans="1:20" ht="9.75" outlineLevel="4" x14ac:dyDescent="0.2">
      <c r="A138" s="121"/>
      <c r="B138" s="122"/>
      <c r="C138" s="122"/>
      <c r="D138" s="123"/>
      <c r="E138" s="128" t="s">
        <v>17</v>
      </c>
      <c r="F138" s="124" t="s">
        <v>320</v>
      </c>
      <c r="G138" s="123"/>
      <c r="H138" s="125">
        <v>10</v>
      </c>
      <c r="I138" s="126"/>
      <c r="J138" s="127"/>
      <c r="K138" s="125"/>
      <c r="L138" s="125"/>
      <c r="M138" s="125"/>
      <c r="N138" s="125"/>
      <c r="O138" s="127"/>
      <c r="P138" s="127"/>
      <c r="Q138" s="127"/>
      <c r="R138" s="7"/>
      <c r="S138" s="10"/>
    </row>
    <row r="139" spans="1:20" ht="7.5" customHeight="1" outlineLevel="4" x14ac:dyDescent="0.15">
      <c r="A139" s="10"/>
      <c r="B139" s="84"/>
      <c r="C139" s="83"/>
      <c r="D139" s="86"/>
      <c r="E139" s="45"/>
      <c r="F139" s="87"/>
      <c r="G139" s="86"/>
      <c r="H139" s="88"/>
      <c r="I139" s="90"/>
      <c r="J139" s="47"/>
      <c r="K139" s="51"/>
      <c r="L139" s="51"/>
      <c r="M139" s="51"/>
      <c r="N139" s="51"/>
      <c r="O139" s="47"/>
      <c r="P139" s="47"/>
      <c r="Q139" s="47"/>
      <c r="R139" s="7"/>
      <c r="S139" s="10"/>
    </row>
    <row r="140" spans="1:20" ht="11.25" outlineLevel="3" x14ac:dyDescent="0.2">
      <c r="A140" s="16"/>
      <c r="B140" s="113"/>
      <c r="C140" s="114">
        <v>7</v>
      </c>
      <c r="D140" s="115" t="s">
        <v>227</v>
      </c>
      <c r="E140" s="116" t="s">
        <v>321</v>
      </c>
      <c r="F140" s="117" t="s">
        <v>322</v>
      </c>
      <c r="G140" s="115" t="s">
        <v>306</v>
      </c>
      <c r="H140" s="118">
        <v>2</v>
      </c>
      <c r="I140" s="119">
        <v>0</v>
      </c>
      <c r="J140" s="120">
        <f>H140*I140</f>
        <v>0</v>
      </c>
      <c r="K140" s="118">
        <v>3.5000000000000001E-3</v>
      </c>
      <c r="L140" s="118">
        <f>H140*K140</f>
        <v>7.0000000000000001E-3</v>
      </c>
      <c r="M140" s="118"/>
      <c r="N140" s="118">
        <f>H140*M140</f>
        <v>0</v>
      </c>
      <c r="O140" s="120">
        <v>21</v>
      </c>
      <c r="P140" s="120">
        <f>J140*(O140/100)</f>
        <v>0</v>
      </c>
      <c r="Q140" s="120">
        <f>J140+P140</f>
        <v>0</v>
      </c>
      <c r="R140" s="10"/>
      <c r="S140" s="10"/>
      <c r="T140" s="10"/>
    </row>
    <row r="141" spans="1:20" ht="9.75" outlineLevel="4" x14ac:dyDescent="0.2">
      <c r="A141" s="121"/>
      <c r="B141" s="122"/>
      <c r="C141" s="122"/>
      <c r="D141" s="123"/>
      <c r="E141" s="128" t="s">
        <v>17</v>
      </c>
      <c r="F141" s="124" t="s">
        <v>323</v>
      </c>
      <c r="G141" s="123"/>
      <c r="H141" s="125">
        <v>0</v>
      </c>
      <c r="I141" s="126"/>
      <c r="J141" s="127"/>
      <c r="K141" s="125"/>
      <c r="L141" s="125"/>
      <c r="M141" s="125"/>
      <c r="N141" s="125"/>
      <c r="O141" s="127"/>
      <c r="P141" s="127"/>
      <c r="Q141" s="127"/>
      <c r="R141" s="7"/>
      <c r="S141" s="10"/>
    </row>
    <row r="142" spans="1:20" ht="9.75" outlineLevel="4" x14ac:dyDescent="0.2">
      <c r="A142" s="121"/>
      <c r="B142" s="122"/>
      <c r="C142" s="122"/>
      <c r="D142" s="123"/>
      <c r="E142" s="128"/>
      <c r="F142" s="124" t="s">
        <v>324</v>
      </c>
      <c r="G142" s="123"/>
      <c r="H142" s="125">
        <v>2</v>
      </c>
      <c r="I142" s="126"/>
      <c r="J142" s="127"/>
      <c r="K142" s="125"/>
      <c r="L142" s="125"/>
      <c r="M142" s="125"/>
      <c r="N142" s="125"/>
      <c r="O142" s="127"/>
      <c r="P142" s="127"/>
      <c r="Q142" s="127"/>
      <c r="R142" s="7"/>
      <c r="S142" s="10"/>
    </row>
    <row r="143" spans="1:20" ht="7.5" customHeight="1" outlineLevel="4" x14ac:dyDescent="0.15">
      <c r="A143" s="10"/>
      <c r="B143" s="84"/>
      <c r="C143" s="83"/>
      <c r="D143" s="86"/>
      <c r="E143" s="45"/>
      <c r="F143" s="87"/>
      <c r="G143" s="86"/>
      <c r="H143" s="88"/>
      <c r="I143" s="90"/>
      <c r="J143" s="47"/>
      <c r="K143" s="51"/>
      <c r="L143" s="51"/>
      <c r="M143" s="51"/>
      <c r="N143" s="51"/>
      <c r="O143" s="47"/>
      <c r="P143" s="47"/>
      <c r="Q143" s="47"/>
      <c r="R143" s="7"/>
      <c r="S143" s="10"/>
    </row>
    <row r="144" spans="1:20" ht="11.25" outlineLevel="3" x14ac:dyDescent="0.2">
      <c r="A144" s="16"/>
      <c r="B144" s="113"/>
      <c r="C144" s="114">
        <v>8</v>
      </c>
      <c r="D144" s="115" t="s">
        <v>227</v>
      </c>
      <c r="E144" s="116" t="s">
        <v>325</v>
      </c>
      <c r="F144" s="117" t="s">
        <v>326</v>
      </c>
      <c r="G144" s="115" t="s">
        <v>306</v>
      </c>
      <c r="H144" s="118">
        <v>2</v>
      </c>
      <c r="I144" s="119">
        <v>0</v>
      </c>
      <c r="J144" s="120">
        <f>H144*I144</f>
        <v>0</v>
      </c>
      <c r="K144" s="118">
        <v>2.5000000000000001E-3</v>
      </c>
      <c r="L144" s="118">
        <f>H144*K144</f>
        <v>5.0000000000000001E-3</v>
      </c>
      <c r="M144" s="118"/>
      <c r="N144" s="118">
        <f>H144*M144</f>
        <v>0</v>
      </c>
      <c r="O144" s="120">
        <v>21</v>
      </c>
      <c r="P144" s="120">
        <f>J144*(O144/100)</f>
        <v>0</v>
      </c>
      <c r="Q144" s="120">
        <f>J144+P144</f>
        <v>0</v>
      </c>
      <c r="R144" s="10"/>
      <c r="S144" s="10"/>
      <c r="T144" s="10"/>
    </row>
    <row r="145" spans="1:20" ht="9.75" outlineLevel="4" x14ac:dyDescent="0.2">
      <c r="A145" s="121"/>
      <c r="B145" s="122"/>
      <c r="C145" s="122"/>
      <c r="D145" s="123"/>
      <c r="E145" s="128" t="s">
        <v>17</v>
      </c>
      <c r="F145" s="124" t="s">
        <v>327</v>
      </c>
      <c r="G145" s="123"/>
      <c r="H145" s="125">
        <v>2</v>
      </c>
      <c r="I145" s="126"/>
      <c r="J145" s="127"/>
      <c r="K145" s="125"/>
      <c r="L145" s="125"/>
      <c r="M145" s="125"/>
      <c r="N145" s="125"/>
      <c r="O145" s="127"/>
      <c r="P145" s="127"/>
      <c r="Q145" s="127"/>
      <c r="R145" s="7"/>
      <c r="S145" s="10"/>
    </row>
    <row r="146" spans="1:20" ht="7.5" customHeight="1" outlineLevel="4" x14ac:dyDescent="0.15">
      <c r="A146" s="10"/>
      <c r="B146" s="84"/>
      <c r="C146" s="83"/>
      <c r="D146" s="86"/>
      <c r="E146" s="45"/>
      <c r="F146" s="87"/>
      <c r="G146" s="86"/>
      <c r="H146" s="88"/>
      <c r="I146" s="90"/>
      <c r="J146" s="47"/>
      <c r="K146" s="51"/>
      <c r="L146" s="51"/>
      <c r="M146" s="51"/>
      <c r="N146" s="51"/>
      <c r="O146" s="47"/>
      <c r="P146" s="47"/>
      <c r="Q146" s="47"/>
      <c r="R146" s="7"/>
      <c r="S146" s="10"/>
    </row>
    <row r="147" spans="1:20" ht="11.25" outlineLevel="3" x14ac:dyDescent="0.2">
      <c r="A147" s="16"/>
      <c r="B147" s="113"/>
      <c r="C147" s="114">
        <v>9</v>
      </c>
      <c r="D147" s="115" t="s">
        <v>227</v>
      </c>
      <c r="E147" s="116" t="s">
        <v>328</v>
      </c>
      <c r="F147" s="117" t="s">
        <v>329</v>
      </c>
      <c r="G147" s="115" t="s">
        <v>306</v>
      </c>
      <c r="H147" s="118">
        <v>3</v>
      </c>
      <c r="I147" s="119">
        <v>0</v>
      </c>
      <c r="J147" s="120">
        <f>H147*I147</f>
        <v>0</v>
      </c>
      <c r="K147" s="118">
        <v>8.9999999999999998E-4</v>
      </c>
      <c r="L147" s="118">
        <f>H147*K147</f>
        <v>2.7000000000000001E-3</v>
      </c>
      <c r="M147" s="118"/>
      <c r="N147" s="118">
        <f>H147*M147</f>
        <v>0</v>
      </c>
      <c r="O147" s="120">
        <v>21</v>
      </c>
      <c r="P147" s="120">
        <f>J147*(O147/100)</f>
        <v>0</v>
      </c>
      <c r="Q147" s="120">
        <f>J147+P147</f>
        <v>0</v>
      </c>
      <c r="R147" s="10"/>
      <c r="S147" s="10"/>
      <c r="T147" s="10"/>
    </row>
    <row r="148" spans="1:20" ht="9.75" outlineLevel="4" x14ac:dyDescent="0.2">
      <c r="A148" s="121"/>
      <c r="B148" s="122"/>
      <c r="C148" s="122"/>
      <c r="D148" s="123"/>
      <c r="E148" s="128" t="s">
        <v>17</v>
      </c>
      <c r="F148" s="124" t="s">
        <v>330</v>
      </c>
      <c r="G148" s="123"/>
      <c r="H148" s="125">
        <v>3</v>
      </c>
      <c r="I148" s="126"/>
      <c r="J148" s="127"/>
      <c r="K148" s="125"/>
      <c r="L148" s="125"/>
      <c r="M148" s="125"/>
      <c r="N148" s="125"/>
      <c r="O148" s="127"/>
      <c r="P148" s="127"/>
      <c r="Q148" s="127"/>
      <c r="R148" s="7"/>
      <c r="S148" s="10"/>
    </row>
    <row r="149" spans="1:20" ht="7.5" customHeight="1" outlineLevel="4" x14ac:dyDescent="0.15">
      <c r="A149" s="10"/>
      <c r="B149" s="84"/>
      <c r="C149" s="83"/>
      <c r="D149" s="86"/>
      <c r="E149" s="45"/>
      <c r="F149" s="87"/>
      <c r="G149" s="86"/>
      <c r="H149" s="88"/>
      <c r="I149" s="90"/>
      <c r="J149" s="47"/>
      <c r="K149" s="51"/>
      <c r="L149" s="51"/>
      <c r="M149" s="51"/>
      <c r="N149" s="51"/>
      <c r="O149" s="47"/>
      <c r="P149" s="47"/>
      <c r="Q149" s="47"/>
      <c r="R149" s="7"/>
      <c r="S149" s="10"/>
    </row>
    <row r="150" spans="1:20" ht="11.25" outlineLevel="3" x14ac:dyDescent="0.2">
      <c r="A150" s="16"/>
      <c r="B150" s="113"/>
      <c r="C150" s="114">
        <v>10</v>
      </c>
      <c r="D150" s="115" t="s">
        <v>227</v>
      </c>
      <c r="E150" s="116" t="s">
        <v>331</v>
      </c>
      <c r="F150" s="117" t="s">
        <v>332</v>
      </c>
      <c r="G150" s="115" t="s">
        <v>306</v>
      </c>
      <c r="H150" s="118">
        <v>3</v>
      </c>
      <c r="I150" s="119">
        <v>0</v>
      </c>
      <c r="J150" s="120">
        <f>H150*I150</f>
        <v>0</v>
      </c>
      <c r="K150" s="118">
        <v>1.6999999999999999E-3</v>
      </c>
      <c r="L150" s="118">
        <f>H150*K150</f>
        <v>5.0999999999999995E-3</v>
      </c>
      <c r="M150" s="118"/>
      <c r="N150" s="118">
        <f>H150*M150</f>
        <v>0</v>
      </c>
      <c r="O150" s="120">
        <v>21</v>
      </c>
      <c r="P150" s="120">
        <f>J150*(O150/100)</f>
        <v>0</v>
      </c>
      <c r="Q150" s="120">
        <f>J150+P150</f>
        <v>0</v>
      </c>
      <c r="R150" s="10"/>
      <c r="S150" s="10"/>
      <c r="T150" s="10"/>
    </row>
    <row r="151" spans="1:20" ht="9.75" outlineLevel="4" x14ac:dyDescent="0.2">
      <c r="A151" s="121"/>
      <c r="B151" s="122"/>
      <c r="C151" s="122"/>
      <c r="D151" s="123"/>
      <c r="E151" s="128" t="s">
        <v>17</v>
      </c>
      <c r="F151" s="124" t="s">
        <v>333</v>
      </c>
      <c r="G151" s="123"/>
      <c r="H151" s="125">
        <v>3</v>
      </c>
      <c r="I151" s="126"/>
      <c r="J151" s="127"/>
      <c r="K151" s="125"/>
      <c r="L151" s="125"/>
      <c r="M151" s="125"/>
      <c r="N151" s="125"/>
      <c r="O151" s="127"/>
      <c r="P151" s="127"/>
      <c r="Q151" s="127"/>
      <c r="R151" s="7"/>
      <c r="S151" s="10"/>
    </row>
    <row r="152" spans="1:20" ht="7.5" customHeight="1" outlineLevel="4" x14ac:dyDescent="0.15">
      <c r="A152" s="10"/>
      <c r="B152" s="84"/>
      <c r="C152" s="83"/>
      <c r="D152" s="86"/>
      <c r="E152" s="45"/>
      <c r="F152" s="87"/>
      <c r="G152" s="86"/>
      <c r="H152" s="88"/>
      <c r="I152" s="90"/>
      <c r="J152" s="47"/>
      <c r="K152" s="51"/>
      <c r="L152" s="51"/>
      <c r="M152" s="51"/>
      <c r="N152" s="51"/>
      <c r="O152" s="47"/>
      <c r="P152" s="47"/>
      <c r="Q152" s="47"/>
      <c r="R152" s="7"/>
      <c r="S152" s="10"/>
    </row>
    <row r="153" spans="1:20" ht="11.25" outlineLevel="3" x14ac:dyDescent="0.2">
      <c r="A153" s="16"/>
      <c r="B153" s="113"/>
      <c r="C153" s="114">
        <v>11</v>
      </c>
      <c r="D153" s="115" t="s">
        <v>236</v>
      </c>
      <c r="E153" s="116" t="s">
        <v>334</v>
      </c>
      <c r="F153" s="117" t="s">
        <v>335</v>
      </c>
      <c r="G153" s="115" t="s">
        <v>306</v>
      </c>
      <c r="H153" s="118">
        <v>22</v>
      </c>
      <c r="I153" s="119">
        <v>0</v>
      </c>
      <c r="J153" s="120">
        <f>H153*I153</f>
        <v>0</v>
      </c>
      <c r="K153" s="118">
        <v>6.9999999999999999E-4</v>
      </c>
      <c r="L153" s="118">
        <f>H153*K153</f>
        <v>1.54E-2</v>
      </c>
      <c r="M153" s="118"/>
      <c r="N153" s="118">
        <f>H153*M153</f>
        <v>0</v>
      </c>
      <c r="O153" s="120">
        <v>21</v>
      </c>
      <c r="P153" s="120">
        <f>J153*(O153/100)</f>
        <v>0</v>
      </c>
      <c r="Q153" s="120">
        <f>J153+P153</f>
        <v>0</v>
      </c>
      <c r="R153" s="10"/>
      <c r="S153" s="10"/>
      <c r="T153" s="10"/>
    </row>
    <row r="154" spans="1:20" ht="9.75" outlineLevel="4" x14ac:dyDescent="0.2">
      <c r="A154" s="121"/>
      <c r="B154" s="122"/>
      <c r="C154" s="122"/>
      <c r="D154" s="123"/>
      <c r="E154" s="128" t="s">
        <v>17</v>
      </c>
      <c r="F154" s="124" t="s">
        <v>314</v>
      </c>
      <c r="G154" s="123"/>
      <c r="H154" s="125">
        <v>22</v>
      </c>
      <c r="I154" s="126"/>
      <c r="J154" s="127"/>
      <c r="K154" s="125"/>
      <c r="L154" s="125"/>
      <c r="M154" s="125"/>
      <c r="N154" s="125"/>
      <c r="O154" s="127"/>
      <c r="P154" s="127"/>
      <c r="Q154" s="127"/>
      <c r="R154" s="7"/>
      <c r="S154" s="10"/>
    </row>
    <row r="155" spans="1:20" ht="9.75" outlineLevel="4" x14ac:dyDescent="0.2">
      <c r="A155" s="121"/>
      <c r="B155" s="122"/>
      <c r="C155" s="122"/>
      <c r="D155" s="123"/>
      <c r="E155" s="128"/>
      <c r="F155" s="124"/>
      <c r="G155" s="123"/>
      <c r="H155" s="125">
        <v>0</v>
      </c>
      <c r="I155" s="126"/>
      <c r="J155" s="127"/>
      <c r="K155" s="125"/>
      <c r="L155" s="125"/>
      <c r="M155" s="125"/>
      <c r="N155" s="125"/>
      <c r="O155" s="127"/>
      <c r="P155" s="127"/>
      <c r="Q155" s="127"/>
      <c r="R155" s="7"/>
      <c r="S155" s="10"/>
    </row>
    <row r="156" spans="1:20" ht="7.5" customHeight="1" outlineLevel="4" x14ac:dyDescent="0.15">
      <c r="A156" s="10"/>
      <c r="B156" s="84"/>
      <c r="C156" s="83"/>
      <c r="D156" s="86"/>
      <c r="E156" s="45"/>
      <c r="F156" s="87"/>
      <c r="G156" s="86"/>
      <c r="H156" s="88"/>
      <c r="I156" s="90"/>
      <c r="J156" s="47"/>
      <c r="K156" s="51"/>
      <c r="L156" s="51"/>
      <c r="M156" s="51"/>
      <c r="N156" s="51"/>
      <c r="O156" s="47"/>
      <c r="P156" s="47"/>
      <c r="Q156" s="47"/>
      <c r="R156" s="7"/>
      <c r="S156" s="10"/>
    </row>
    <row r="157" spans="1:20" ht="11.25" outlineLevel="3" x14ac:dyDescent="0.2">
      <c r="A157" s="16"/>
      <c r="B157" s="113"/>
      <c r="C157" s="114">
        <v>12</v>
      </c>
      <c r="D157" s="115" t="s">
        <v>236</v>
      </c>
      <c r="E157" s="116" t="s">
        <v>336</v>
      </c>
      <c r="F157" s="117" t="s">
        <v>337</v>
      </c>
      <c r="G157" s="115" t="s">
        <v>306</v>
      </c>
      <c r="H157" s="118">
        <v>12</v>
      </c>
      <c r="I157" s="119">
        <v>0</v>
      </c>
      <c r="J157" s="120">
        <f>H157*I157</f>
        <v>0</v>
      </c>
      <c r="K157" s="118">
        <v>0.11241</v>
      </c>
      <c r="L157" s="118">
        <f>H157*K157</f>
        <v>1.3489199999999999</v>
      </c>
      <c r="M157" s="118"/>
      <c r="N157" s="118">
        <f>H157*M157</f>
        <v>0</v>
      </c>
      <c r="O157" s="120">
        <v>21</v>
      </c>
      <c r="P157" s="120">
        <f>J157*(O157/100)</f>
        <v>0</v>
      </c>
      <c r="Q157" s="120">
        <f>J157+P157</f>
        <v>0</v>
      </c>
      <c r="R157" s="10"/>
      <c r="S157" s="10"/>
      <c r="T157" s="10"/>
    </row>
    <row r="158" spans="1:20" ht="9.75" outlineLevel="4" x14ac:dyDescent="0.2">
      <c r="A158" s="121"/>
      <c r="B158" s="122"/>
      <c r="C158" s="122"/>
      <c r="D158" s="123"/>
      <c r="E158" s="128" t="s">
        <v>17</v>
      </c>
      <c r="F158" s="124" t="s">
        <v>338</v>
      </c>
      <c r="G158" s="123"/>
      <c r="H158" s="125">
        <v>12</v>
      </c>
      <c r="I158" s="126"/>
      <c r="J158" s="127"/>
      <c r="K158" s="125"/>
      <c r="L158" s="125"/>
      <c r="M158" s="125"/>
      <c r="N158" s="125"/>
      <c r="O158" s="127"/>
      <c r="P158" s="127"/>
      <c r="Q158" s="127"/>
      <c r="R158" s="7"/>
      <c r="S158" s="10"/>
    </row>
    <row r="159" spans="1:20" ht="7.5" customHeight="1" outlineLevel="4" x14ac:dyDescent="0.15">
      <c r="A159" s="10"/>
      <c r="B159" s="84"/>
      <c r="C159" s="83"/>
      <c r="D159" s="86"/>
      <c r="E159" s="45"/>
      <c r="F159" s="87"/>
      <c r="G159" s="86"/>
      <c r="H159" s="88"/>
      <c r="I159" s="90"/>
      <c r="J159" s="47"/>
      <c r="K159" s="51"/>
      <c r="L159" s="51"/>
      <c r="M159" s="51"/>
      <c r="N159" s="51"/>
      <c r="O159" s="47"/>
      <c r="P159" s="47"/>
      <c r="Q159" s="47"/>
      <c r="R159" s="7"/>
      <c r="S159" s="10"/>
    </row>
    <row r="160" spans="1:20" ht="11.25" outlineLevel="3" x14ac:dyDescent="0.2">
      <c r="A160" s="16"/>
      <c r="B160" s="113"/>
      <c r="C160" s="114">
        <v>13</v>
      </c>
      <c r="D160" s="115" t="s">
        <v>236</v>
      </c>
      <c r="E160" s="116" t="s">
        <v>339</v>
      </c>
      <c r="F160" s="117" t="s">
        <v>340</v>
      </c>
      <c r="G160" s="115" t="s">
        <v>277</v>
      </c>
      <c r="H160" s="118">
        <v>69</v>
      </c>
      <c r="I160" s="119">
        <v>0</v>
      </c>
      <c r="J160" s="120">
        <f>H160*I160</f>
        <v>0</v>
      </c>
      <c r="K160" s="118">
        <v>3.4000000000000002E-4</v>
      </c>
      <c r="L160" s="118">
        <f>H160*K160</f>
        <v>2.3460000000000002E-2</v>
      </c>
      <c r="M160" s="118"/>
      <c r="N160" s="118">
        <f>H160*M160</f>
        <v>0</v>
      </c>
      <c r="O160" s="120">
        <v>21</v>
      </c>
      <c r="P160" s="120">
        <f>J160*(O160/100)</f>
        <v>0</v>
      </c>
      <c r="Q160" s="120">
        <f>J160+P160</f>
        <v>0</v>
      </c>
      <c r="R160" s="10"/>
      <c r="S160" s="10"/>
      <c r="T160" s="10"/>
    </row>
    <row r="161" spans="1:20" ht="9.75" outlineLevel="4" x14ac:dyDescent="0.2">
      <c r="A161" s="121"/>
      <c r="B161" s="122"/>
      <c r="C161" s="122"/>
      <c r="D161" s="123"/>
      <c r="E161" s="128" t="s">
        <v>17</v>
      </c>
      <c r="F161" s="124" t="s">
        <v>341</v>
      </c>
      <c r="G161" s="123"/>
      <c r="H161" s="125">
        <v>69</v>
      </c>
      <c r="I161" s="126"/>
      <c r="J161" s="127"/>
      <c r="K161" s="125"/>
      <c r="L161" s="125"/>
      <c r="M161" s="125"/>
      <c r="N161" s="125"/>
      <c r="O161" s="127"/>
      <c r="P161" s="127"/>
      <c r="Q161" s="127"/>
      <c r="R161" s="7"/>
      <c r="S161" s="10"/>
    </row>
    <row r="162" spans="1:20" ht="7.5" customHeight="1" outlineLevel="4" x14ac:dyDescent="0.15">
      <c r="A162" s="10"/>
      <c r="B162" s="84"/>
      <c r="C162" s="83"/>
      <c r="D162" s="86"/>
      <c r="E162" s="45"/>
      <c r="F162" s="87"/>
      <c r="G162" s="86"/>
      <c r="H162" s="88"/>
      <c r="I162" s="90"/>
      <c r="J162" s="47"/>
      <c r="K162" s="51"/>
      <c r="L162" s="51"/>
      <c r="M162" s="51"/>
      <c r="N162" s="51"/>
      <c r="O162" s="47"/>
      <c r="P162" s="47"/>
      <c r="Q162" s="47"/>
      <c r="R162" s="7"/>
      <c r="S162" s="10"/>
    </row>
    <row r="163" spans="1:20" ht="11.25" outlineLevel="3" x14ac:dyDescent="0.2">
      <c r="A163" s="16"/>
      <c r="B163" s="113"/>
      <c r="C163" s="114">
        <v>14</v>
      </c>
      <c r="D163" s="115" t="s">
        <v>236</v>
      </c>
      <c r="E163" s="116" t="s">
        <v>342</v>
      </c>
      <c r="F163" s="117" t="s">
        <v>343</v>
      </c>
      <c r="G163" s="115" t="s">
        <v>277</v>
      </c>
      <c r="H163" s="118">
        <v>69</v>
      </c>
      <c r="I163" s="119">
        <v>0</v>
      </c>
      <c r="J163" s="120">
        <f>H163*I163</f>
        <v>0</v>
      </c>
      <c r="K163" s="118"/>
      <c r="L163" s="118">
        <f>H163*K163</f>
        <v>0</v>
      </c>
      <c r="M163" s="118"/>
      <c r="N163" s="118">
        <f>H163*M163</f>
        <v>0</v>
      </c>
      <c r="O163" s="120">
        <v>21</v>
      </c>
      <c r="P163" s="120">
        <f>J163*(O163/100)</f>
        <v>0</v>
      </c>
      <c r="Q163" s="120">
        <f>J163+P163</f>
        <v>0</v>
      </c>
      <c r="R163" s="10"/>
      <c r="S163" s="10"/>
      <c r="T163" s="10"/>
    </row>
    <row r="164" spans="1:20" ht="9.75" outlineLevel="4" x14ac:dyDescent="0.2">
      <c r="A164" s="121"/>
      <c r="B164" s="122"/>
      <c r="C164" s="122"/>
      <c r="D164" s="123"/>
      <c r="E164" s="128" t="s">
        <v>17</v>
      </c>
      <c r="F164" s="124" t="s">
        <v>341</v>
      </c>
      <c r="G164" s="123"/>
      <c r="H164" s="125">
        <v>69</v>
      </c>
      <c r="I164" s="126"/>
      <c r="J164" s="127"/>
      <c r="K164" s="125"/>
      <c r="L164" s="125"/>
      <c r="M164" s="125"/>
      <c r="N164" s="125"/>
      <c r="O164" s="127"/>
      <c r="P164" s="127"/>
      <c r="Q164" s="127"/>
      <c r="R164" s="7"/>
      <c r="S164" s="10"/>
    </row>
    <row r="165" spans="1:20" ht="7.5" customHeight="1" outlineLevel="4" x14ac:dyDescent="0.15">
      <c r="A165" s="10"/>
      <c r="B165" s="84"/>
      <c r="C165" s="83"/>
      <c r="D165" s="86"/>
      <c r="E165" s="45"/>
      <c r="F165" s="87"/>
      <c r="G165" s="86"/>
      <c r="H165" s="88"/>
      <c r="I165" s="90"/>
      <c r="J165" s="47"/>
      <c r="K165" s="51"/>
      <c r="L165" s="51"/>
      <c r="M165" s="51"/>
      <c r="N165" s="51"/>
      <c r="O165" s="47"/>
      <c r="P165" s="47"/>
      <c r="Q165" s="47"/>
      <c r="R165" s="7"/>
      <c r="S165" s="10"/>
    </row>
    <row r="166" spans="1:20" outlineLevel="3" x14ac:dyDescent="0.15">
      <c r="B166" s="7"/>
      <c r="C166" s="7"/>
      <c r="D166" s="7"/>
      <c r="E166" s="7"/>
      <c r="F166" s="7"/>
      <c r="G166" s="7"/>
      <c r="H166" s="7"/>
      <c r="I166" s="10"/>
      <c r="J166" s="10"/>
      <c r="K166" s="7"/>
      <c r="L166" s="7"/>
      <c r="M166" s="7"/>
      <c r="N166" s="7"/>
      <c r="O166" s="7"/>
      <c r="P166" s="10"/>
      <c r="Q166" s="10"/>
    </row>
    <row r="167" spans="1:20" ht="11.25" outlineLevel="2" x14ac:dyDescent="0.2">
      <c r="A167" s="77" t="s">
        <v>55</v>
      </c>
      <c r="B167" s="106">
        <v>3</v>
      </c>
      <c r="C167" s="107"/>
      <c r="D167" s="108" t="s">
        <v>180</v>
      </c>
      <c r="E167" s="108"/>
      <c r="F167" s="109" t="s">
        <v>56</v>
      </c>
      <c r="G167" s="108"/>
      <c r="H167" s="110"/>
      <c r="I167" s="111"/>
      <c r="J167" s="79">
        <f>SUBTOTAL(9,J168:J179)</f>
        <v>0</v>
      </c>
      <c r="K167" s="110"/>
      <c r="L167" s="80">
        <f>SUBTOTAL(9,L168:L179)</f>
        <v>0</v>
      </c>
      <c r="M167" s="110"/>
      <c r="N167" s="80">
        <f>SUBTOTAL(9,N168:N179)</f>
        <v>0</v>
      </c>
      <c r="O167" s="112"/>
      <c r="P167" s="79">
        <f>SUBTOTAL(9,P168:P179)</f>
        <v>0</v>
      </c>
      <c r="Q167" s="79">
        <f>SUBTOTAL(9,Q168:Q179)</f>
        <v>0</v>
      </c>
      <c r="R167" s="7"/>
      <c r="S167" s="10"/>
      <c r="T167" s="10"/>
    </row>
    <row r="168" spans="1:20" ht="22.5" outlineLevel="3" x14ac:dyDescent="0.2">
      <c r="A168" s="16"/>
      <c r="B168" s="113"/>
      <c r="C168" s="114">
        <v>1</v>
      </c>
      <c r="D168" s="115" t="s">
        <v>236</v>
      </c>
      <c r="E168" s="116" t="s">
        <v>344</v>
      </c>
      <c r="F168" s="117" t="s">
        <v>345</v>
      </c>
      <c r="G168" s="115" t="s">
        <v>234</v>
      </c>
      <c r="H168" s="118">
        <v>7.82</v>
      </c>
      <c r="I168" s="119">
        <v>0</v>
      </c>
      <c r="J168" s="120">
        <f>H168*I168</f>
        <v>0</v>
      </c>
      <c r="K168" s="118"/>
      <c r="L168" s="118">
        <f>H168*K168</f>
        <v>0</v>
      </c>
      <c r="M168" s="118"/>
      <c r="N168" s="118">
        <f>H168*M168</f>
        <v>0</v>
      </c>
      <c r="O168" s="120">
        <v>21</v>
      </c>
      <c r="P168" s="120">
        <f>J168*(O168/100)</f>
        <v>0</v>
      </c>
      <c r="Q168" s="120">
        <f>J168+P168</f>
        <v>0</v>
      </c>
      <c r="R168" s="10"/>
      <c r="S168" s="10"/>
      <c r="T168" s="10"/>
    </row>
    <row r="169" spans="1:20" ht="9.75" outlineLevel="4" x14ac:dyDescent="0.2">
      <c r="A169" s="121"/>
      <c r="B169" s="122"/>
      <c r="C169" s="122"/>
      <c r="D169" s="123"/>
      <c r="E169" s="128" t="s">
        <v>17</v>
      </c>
      <c r="F169" s="124" t="s">
        <v>346</v>
      </c>
      <c r="G169" s="123"/>
      <c r="H169" s="125">
        <v>7.82</v>
      </c>
      <c r="I169" s="126"/>
      <c r="J169" s="127"/>
      <c r="K169" s="125"/>
      <c r="L169" s="125"/>
      <c r="M169" s="125"/>
      <c r="N169" s="125"/>
      <c r="O169" s="127"/>
      <c r="P169" s="127"/>
      <c r="Q169" s="127"/>
      <c r="R169" s="7"/>
      <c r="S169" s="10"/>
    </row>
    <row r="170" spans="1:20" ht="7.5" customHeight="1" outlineLevel="4" x14ac:dyDescent="0.15">
      <c r="A170" s="10"/>
      <c r="B170" s="84"/>
      <c r="C170" s="83"/>
      <c r="D170" s="86"/>
      <c r="E170" s="45"/>
      <c r="F170" s="87"/>
      <c r="G170" s="86"/>
      <c r="H170" s="88"/>
      <c r="I170" s="90"/>
      <c r="J170" s="47"/>
      <c r="K170" s="51"/>
      <c r="L170" s="51"/>
      <c r="M170" s="51"/>
      <c r="N170" s="51"/>
      <c r="O170" s="47"/>
      <c r="P170" s="47"/>
      <c r="Q170" s="47"/>
      <c r="R170" s="7"/>
      <c r="S170" s="10"/>
    </row>
    <row r="171" spans="1:20" ht="11.25" outlineLevel="3" x14ac:dyDescent="0.2">
      <c r="A171" s="16"/>
      <c r="B171" s="113"/>
      <c r="C171" s="114">
        <v>2</v>
      </c>
      <c r="D171" s="115" t="s">
        <v>236</v>
      </c>
      <c r="E171" s="116" t="s">
        <v>347</v>
      </c>
      <c r="F171" s="117" t="s">
        <v>348</v>
      </c>
      <c r="G171" s="115" t="s">
        <v>234</v>
      </c>
      <c r="H171" s="118">
        <v>7.82</v>
      </c>
      <c r="I171" s="119">
        <v>0</v>
      </c>
      <c r="J171" s="120">
        <f>H171*I171</f>
        <v>0</v>
      </c>
      <c r="K171" s="118"/>
      <c r="L171" s="118">
        <f>H171*K171</f>
        <v>0</v>
      </c>
      <c r="M171" s="118"/>
      <c r="N171" s="118">
        <f>H171*M171</f>
        <v>0</v>
      </c>
      <c r="O171" s="120">
        <v>21</v>
      </c>
      <c r="P171" s="120">
        <f>J171*(O171/100)</f>
        <v>0</v>
      </c>
      <c r="Q171" s="120">
        <f>J171+P171</f>
        <v>0</v>
      </c>
      <c r="R171" s="10"/>
      <c r="S171" s="10"/>
      <c r="T171" s="10"/>
    </row>
    <row r="172" spans="1:20" ht="11.25" outlineLevel="3" x14ac:dyDescent="0.2">
      <c r="A172" s="16"/>
      <c r="B172" s="113"/>
      <c r="C172" s="114">
        <v>3</v>
      </c>
      <c r="D172" s="115" t="s">
        <v>236</v>
      </c>
      <c r="E172" s="116" t="s">
        <v>349</v>
      </c>
      <c r="F172" s="117" t="s">
        <v>350</v>
      </c>
      <c r="G172" s="115" t="s">
        <v>234</v>
      </c>
      <c r="H172" s="118">
        <v>7.82</v>
      </c>
      <c r="I172" s="119">
        <v>0</v>
      </c>
      <c r="J172" s="120">
        <f>H172*I172</f>
        <v>0</v>
      </c>
      <c r="K172" s="118"/>
      <c r="L172" s="118">
        <f>H172*K172</f>
        <v>0</v>
      </c>
      <c r="M172" s="118"/>
      <c r="N172" s="118">
        <f>H172*M172</f>
        <v>0</v>
      </c>
      <c r="O172" s="120">
        <v>21</v>
      </c>
      <c r="P172" s="120">
        <f>J172*(O172/100)</f>
        <v>0</v>
      </c>
      <c r="Q172" s="120">
        <f>J172+P172</f>
        <v>0</v>
      </c>
      <c r="R172" s="10"/>
      <c r="S172" s="10"/>
      <c r="T172" s="10"/>
    </row>
    <row r="173" spans="1:20" ht="9.75" outlineLevel="4" x14ac:dyDescent="0.2">
      <c r="A173" s="121"/>
      <c r="B173" s="122"/>
      <c r="C173" s="122"/>
      <c r="D173" s="123"/>
      <c r="E173" s="128" t="s">
        <v>17</v>
      </c>
      <c r="F173" s="124" t="s">
        <v>351</v>
      </c>
      <c r="G173" s="123"/>
      <c r="H173" s="125">
        <v>117.30000000000001</v>
      </c>
      <c r="I173" s="126"/>
      <c r="J173" s="127"/>
      <c r="K173" s="125"/>
      <c r="L173" s="125"/>
      <c r="M173" s="125"/>
      <c r="N173" s="125"/>
      <c r="O173" s="127"/>
      <c r="P173" s="127"/>
      <c r="Q173" s="127"/>
      <c r="R173" s="7"/>
      <c r="S173" s="10"/>
    </row>
    <row r="174" spans="1:20" ht="7.5" customHeight="1" outlineLevel="4" x14ac:dyDescent="0.15">
      <c r="A174" s="10"/>
      <c r="B174" s="84"/>
      <c r="C174" s="83"/>
      <c r="D174" s="86"/>
      <c r="E174" s="45"/>
      <c r="F174" s="87"/>
      <c r="G174" s="86"/>
      <c r="H174" s="88"/>
      <c r="I174" s="90"/>
      <c r="J174" s="47"/>
      <c r="K174" s="51"/>
      <c r="L174" s="51"/>
      <c r="M174" s="51"/>
      <c r="N174" s="51"/>
      <c r="O174" s="47"/>
      <c r="P174" s="47"/>
      <c r="Q174" s="47"/>
      <c r="R174" s="7"/>
      <c r="S174" s="10"/>
    </row>
    <row r="175" spans="1:20" ht="11.25" outlineLevel="3" x14ac:dyDescent="0.2">
      <c r="A175" s="16"/>
      <c r="B175" s="113"/>
      <c r="C175" s="114">
        <v>4</v>
      </c>
      <c r="D175" s="115" t="s">
        <v>236</v>
      </c>
      <c r="E175" s="116" t="s">
        <v>352</v>
      </c>
      <c r="F175" s="117" t="s">
        <v>353</v>
      </c>
      <c r="G175" s="115" t="s">
        <v>234</v>
      </c>
      <c r="H175" s="118">
        <v>7.82</v>
      </c>
      <c r="I175" s="119">
        <v>0</v>
      </c>
      <c r="J175" s="120">
        <f>H175*I175</f>
        <v>0</v>
      </c>
      <c r="K175" s="118"/>
      <c r="L175" s="118">
        <f>H175*K175</f>
        <v>0</v>
      </c>
      <c r="M175" s="118"/>
      <c r="N175" s="118">
        <f>H175*M175</f>
        <v>0</v>
      </c>
      <c r="O175" s="120">
        <v>21</v>
      </c>
      <c r="P175" s="120">
        <f>J175*(O175/100)</f>
        <v>0</v>
      </c>
      <c r="Q175" s="120">
        <f>J175+P175</f>
        <v>0</v>
      </c>
      <c r="R175" s="10"/>
      <c r="S175" s="10"/>
      <c r="T175" s="10"/>
    </row>
    <row r="176" spans="1:20" ht="9.75" outlineLevel="4" x14ac:dyDescent="0.2">
      <c r="A176" s="121"/>
      <c r="B176" s="122"/>
      <c r="C176" s="122"/>
      <c r="D176" s="123"/>
      <c r="E176" s="128" t="s">
        <v>17</v>
      </c>
      <c r="F176" s="124" t="s">
        <v>354</v>
      </c>
      <c r="G176" s="123"/>
      <c r="H176" s="125">
        <v>7.82</v>
      </c>
      <c r="I176" s="126"/>
      <c r="J176" s="127"/>
      <c r="K176" s="125"/>
      <c r="L176" s="125"/>
      <c r="M176" s="125"/>
      <c r="N176" s="125"/>
      <c r="O176" s="127"/>
      <c r="P176" s="127"/>
      <c r="Q176" s="127"/>
      <c r="R176" s="7"/>
      <c r="S176" s="10"/>
    </row>
    <row r="177" spans="1:20" ht="7.5" customHeight="1" outlineLevel="4" x14ac:dyDescent="0.15">
      <c r="A177" s="10"/>
      <c r="B177" s="84"/>
      <c r="C177" s="83"/>
      <c r="D177" s="86"/>
      <c r="E177" s="45"/>
      <c r="F177" s="87"/>
      <c r="G177" s="86"/>
      <c r="H177" s="88"/>
      <c r="I177" s="90"/>
      <c r="J177" s="47"/>
      <c r="K177" s="51"/>
      <c r="L177" s="51"/>
      <c r="M177" s="51"/>
      <c r="N177" s="51"/>
      <c r="O177" s="47"/>
      <c r="P177" s="47"/>
      <c r="Q177" s="47"/>
      <c r="R177" s="7"/>
      <c r="S177" s="10"/>
    </row>
    <row r="178" spans="1:20" ht="11.25" outlineLevel="3" x14ac:dyDescent="0.2">
      <c r="A178" s="16"/>
      <c r="B178" s="113"/>
      <c r="C178" s="114">
        <v>5</v>
      </c>
      <c r="D178" s="115" t="s">
        <v>236</v>
      </c>
      <c r="E178" s="116" t="s">
        <v>355</v>
      </c>
      <c r="F178" s="117" t="s">
        <v>356</v>
      </c>
      <c r="G178" s="115" t="s">
        <v>234</v>
      </c>
      <c r="H178" s="118">
        <v>17.659925000000005</v>
      </c>
      <c r="I178" s="119">
        <v>0</v>
      </c>
      <c r="J178" s="120">
        <f>H178*I178</f>
        <v>0</v>
      </c>
      <c r="K178" s="118"/>
      <c r="L178" s="118">
        <f>H178*K178</f>
        <v>0</v>
      </c>
      <c r="M178" s="118"/>
      <c r="N178" s="118">
        <f>H178*M178</f>
        <v>0</v>
      </c>
      <c r="O178" s="120">
        <v>21</v>
      </c>
      <c r="P178" s="120">
        <f>J178*(O178/100)</f>
        <v>0</v>
      </c>
      <c r="Q178" s="120">
        <f>J178+P178</f>
        <v>0</v>
      </c>
      <c r="R178" s="10"/>
      <c r="S178" s="10"/>
      <c r="T178" s="10"/>
    </row>
    <row r="179" spans="1:20" outlineLevel="3" x14ac:dyDescent="0.15">
      <c r="B179" s="7"/>
      <c r="C179" s="7"/>
      <c r="D179" s="7"/>
      <c r="E179" s="7"/>
      <c r="F179" s="7"/>
      <c r="G179" s="7"/>
      <c r="H179" s="7"/>
      <c r="I179" s="10"/>
      <c r="J179" s="10"/>
      <c r="K179" s="7"/>
      <c r="L179" s="7"/>
      <c r="M179" s="7"/>
      <c r="N179" s="7"/>
      <c r="O179" s="7"/>
      <c r="P179" s="10"/>
      <c r="Q179" s="10"/>
    </row>
    <row r="180" spans="1:20" ht="12" outlineLevel="1" x14ac:dyDescent="0.2">
      <c r="A180" s="73" t="s">
        <v>57</v>
      </c>
      <c r="B180" s="99">
        <v>2</v>
      </c>
      <c r="C180" s="100"/>
      <c r="D180" s="101" t="s">
        <v>179</v>
      </c>
      <c r="E180" s="101"/>
      <c r="F180" s="102" t="s">
        <v>58</v>
      </c>
      <c r="G180" s="101"/>
      <c r="H180" s="103"/>
      <c r="I180" s="104"/>
      <c r="J180" s="75">
        <f>SUBTOTAL(9,J181:J401)</f>
        <v>0</v>
      </c>
      <c r="K180" s="103"/>
      <c r="L180" s="76">
        <f>SUBTOTAL(9,L181:L401)</f>
        <v>126.10212609999999</v>
      </c>
      <c r="M180" s="103"/>
      <c r="N180" s="76">
        <f>SUBTOTAL(9,N181:N401)</f>
        <v>30.360000000000003</v>
      </c>
      <c r="O180" s="105"/>
      <c r="P180" s="75">
        <f>SUBTOTAL(9,P181:P401)</f>
        <v>0</v>
      </c>
      <c r="Q180" s="75">
        <f>SUBTOTAL(9,Q181:Q401)</f>
        <v>0</v>
      </c>
      <c r="R180" s="7"/>
      <c r="S180" s="10"/>
      <c r="T180" s="10"/>
    </row>
    <row r="181" spans="1:20" ht="11.25" outlineLevel="2" x14ac:dyDescent="0.2">
      <c r="A181" s="77" t="s">
        <v>59</v>
      </c>
      <c r="B181" s="106">
        <v>3</v>
      </c>
      <c r="C181" s="107"/>
      <c r="D181" s="108" t="s">
        <v>180</v>
      </c>
      <c r="E181" s="108"/>
      <c r="F181" s="109" t="s">
        <v>49</v>
      </c>
      <c r="G181" s="108"/>
      <c r="H181" s="110"/>
      <c r="I181" s="111"/>
      <c r="J181" s="79">
        <f>SUBTOTAL(9,J182:J258)</f>
        <v>0</v>
      </c>
      <c r="K181" s="110"/>
      <c r="L181" s="80">
        <f>SUBTOTAL(9,L182:L258)</f>
        <v>26.178292500000005</v>
      </c>
      <c r="M181" s="110"/>
      <c r="N181" s="80">
        <f>SUBTOTAL(9,N182:N258)</f>
        <v>30.360000000000003</v>
      </c>
      <c r="O181" s="112"/>
      <c r="P181" s="79">
        <f>SUBTOTAL(9,P182:P258)</f>
        <v>0</v>
      </c>
      <c r="Q181" s="79">
        <f>SUBTOTAL(9,Q182:Q258)</f>
        <v>0</v>
      </c>
      <c r="R181" s="7"/>
      <c r="S181" s="10"/>
      <c r="T181" s="10"/>
    </row>
    <row r="182" spans="1:20" ht="11.25" outlineLevel="3" x14ac:dyDescent="0.2">
      <c r="A182" s="16"/>
      <c r="B182" s="113"/>
      <c r="C182" s="114">
        <v>1</v>
      </c>
      <c r="D182" s="115" t="s">
        <v>227</v>
      </c>
      <c r="E182" s="116" t="s">
        <v>228</v>
      </c>
      <c r="F182" s="117" t="s">
        <v>229</v>
      </c>
      <c r="G182" s="115" t="s">
        <v>230</v>
      </c>
      <c r="H182" s="118">
        <v>5.2324999999999999</v>
      </c>
      <c r="I182" s="119">
        <v>0</v>
      </c>
      <c r="J182" s="120">
        <f>H182*I182</f>
        <v>0</v>
      </c>
      <c r="K182" s="118">
        <v>1E-3</v>
      </c>
      <c r="L182" s="118">
        <f>H182*K182</f>
        <v>5.2325000000000002E-3</v>
      </c>
      <c r="M182" s="118"/>
      <c r="N182" s="118">
        <f>H182*M182</f>
        <v>0</v>
      </c>
      <c r="O182" s="120">
        <v>21</v>
      </c>
      <c r="P182" s="120">
        <f>J182*(O182/100)</f>
        <v>0</v>
      </c>
      <c r="Q182" s="120">
        <f>J182+P182</f>
        <v>0</v>
      </c>
      <c r="R182" s="10"/>
      <c r="S182" s="10"/>
      <c r="T182" s="10"/>
    </row>
    <row r="183" spans="1:20" ht="9.75" outlineLevel="4" x14ac:dyDescent="0.2">
      <c r="A183" s="121"/>
      <c r="B183" s="122"/>
      <c r="C183" s="122"/>
      <c r="D183" s="123"/>
      <c r="E183" s="128" t="s">
        <v>17</v>
      </c>
      <c r="F183" s="124" t="s">
        <v>357</v>
      </c>
      <c r="G183" s="123"/>
      <c r="H183" s="125">
        <v>5.2324999999999999</v>
      </c>
      <c r="I183" s="126"/>
      <c r="J183" s="127"/>
      <c r="K183" s="125"/>
      <c r="L183" s="125"/>
      <c r="M183" s="125"/>
      <c r="N183" s="125"/>
      <c r="O183" s="127"/>
      <c r="P183" s="127"/>
      <c r="Q183" s="127"/>
      <c r="R183" s="7"/>
      <c r="S183" s="10"/>
    </row>
    <row r="184" spans="1:20" ht="7.5" customHeight="1" outlineLevel="4" x14ac:dyDescent="0.15">
      <c r="A184" s="10"/>
      <c r="B184" s="84"/>
      <c r="C184" s="83"/>
      <c r="D184" s="86"/>
      <c r="E184" s="45"/>
      <c r="F184" s="87"/>
      <c r="G184" s="86"/>
      <c r="H184" s="88"/>
      <c r="I184" s="90"/>
      <c r="J184" s="47"/>
      <c r="K184" s="51"/>
      <c r="L184" s="51"/>
      <c r="M184" s="51"/>
      <c r="N184" s="51"/>
      <c r="O184" s="47"/>
      <c r="P184" s="47"/>
      <c r="Q184" s="47"/>
      <c r="R184" s="7"/>
      <c r="S184" s="10"/>
    </row>
    <row r="185" spans="1:20" ht="11.25" outlineLevel="3" x14ac:dyDescent="0.2">
      <c r="A185" s="16"/>
      <c r="B185" s="113"/>
      <c r="C185" s="114">
        <v>2</v>
      </c>
      <c r="D185" s="115" t="s">
        <v>227</v>
      </c>
      <c r="E185" s="116" t="s">
        <v>232</v>
      </c>
      <c r="F185" s="117" t="s">
        <v>233</v>
      </c>
      <c r="G185" s="115" t="s">
        <v>234</v>
      </c>
      <c r="H185" s="118">
        <v>26.162500000000001</v>
      </c>
      <c r="I185" s="119">
        <v>0</v>
      </c>
      <c r="J185" s="120">
        <f>H185*I185</f>
        <v>0</v>
      </c>
      <c r="K185" s="118">
        <v>1</v>
      </c>
      <c r="L185" s="118">
        <f>H185*K185</f>
        <v>26.162500000000001</v>
      </c>
      <c r="M185" s="118"/>
      <c r="N185" s="118">
        <f>H185*M185</f>
        <v>0</v>
      </c>
      <c r="O185" s="120">
        <v>21</v>
      </c>
      <c r="P185" s="120">
        <f>J185*(O185/100)</f>
        <v>0</v>
      </c>
      <c r="Q185" s="120">
        <f>J185+P185</f>
        <v>0</v>
      </c>
      <c r="R185" s="10"/>
      <c r="S185" s="10"/>
      <c r="T185" s="10"/>
    </row>
    <row r="186" spans="1:20" ht="9.75" outlineLevel="4" x14ac:dyDescent="0.2">
      <c r="A186" s="121"/>
      <c r="B186" s="122"/>
      <c r="C186" s="122"/>
      <c r="D186" s="123"/>
      <c r="E186" s="128" t="s">
        <v>17</v>
      </c>
      <c r="F186" s="124" t="s">
        <v>358</v>
      </c>
      <c r="G186" s="123"/>
      <c r="H186" s="125">
        <v>26.162500000000001</v>
      </c>
      <c r="I186" s="126"/>
      <c r="J186" s="127"/>
      <c r="K186" s="125"/>
      <c r="L186" s="125"/>
      <c r="M186" s="125"/>
      <c r="N186" s="125"/>
      <c r="O186" s="127"/>
      <c r="P186" s="127"/>
      <c r="Q186" s="127"/>
      <c r="R186" s="7"/>
      <c r="S186" s="10"/>
    </row>
    <row r="187" spans="1:20" ht="7.5" customHeight="1" outlineLevel="4" x14ac:dyDescent="0.15">
      <c r="A187" s="10"/>
      <c r="B187" s="84"/>
      <c r="C187" s="83"/>
      <c r="D187" s="86"/>
      <c r="E187" s="45"/>
      <c r="F187" s="87"/>
      <c r="G187" s="86"/>
      <c r="H187" s="88"/>
      <c r="I187" s="90"/>
      <c r="J187" s="47"/>
      <c r="K187" s="51"/>
      <c r="L187" s="51"/>
      <c r="M187" s="51"/>
      <c r="N187" s="51"/>
      <c r="O187" s="47"/>
      <c r="P187" s="47"/>
      <c r="Q187" s="47"/>
      <c r="R187" s="7"/>
      <c r="S187" s="10"/>
    </row>
    <row r="188" spans="1:20" ht="11.25" outlineLevel="3" x14ac:dyDescent="0.2">
      <c r="A188" s="16"/>
      <c r="B188" s="113"/>
      <c r="C188" s="114">
        <v>3</v>
      </c>
      <c r="D188" s="115" t="s">
        <v>236</v>
      </c>
      <c r="E188" s="116" t="s">
        <v>359</v>
      </c>
      <c r="F188" s="117" t="s">
        <v>360</v>
      </c>
      <c r="G188" s="115" t="s">
        <v>239</v>
      </c>
      <c r="H188" s="118">
        <v>50</v>
      </c>
      <c r="I188" s="119">
        <v>0</v>
      </c>
      <c r="J188" s="120">
        <f>H188*I188</f>
        <v>0</v>
      </c>
      <c r="K188" s="118"/>
      <c r="L188" s="118">
        <f>H188*K188</f>
        <v>0</v>
      </c>
      <c r="M188" s="118"/>
      <c r="N188" s="118">
        <f>H188*M188</f>
        <v>0</v>
      </c>
      <c r="O188" s="120">
        <v>21</v>
      </c>
      <c r="P188" s="120">
        <f>J188*(O188/100)</f>
        <v>0</v>
      </c>
      <c r="Q188" s="120">
        <f>J188+P188</f>
        <v>0</v>
      </c>
      <c r="R188" s="10"/>
      <c r="S188" s="10"/>
      <c r="T188" s="10"/>
    </row>
    <row r="189" spans="1:20" ht="9.75" outlineLevel="4" x14ac:dyDescent="0.2">
      <c r="A189" s="121"/>
      <c r="B189" s="122"/>
      <c r="C189" s="122"/>
      <c r="D189" s="123"/>
      <c r="E189" s="128" t="s">
        <v>17</v>
      </c>
      <c r="F189" s="124" t="s">
        <v>361</v>
      </c>
      <c r="G189" s="123"/>
      <c r="H189" s="125">
        <v>50</v>
      </c>
      <c r="I189" s="126"/>
      <c r="J189" s="127"/>
      <c r="K189" s="125"/>
      <c r="L189" s="125"/>
      <c r="M189" s="125"/>
      <c r="N189" s="125"/>
      <c r="O189" s="127"/>
      <c r="P189" s="127"/>
      <c r="Q189" s="127"/>
      <c r="R189" s="7"/>
      <c r="S189" s="10"/>
    </row>
    <row r="190" spans="1:20" ht="7.5" customHeight="1" outlineLevel="4" x14ac:dyDescent="0.15">
      <c r="A190" s="10"/>
      <c r="B190" s="84"/>
      <c r="C190" s="83"/>
      <c r="D190" s="86"/>
      <c r="E190" s="45"/>
      <c r="F190" s="87"/>
      <c r="G190" s="86"/>
      <c r="H190" s="88"/>
      <c r="I190" s="90"/>
      <c r="J190" s="47"/>
      <c r="K190" s="51"/>
      <c r="L190" s="51"/>
      <c r="M190" s="51"/>
      <c r="N190" s="51"/>
      <c r="O190" s="47"/>
      <c r="P190" s="47"/>
      <c r="Q190" s="47"/>
      <c r="R190" s="7"/>
      <c r="S190" s="10"/>
    </row>
    <row r="191" spans="1:20" ht="11.25" outlineLevel="3" x14ac:dyDescent="0.2">
      <c r="A191" s="16"/>
      <c r="B191" s="113"/>
      <c r="C191" s="114">
        <v>4</v>
      </c>
      <c r="D191" s="115" t="s">
        <v>236</v>
      </c>
      <c r="E191" s="116" t="s">
        <v>362</v>
      </c>
      <c r="F191" s="117" t="s">
        <v>363</v>
      </c>
      <c r="G191" s="115" t="s">
        <v>306</v>
      </c>
      <c r="H191" s="118">
        <v>5</v>
      </c>
      <c r="I191" s="119">
        <v>0</v>
      </c>
      <c r="J191" s="120">
        <f>H191*I191</f>
        <v>0</v>
      </c>
      <c r="K191" s="118"/>
      <c r="L191" s="118">
        <f>H191*K191</f>
        <v>0</v>
      </c>
      <c r="M191" s="118"/>
      <c r="N191" s="118">
        <f>H191*M191</f>
        <v>0</v>
      </c>
      <c r="O191" s="120">
        <v>21</v>
      </c>
      <c r="P191" s="120">
        <f>J191*(O191/100)</f>
        <v>0</v>
      </c>
      <c r="Q191" s="120">
        <f>J191+P191</f>
        <v>0</v>
      </c>
      <c r="R191" s="10"/>
      <c r="S191" s="10"/>
      <c r="T191" s="10"/>
    </row>
    <row r="192" spans="1:20" ht="9.75" outlineLevel="4" x14ac:dyDescent="0.2">
      <c r="A192" s="121"/>
      <c r="B192" s="122"/>
      <c r="C192" s="122"/>
      <c r="D192" s="123"/>
      <c r="E192" s="128" t="s">
        <v>17</v>
      </c>
      <c r="F192" s="124" t="s">
        <v>364</v>
      </c>
      <c r="G192" s="123"/>
      <c r="H192" s="125">
        <v>5</v>
      </c>
      <c r="I192" s="126"/>
      <c r="J192" s="127"/>
      <c r="K192" s="125"/>
      <c r="L192" s="125"/>
      <c r="M192" s="125"/>
      <c r="N192" s="125"/>
      <c r="O192" s="127"/>
      <c r="P192" s="127"/>
      <c r="Q192" s="127"/>
      <c r="R192" s="7"/>
      <c r="S192" s="10"/>
    </row>
    <row r="193" spans="1:20" ht="7.5" customHeight="1" outlineLevel="4" x14ac:dyDescent="0.15">
      <c r="A193" s="10"/>
      <c r="B193" s="84"/>
      <c r="C193" s="83"/>
      <c r="D193" s="86"/>
      <c r="E193" s="45"/>
      <c r="F193" s="87"/>
      <c r="G193" s="86"/>
      <c r="H193" s="88"/>
      <c r="I193" s="90"/>
      <c r="J193" s="47"/>
      <c r="K193" s="51"/>
      <c r="L193" s="51"/>
      <c r="M193" s="51"/>
      <c r="N193" s="51"/>
      <c r="O193" s="47"/>
      <c r="P193" s="47"/>
      <c r="Q193" s="47"/>
      <c r="R193" s="7"/>
      <c r="S193" s="10"/>
    </row>
    <row r="194" spans="1:20" ht="11.25" outlineLevel="3" x14ac:dyDescent="0.2">
      <c r="A194" s="16"/>
      <c r="B194" s="113"/>
      <c r="C194" s="114">
        <v>5</v>
      </c>
      <c r="D194" s="115" t="s">
        <v>236</v>
      </c>
      <c r="E194" s="116" t="s">
        <v>365</v>
      </c>
      <c r="F194" s="117" t="s">
        <v>366</v>
      </c>
      <c r="G194" s="115" t="s">
        <v>306</v>
      </c>
      <c r="H194" s="118">
        <v>5</v>
      </c>
      <c r="I194" s="119">
        <v>0</v>
      </c>
      <c r="J194" s="120">
        <f>H194*I194</f>
        <v>0</v>
      </c>
      <c r="K194" s="118"/>
      <c r="L194" s="118">
        <f>H194*K194</f>
        <v>0</v>
      </c>
      <c r="M194" s="118"/>
      <c r="N194" s="118">
        <f>H194*M194</f>
        <v>0</v>
      </c>
      <c r="O194" s="120">
        <v>21</v>
      </c>
      <c r="P194" s="120">
        <f>J194*(O194/100)</f>
        <v>0</v>
      </c>
      <c r="Q194" s="120">
        <f>J194+P194</f>
        <v>0</v>
      </c>
      <c r="R194" s="10"/>
      <c r="S194" s="10"/>
      <c r="T194" s="10"/>
    </row>
    <row r="195" spans="1:20" ht="9.75" outlineLevel="4" x14ac:dyDescent="0.2">
      <c r="A195" s="121"/>
      <c r="B195" s="122"/>
      <c r="C195" s="122"/>
      <c r="D195" s="123"/>
      <c r="E195" s="128" t="s">
        <v>17</v>
      </c>
      <c r="F195" s="124" t="s">
        <v>364</v>
      </c>
      <c r="G195" s="123"/>
      <c r="H195" s="125">
        <v>5</v>
      </c>
      <c r="I195" s="126"/>
      <c r="J195" s="127"/>
      <c r="K195" s="125"/>
      <c r="L195" s="125"/>
      <c r="M195" s="125"/>
      <c r="N195" s="125"/>
      <c r="O195" s="127"/>
      <c r="P195" s="127"/>
      <c r="Q195" s="127"/>
      <c r="R195" s="7"/>
      <c r="S195" s="10"/>
    </row>
    <row r="196" spans="1:20" ht="7.5" customHeight="1" outlineLevel="4" x14ac:dyDescent="0.15">
      <c r="A196" s="10"/>
      <c r="B196" s="84"/>
      <c r="C196" s="83"/>
      <c r="D196" s="86"/>
      <c r="E196" s="45"/>
      <c r="F196" s="87"/>
      <c r="G196" s="86"/>
      <c r="H196" s="88"/>
      <c r="I196" s="90"/>
      <c r="J196" s="47"/>
      <c r="K196" s="51"/>
      <c r="L196" s="51"/>
      <c r="M196" s="51"/>
      <c r="N196" s="51"/>
      <c r="O196" s="47"/>
      <c r="P196" s="47"/>
      <c r="Q196" s="47"/>
      <c r="R196" s="7"/>
      <c r="S196" s="10"/>
    </row>
    <row r="197" spans="1:20" ht="11.25" outlineLevel="3" x14ac:dyDescent="0.2">
      <c r="A197" s="16"/>
      <c r="B197" s="113"/>
      <c r="C197" s="114">
        <v>6</v>
      </c>
      <c r="D197" s="115" t="s">
        <v>236</v>
      </c>
      <c r="E197" s="116" t="s">
        <v>367</v>
      </c>
      <c r="F197" s="117" t="s">
        <v>368</v>
      </c>
      <c r="G197" s="115" t="s">
        <v>306</v>
      </c>
      <c r="H197" s="118">
        <v>9</v>
      </c>
      <c r="I197" s="119">
        <v>0</v>
      </c>
      <c r="J197" s="120">
        <f>H197*I197</f>
        <v>0</v>
      </c>
      <c r="K197" s="118"/>
      <c r="L197" s="118">
        <f>H197*K197</f>
        <v>0</v>
      </c>
      <c r="M197" s="118"/>
      <c r="N197" s="118">
        <f>H197*M197</f>
        <v>0</v>
      </c>
      <c r="O197" s="120">
        <v>21</v>
      </c>
      <c r="P197" s="120">
        <f>J197*(O197/100)</f>
        <v>0</v>
      </c>
      <c r="Q197" s="120">
        <f>J197+P197</f>
        <v>0</v>
      </c>
      <c r="R197" s="10"/>
      <c r="S197" s="10"/>
      <c r="T197" s="10"/>
    </row>
    <row r="198" spans="1:20" ht="9.75" outlineLevel="4" x14ac:dyDescent="0.2">
      <c r="A198" s="121"/>
      <c r="B198" s="122"/>
      <c r="C198" s="122"/>
      <c r="D198" s="123"/>
      <c r="E198" s="128" t="s">
        <v>17</v>
      </c>
      <c r="F198" s="124" t="s">
        <v>369</v>
      </c>
      <c r="G198" s="123"/>
      <c r="H198" s="125">
        <v>9</v>
      </c>
      <c r="I198" s="126"/>
      <c r="J198" s="127"/>
      <c r="K198" s="125"/>
      <c r="L198" s="125"/>
      <c r="M198" s="125"/>
      <c r="N198" s="125"/>
      <c r="O198" s="127"/>
      <c r="P198" s="127"/>
      <c r="Q198" s="127"/>
      <c r="R198" s="7"/>
      <c r="S198" s="10"/>
    </row>
    <row r="199" spans="1:20" ht="7.5" customHeight="1" outlineLevel="4" x14ac:dyDescent="0.15">
      <c r="A199" s="10"/>
      <c r="B199" s="84"/>
      <c r="C199" s="83"/>
      <c r="D199" s="86"/>
      <c r="E199" s="45"/>
      <c r="F199" s="87"/>
      <c r="G199" s="86"/>
      <c r="H199" s="88"/>
      <c r="I199" s="90"/>
      <c r="J199" s="47"/>
      <c r="K199" s="51"/>
      <c r="L199" s="51"/>
      <c r="M199" s="51"/>
      <c r="N199" s="51"/>
      <c r="O199" s="47"/>
      <c r="P199" s="47"/>
      <c r="Q199" s="47"/>
      <c r="R199" s="7"/>
      <c r="S199" s="10"/>
    </row>
    <row r="200" spans="1:20" ht="11.25" outlineLevel="3" x14ac:dyDescent="0.2">
      <c r="A200" s="16"/>
      <c r="B200" s="113"/>
      <c r="C200" s="114">
        <v>7</v>
      </c>
      <c r="D200" s="115" t="s">
        <v>236</v>
      </c>
      <c r="E200" s="116" t="s">
        <v>370</v>
      </c>
      <c r="F200" s="117" t="s">
        <v>371</v>
      </c>
      <c r="G200" s="115" t="s">
        <v>306</v>
      </c>
      <c r="H200" s="118">
        <v>6</v>
      </c>
      <c r="I200" s="119">
        <v>0</v>
      </c>
      <c r="J200" s="120">
        <f>H200*I200</f>
        <v>0</v>
      </c>
      <c r="K200" s="118"/>
      <c r="L200" s="118">
        <f>H200*K200</f>
        <v>0</v>
      </c>
      <c r="M200" s="118"/>
      <c r="N200" s="118">
        <f>H200*M200</f>
        <v>0</v>
      </c>
      <c r="O200" s="120">
        <v>21</v>
      </c>
      <c r="P200" s="120">
        <f>J200*(O200/100)</f>
        <v>0</v>
      </c>
      <c r="Q200" s="120">
        <f>J200+P200</f>
        <v>0</v>
      </c>
      <c r="R200" s="10"/>
      <c r="S200" s="10"/>
      <c r="T200" s="10"/>
    </row>
    <row r="201" spans="1:20" ht="9.75" outlineLevel="4" x14ac:dyDescent="0.2">
      <c r="A201" s="121"/>
      <c r="B201" s="122"/>
      <c r="C201" s="122"/>
      <c r="D201" s="123"/>
      <c r="E201" s="128" t="s">
        <v>17</v>
      </c>
      <c r="F201" s="124" t="s">
        <v>372</v>
      </c>
      <c r="G201" s="123"/>
      <c r="H201" s="125">
        <v>6</v>
      </c>
      <c r="I201" s="126"/>
      <c r="J201" s="127"/>
      <c r="K201" s="125"/>
      <c r="L201" s="125"/>
      <c r="M201" s="125"/>
      <c r="N201" s="125"/>
      <c r="O201" s="127"/>
      <c r="P201" s="127"/>
      <c r="Q201" s="127"/>
      <c r="R201" s="7"/>
      <c r="S201" s="10"/>
    </row>
    <row r="202" spans="1:20" ht="7.5" customHeight="1" outlineLevel="4" x14ac:dyDescent="0.15">
      <c r="A202" s="10"/>
      <c r="B202" s="84"/>
      <c r="C202" s="83"/>
      <c r="D202" s="86"/>
      <c r="E202" s="45"/>
      <c r="F202" s="87"/>
      <c r="G202" s="86"/>
      <c r="H202" s="88"/>
      <c r="I202" s="90"/>
      <c r="J202" s="47"/>
      <c r="K202" s="51"/>
      <c r="L202" s="51"/>
      <c r="M202" s="51"/>
      <c r="N202" s="51"/>
      <c r="O202" s="47"/>
      <c r="P202" s="47"/>
      <c r="Q202" s="47"/>
      <c r="R202" s="7"/>
      <c r="S202" s="10"/>
    </row>
    <row r="203" spans="1:20" ht="11.25" outlineLevel="3" x14ac:dyDescent="0.2">
      <c r="A203" s="16"/>
      <c r="B203" s="113"/>
      <c r="C203" s="114">
        <v>8</v>
      </c>
      <c r="D203" s="115" t="s">
        <v>236</v>
      </c>
      <c r="E203" s="116" t="s">
        <v>373</v>
      </c>
      <c r="F203" s="117" t="s">
        <v>374</v>
      </c>
      <c r="G203" s="115" t="s">
        <v>306</v>
      </c>
      <c r="H203" s="118">
        <v>10</v>
      </c>
      <c r="I203" s="119">
        <v>0</v>
      </c>
      <c r="J203" s="120">
        <f>H203*I203</f>
        <v>0</v>
      </c>
      <c r="K203" s="118"/>
      <c r="L203" s="118">
        <f>H203*K203</f>
        <v>0</v>
      </c>
      <c r="M203" s="118"/>
      <c r="N203" s="118">
        <f>H203*M203</f>
        <v>0</v>
      </c>
      <c r="O203" s="120">
        <v>21</v>
      </c>
      <c r="P203" s="120">
        <f>J203*(O203/100)</f>
        <v>0</v>
      </c>
      <c r="Q203" s="120">
        <f>J203+P203</f>
        <v>0</v>
      </c>
      <c r="R203" s="10"/>
      <c r="S203" s="10"/>
      <c r="T203" s="10"/>
    </row>
    <row r="204" spans="1:20" ht="9.75" outlineLevel="4" x14ac:dyDescent="0.2">
      <c r="A204" s="121"/>
      <c r="B204" s="122"/>
      <c r="C204" s="122"/>
      <c r="D204" s="123"/>
      <c r="E204" s="128" t="s">
        <v>17</v>
      </c>
      <c r="F204" s="124" t="s">
        <v>375</v>
      </c>
      <c r="G204" s="123"/>
      <c r="H204" s="125">
        <v>10</v>
      </c>
      <c r="I204" s="126"/>
      <c r="J204" s="127"/>
      <c r="K204" s="125"/>
      <c r="L204" s="125"/>
      <c r="M204" s="125"/>
      <c r="N204" s="125"/>
      <c r="O204" s="127"/>
      <c r="P204" s="127"/>
      <c r="Q204" s="127"/>
      <c r="R204" s="7"/>
      <c r="S204" s="10"/>
    </row>
    <row r="205" spans="1:20" ht="7.5" customHeight="1" outlineLevel="4" x14ac:dyDescent="0.15">
      <c r="A205" s="10"/>
      <c r="B205" s="84"/>
      <c r="C205" s="83"/>
      <c r="D205" s="86"/>
      <c r="E205" s="45"/>
      <c r="F205" s="87"/>
      <c r="G205" s="86"/>
      <c r="H205" s="88"/>
      <c r="I205" s="90"/>
      <c r="J205" s="47"/>
      <c r="K205" s="51"/>
      <c r="L205" s="51"/>
      <c r="M205" s="51"/>
      <c r="N205" s="51"/>
      <c r="O205" s="47"/>
      <c r="P205" s="47"/>
      <c r="Q205" s="47"/>
      <c r="R205" s="7"/>
      <c r="S205" s="10"/>
    </row>
    <row r="206" spans="1:20" ht="11.25" outlineLevel="3" x14ac:dyDescent="0.2">
      <c r="A206" s="16"/>
      <c r="B206" s="113"/>
      <c r="C206" s="114">
        <v>9</v>
      </c>
      <c r="D206" s="115" t="s">
        <v>236</v>
      </c>
      <c r="E206" s="116" t="s">
        <v>376</v>
      </c>
      <c r="F206" s="117" t="s">
        <v>377</v>
      </c>
      <c r="G206" s="115" t="s">
        <v>306</v>
      </c>
      <c r="H206" s="118">
        <v>9</v>
      </c>
      <c r="I206" s="119">
        <v>0</v>
      </c>
      <c r="J206" s="120">
        <f>H206*I206</f>
        <v>0</v>
      </c>
      <c r="K206" s="118"/>
      <c r="L206" s="118">
        <f>H206*K206</f>
        <v>0</v>
      </c>
      <c r="M206" s="118"/>
      <c r="N206" s="118">
        <f>H206*M206</f>
        <v>0</v>
      </c>
      <c r="O206" s="120">
        <v>21</v>
      </c>
      <c r="P206" s="120">
        <f>J206*(O206/100)</f>
        <v>0</v>
      </c>
      <c r="Q206" s="120">
        <f>J206+P206</f>
        <v>0</v>
      </c>
      <c r="R206" s="10"/>
      <c r="S206" s="10"/>
      <c r="T206" s="10"/>
    </row>
    <row r="207" spans="1:20" ht="9.75" outlineLevel="4" x14ac:dyDescent="0.2">
      <c r="A207" s="121"/>
      <c r="B207" s="122"/>
      <c r="C207" s="122"/>
      <c r="D207" s="123"/>
      <c r="E207" s="128" t="s">
        <v>17</v>
      </c>
      <c r="F207" s="124" t="s">
        <v>378</v>
      </c>
      <c r="G207" s="123"/>
      <c r="H207" s="125">
        <v>9</v>
      </c>
      <c r="I207" s="126"/>
      <c r="J207" s="127"/>
      <c r="K207" s="125"/>
      <c r="L207" s="125"/>
      <c r="M207" s="125"/>
      <c r="N207" s="125"/>
      <c r="O207" s="127"/>
      <c r="P207" s="127"/>
      <c r="Q207" s="127"/>
      <c r="R207" s="7"/>
      <c r="S207" s="10"/>
    </row>
    <row r="208" spans="1:20" ht="7.5" customHeight="1" outlineLevel="4" x14ac:dyDescent="0.15">
      <c r="A208" s="10"/>
      <c r="B208" s="84"/>
      <c r="C208" s="83"/>
      <c r="D208" s="86"/>
      <c r="E208" s="45"/>
      <c r="F208" s="87"/>
      <c r="G208" s="86"/>
      <c r="H208" s="88"/>
      <c r="I208" s="90"/>
      <c r="J208" s="47"/>
      <c r="K208" s="51"/>
      <c r="L208" s="51"/>
      <c r="M208" s="51"/>
      <c r="N208" s="51"/>
      <c r="O208" s="47"/>
      <c r="P208" s="47"/>
      <c r="Q208" s="47"/>
      <c r="R208" s="7"/>
      <c r="S208" s="10"/>
    </row>
    <row r="209" spans="1:20" ht="11.25" outlineLevel="3" x14ac:dyDescent="0.2">
      <c r="A209" s="16"/>
      <c r="B209" s="113"/>
      <c r="C209" s="114">
        <v>10</v>
      </c>
      <c r="D209" s="115" t="s">
        <v>236</v>
      </c>
      <c r="E209" s="116" t="s">
        <v>379</v>
      </c>
      <c r="F209" s="117" t="s">
        <v>380</v>
      </c>
      <c r="G209" s="115" t="s">
        <v>306</v>
      </c>
      <c r="H209" s="118">
        <v>6</v>
      </c>
      <c r="I209" s="119">
        <v>0</v>
      </c>
      <c r="J209" s="120">
        <f>H209*I209</f>
        <v>0</v>
      </c>
      <c r="K209" s="118"/>
      <c r="L209" s="118">
        <f>H209*K209</f>
        <v>0</v>
      </c>
      <c r="M209" s="118"/>
      <c r="N209" s="118">
        <f>H209*M209</f>
        <v>0</v>
      </c>
      <c r="O209" s="120">
        <v>21</v>
      </c>
      <c r="P209" s="120">
        <f>J209*(O209/100)</f>
        <v>0</v>
      </c>
      <c r="Q209" s="120">
        <f>J209+P209</f>
        <v>0</v>
      </c>
      <c r="R209" s="10"/>
      <c r="S209" s="10"/>
      <c r="T209" s="10"/>
    </row>
    <row r="210" spans="1:20" ht="9.75" outlineLevel="4" x14ac:dyDescent="0.2">
      <c r="A210" s="121"/>
      <c r="B210" s="122"/>
      <c r="C210" s="122"/>
      <c r="D210" s="123"/>
      <c r="E210" s="128" t="s">
        <v>17</v>
      </c>
      <c r="F210" s="124" t="s">
        <v>381</v>
      </c>
      <c r="G210" s="123"/>
      <c r="H210" s="125">
        <v>6</v>
      </c>
      <c r="I210" s="126"/>
      <c r="J210" s="127"/>
      <c r="K210" s="125"/>
      <c r="L210" s="125"/>
      <c r="M210" s="125"/>
      <c r="N210" s="125"/>
      <c r="O210" s="127"/>
      <c r="P210" s="127"/>
      <c r="Q210" s="127"/>
      <c r="R210" s="7"/>
      <c r="S210" s="10"/>
    </row>
    <row r="211" spans="1:20" ht="7.5" customHeight="1" outlineLevel="4" x14ac:dyDescent="0.15">
      <c r="A211" s="10"/>
      <c r="B211" s="84"/>
      <c r="C211" s="83"/>
      <c r="D211" s="86"/>
      <c r="E211" s="45"/>
      <c r="F211" s="87"/>
      <c r="G211" s="86"/>
      <c r="H211" s="88"/>
      <c r="I211" s="90"/>
      <c r="J211" s="47"/>
      <c r="K211" s="51"/>
      <c r="L211" s="51"/>
      <c r="M211" s="51"/>
      <c r="N211" s="51"/>
      <c r="O211" s="47"/>
      <c r="P211" s="47"/>
      <c r="Q211" s="47"/>
      <c r="R211" s="7"/>
      <c r="S211" s="10"/>
    </row>
    <row r="212" spans="1:20" ht="11.25" outlineLevel="3" x14ac:dyDescent="0.2">
      <c r="A212" s="16"/>
      <c r="B212" s="113"/>
      <c r="C212" s="114">
        <v>11</v>
      </c>
      <c r="D212" s="115" t="s">
        <v>236</v>
      </c>
      <c r="E212" s="116" t="s">
        <v>382</v>
      </c>
      <c r="F212" s="117" t="s">
        <v>383</v>
      </c>
      <c r="G212" s="115" t="s">
        <v>239</v>
      </c>
      <c r="H212" s="118">
        <v>50</v>
      </c>
      <c r="I212" s="119">
        <v>0</v>
      </c>
      <c r="J212" s="120">
        <f>H212*I212</f>
        <v>0</v>
      </c>
      <c r="K212" s="118"/>
      <c r="L212" s="118">
        <f>H212*K212</f>
        <v>0</v>
      </c>
      <c r="M212" s="118"/>
      <c r="N212" s="118">
        <f>H212*M212</f>
        <v>0</v>
      </c>
      <c r="O212" s="120">
        <v>21</v>
      </c>
      <c r="P212" s="120">
        <f>J212*(O212/100)</f>
        <v>0</v>
      </c>
      <c r="Q212" s="120">
        <f>J212+P212</f>
        <v>0</v>
      </c>
      <c r="R212" s="10"/>
      <c r="S212" s="10"/>
      <c r="T212" s="10"/>
    </row>
    <row r="213" spans="1:20" ht="9.75" outlineLevel="4" x14ac:dyDescent="0.2">
      <c r="A213" s="121"/>
      <c r="B213" s="122"/>
      <c r="C213" s="122"/>
      <c r="D213" s="123"/>
      <c r="E213" s="128" t="s">
        <v>17</v>
      </c>
      <c r="F213" s="124" t="s">
        <v>384</v>
      </c>
      <c r="G213" s="123"/>
      <c r="H213" s="125">
        <v>50</v>
      </c>
      <c r="I213" s="126"/>
      <c r="J213" s="127"/>
      <c r="K213" s="125"/>
      <c r="L213" s="125"/>
      <c r="M213" s="125"/>
      <c r="N213" s="125"/>
      <c r="O213" s="127"/>
      <c r="P213" s="127"/>
      <c r="Q213" s="127"/>
      <c r="R213" s="7"/>
      <c r="S213" s="10"/>
    </row>
    <row r="214" spans="1:20" ht="7.5" customHeight="1" outlineLevel="4" x14ac:dyDescent="0.15">
      <c r="A214" s="10"/>
      <c r="B214" s="84"/>
      <c r="C214" s="83"/>
      <c r="D214" s="86"/>
      <c r="E214" s="45"/>
      <c r="F214" s="87"/>
      <c r="G214" s="86"/>
      <c r="H214" s="88"/>
      <c r="I214" s="90"/>
      <c r="J214" s="47"/>
      <c r="K214" s="51"/>
      <c r="L214" s="51"/>
      <c r="M214" s="51"/>
      <c r="N214" s="51"/>
      <c r="O214" s="47"/>
      <c r="P214" s="47"/>
      <c r="Q214" s="47"/>
      <c r="R214" s="7"/>
      <c r="S214" s="10"/>
    </row>
    <row r="215" spans="1:20" ht="11.25" outlineLevel="3" x14ac:dyDescent="0.2">
      <c r="A215" s="16"/>
      <c r="B215" s="113"/>
      <c r="C215" s="114">
        <v>12</v>
      </c>
      <c r="D215" s="115" t="s">
        <v>236</v>
      </c>
      <c r="E215" s="116" t="s">
        <v>385</v>
      </c>
      <c r="F215" s="117" t="s">
        <v>386</v>
      </c>
      <c r="G215" s="115" t="s">
        <v>306</v>
      </c>
      <c r="H215" s="118">
        <v>10</v>
      </c>
      <c r="I215" s="119">
        <v>0</v>
      </c>
      <c r="J215" s="120">
        <f>H215*I215</f>
        <v>0</v>
      </c>
      <c r="K215" s="118"/>
      <c r="L215" s="118">
        <f>H215*K215</f>
        <v>0</v>
      </c>
      <c r="M215" s="118"/>
      <c r="N215" s="118">
        <f>H215*M215</f>
        <v>0</v>
      </c>
      <c r="O215" s="120">
        <v>21</v>
      </c>
      <c r="P215" s="120">
        <f>J215*(O215/100)</f>
        <v>0</v>
      </c>
      <c r="Q215" s="120">
        <f>J215+P215</f>
        <v>0</v>
      </c>
      <c r="R215" s="10"/>
      <c r="S215" s="10"/>
      <c r="T215" s="10"/>
    </row>
    <row r="216" spans="1:20" ht="9.75" outlineLevel="4" x14ac:dyDescent="0.2">
      <c r="A216" s="121"/>
      <c r="B216" s="122"/>
      <c r="C216" s="122"/>
      <c r="D216" s="123"/>
      <c r="E216" s="128" t="s">
        <v>17</v>
      </c>
      <c r="F216" s="124" t="s">
        <v>387</v>
      </c>
      <c r="G216" s="123"/>
      <c r="H216" s="125">
        <v>10</v>
      </c>
      <c r="I216" s="126"/>
      <c r="J216" s="127"/>
      <c r="K216" s="125"/>
      <c r="L216" s="125"/>
      <c r="M216" s="125"/>
      <c r="N216" s="125"/>
      <c r="O216" s="127"/>
      <c r="P216" s="127"/>
      <c r="Q216" s="127"/>
      <c r="R216" s="7"/>
      <c r="S216" s="10"/>
    </row>
    <row r="217" spans="1:20" ht="7.5" customHeight="1" outlineLevel="4" x14ac:dyDescent="0.15">
      <c r="A217" s="10"/>
      <c r="B217" s="84"/>
      <c r="C217" s="83"/>
      <c r="D217" s="86"/>
      <c r="E217" s="45"/>
      <c r="F217" s="87"/>
      <c r="G217" s="86"/>
      <c r="H217" s="88"/>
      <c r="I217" s="90"/>
      <c r="J217" s="47"/>
      <c r="K217" s="51"/>
      <c r="L217" s="51"/>
      <c r="M217" s="51"/>
      <c r="N217" s="51"/>
      <c r="O217" s="47"/>
      <c r="P217" s="47"/>
      <c r="Q217" s="47"/>
      <c r="R217" s="7"/>
      <c r="S217" s="10"/>
    </row>
    <row r="218" spans="1:20" ht="22.5" outlineLevel="3" x14ac:dyDescent="0.2">
      <c r="A218" s="16"/>
      <c r="B218" s="113"/>
      <c r="C218" s="114">
        <v>13</v>
      </c>
      <c r="D218" s="115" t="s">
        <v>236</v>
      </c>
      <c r="E218" s="116" t="s">
        <v>388</v>
      </c>
      <c r="F218" s="117" t="s">
        <v>389</v>
      </c>
      <c r="G218" s="115" t="s">
        <v>306</v>
      </c>
      <c r="H218" s="118">
        <v>4</v>
      </c>
      <c r="I218" s="119">
        <v>0</v>
      </c>
      <c r="J218" s="120">
        <f>H218*I218</f>
        <v>0</v>
      </c>
      <c r="K218" s="118"/>
      <c r="L218" s="118">
        <f>H218*K218</f>
        <v>0</v>
      </c>
      <c r="M218" s="118"/>
      <c r="N218" s="118">
        <f>H218*M218</f>
        <v>0</v>
      </c>
      <c r="O218" s="120">
        <v>21</v>
      </c>
      <c r="P218" s="120">
        <f>J218*(O218/100)</f>
        <v>0</v>
      </c>
      <c r="Q218" s="120">
        <f>J218+P218</f>
        <v>0</v>
      </c>
      <c r="R218" s="10"/>
      <c r="S218" s="10"/>
      <c r="T218" s="10"/>
    </row>
    <row r="219" spans="1:20" ht="22.5" outlineLevel="3" x14ac:dyDescent="0.2">
      <c r="A219" s="16"/>
      <c r="B219" s="113"/>
      <c r="C219" s="114">
        <v>14</v>
      </c>
      <c r="D219" s="115" t="s">
        <v>236</v>
      </c>
      <c r="E219" s="116" t="s">
        <v>390</v>
      </c>
      <c r="F219" s="117" t="s">
        <v>391</v>
      </c>
      <c r="G219" s="115" t="s">
        <v>306</v>
      </c>
      <c r="H219" s="118">
        <v>5</v>
      </c>
      <c r="I219" s="119">
        <v>0</v>
      </c>
      <c r="J219" s="120">
        <f>H219*I219</f>
        <v>0</v>
      </c>
      <c r="K219" s="118"/>
      <c r="L219" s="118">
        <f>H219*K219</f>
        <v>0</v>
      </c>
      <c r="M219" s="118"/>
      <c r="N219" s="118">
        <f>H219*M219</f>
        <v>0</v>
      </c>
      <c r="O219" s="120">
        <v>21</v>
      </c>
      <c r="P219" s="120">
        <f>J219*(O219/100)</f>
        <v>0</v>
      </c>
      <c r="Q219" s="120">
        <f>J219+P219</f>
        <v>0</v>
      </c>
      <c r="R219" s="10"/>
      <c r="S219" s="10"/>
      <c r="T219" s="10"/>
    </row>
    <row r="220" spans="1:20" ht="22.5" outlineLevel="3" x14ac:dyDescent="0.2">
      <c r="A220" s="16"/>
      <c r="B220" s="113"/>
      <c r="C220" s="114">
        <v>15</v>
      </c>
      <c r="D220" s="115" t="s">
        <v>236</v>
      </c>
      <c r="E220" s="116" t="s">
        <v>392</v>
      </c>
      <c r="F220" s="117" t="s">
        <v>393</v>
      </c>
      <c r="G220" s="115" t="s">
        <v>306</v>
      </c>
      <c r="H220" s="118">
        <v>6</v>
      </c>
      <c r="I220" s="119">
        <v>0</v>
      </c>
      <c r="J220" s="120">
        <f>H220*I220</f>
        <v>0</v>
      </c>
      <c r="K220" s="118"/>
      <c r="L220" s="118">
        <f>H220*K220</f>
        <v>0</v>
      </c>
      <c r="M220" s="118"/>
      <c r="N220" s="118">
        <f>H220*M220</f>
        <v>0</v>
      </c>
      <c r="O220" s="120">
        <v>21</v>
      </c>
      <c r="P220" s="120">
        <f>J220*(O220/100)</f>
        <v>0</v>
      </c>
      <c r="Q220" s="120">
        <f>J220+P220</f>
        <v>0</v>
      </c>
      <c r="R220" s="10"/>
      <c r="S220" s="10"/>
      <c r="T220" s="10"/>
    </row>
    <row r="221" spans="1:20" ht="11.25" outlineLevel="3" x14ac:dyDescent="0.2">
      <c r="A221" s="16"/>
      <c r="B221" s="113"/>
      <c r="C221" s="114">
        <v>16</v>
      </c>
      <c r="D221" s="115" t="s">
        <v>236</v>
      </c>
      <c r="E221" s="116" t="s">
        <v>237</v>
      </c>
      <c r="F221" s="117" t="s">
        <v>238</v>
      </c>
      <c r="G221" s="115" t="s">
        <v>239</v>
      </c>
      <c r="H221" s="118">
        <v>132</v>
      </c>
      <c r="I221" s="119">
        <v>0</v>
      </c>
      <c r="J221" s="120">
        <f>H221*I221</f>
        <v>0</v>
      </c>
      <c r="K221" s="118">
        <v>8.0000000000000007E-5</v>
      </c>
      <c r="L221" s="118">
        <f>H221*K221</f>
        <v>1.0560000000000002E-2</v>
      </c>
      <c r="M221" s="118">
        <v>0.23</v>
      </c>
      <c r="N221" s="118">
        <f>H221*M221</f>
        <v>30.360000000000003</v>
      </c>
      <c r="O221" s="120">
        <v>21</v>
      </c>
      <c r="P221" s="120">
        <f>J221*(O221/100)</f>
        <v>0</v>
      </c>
      <c r="Q221" s="120">
        <f>J221+P221</f>
        <v>0</v>
      </c>
      <c r="R221" s="10"/>
      <c r="S221" s="10"/>
      <c r="T221" s="10"/>
    </row>
    <row r="222" spans="1:20" ht="9.75" outlineLevel="4" x14ac:dyDescent="0.2">
      <c r="A222" s="121"/>
      <c r="B222" s="122"/>
      <c r="C222" s="122"/>
      <c r="D222" s="123"/>
      <c r="E222" s="128" t="s">
        <v>17</v>
      </c>
      <c r="F222" s="124" t="s">
        <v>394</v>
      </c>
      <c r="G222" s="123"/>
      <c r="H222" s="125">
        <v>132</v>
      </c>
      <c r="I222" s="126"/>
      <c r="J222" s="127"/>
      <c r="K222" s="125"/>
      <c r="L222" s="125"/>
      <c r="M222" s="125"/>
      <c r="N222" s="125"/>
      <c r="O222" s="127"/>
      <c r="P222" s="127"/>
      <c r="Q222" s="127"/>
      <c r="R222" s="7"/>
      <c r="S222" s="10"/>
    </row>
    <row r="223" spans="1:20" ht="7.5" customHeight="1" outlineLevel="4" x14ac:dyDescent="0.15">
      <c r="A223" s="10"/>
      <c r="B223" s="84"/>
      <c r="C223" s="83"/>
      <c r="D223" s="86"/>
      <c r="E223" s="45"/>
      <c r="F223" s="87"/>
      <c r="G223" s="86"/>
      <c r="H223" s="88"/>
      <c r="I223" s="90"/>
      <c r="J223" s="47"/>
      <c r="K223" s="51"/>
      <c r="L223" s="51"/>
      <c r="M223" s="51"/>
      <c r="N223" s="51"/>
      <c r="O223" s="47"/>
      <c r="P223" s="47"/>
      <c r="Q223" s="47"/>
      <c r="R223" s="7"/>
      <c r="S223" s="10"/>
    </row>
    <row r="224" spans="1:20" ht="22.5" outlineLevel="3" x14ac:dyDescent="0.2">
      <c r="A224" s="16"/>
      <c r="B224" s="113"/>
      <c r="C224" s="114">
        <v>17</v>
      </c>
      <c r="D224" s="115" t="s">
        <v>236</v>
      </c>
      <c r="E224" s="116" t="s">
        <v>241</v>
      </c>
      <c r="F224" s="117" t="s">
        <v>242</v>
      </c>
      <c r="G224" s="115" t="s">
        <v>243</v>
      </c>
      <c r="H224" s="118">
        <v>562.70000000000005</v>
      </c>
      <c r="I224" s="119">
        <v>0</v>
      </c>
      <c r="J224" s="120">
        <f>H224*I224</f>
        <v>0</v>
      </c>
      <c r="K224" s="118"/>
      <c r="L224" s="118">
        <f>H224*K224</f>
        <v>0</v>
      </c>
      <c r="M224" s="118"/>
      <c r="N224" s="118">
        <f>H224*M224</f>
        <v>0</v>
      </c>
      <c r="O224" s="120">
        <v>21</v>
      </c>
      <c r="P224" s="120">
        <f>J224*(O224/100)</f>
        <v>0</v>
      </c>
      <c r="Q224" s="120">
        <f>J224+P224</f>
        <v>0</v>
      </c>
      <c r="R224" s="10"/>
      <c r="S224" s="10"/>
      <c r="T224" s="10"/>
    </row>
    <row r="225" spans="1:20" ht="9.75" outlineLevel="4" x14ac:dyDescent="0.2">
      <c r="A225" s="121"/>
      <c r="B225" s="122"/>
      <c r="C225" s="122"/>
      <c r="D225" s="123"/>
      <c r="E225" s="128" t="s">
        <v>17</v>
      </c>
      <c r="F225" s="124" t="s">
        <v>395</v>
      </c>
      <c r="G225" s="123"/>
      <c r="H225" s="125">
        <v>562.70000000000005</v>
      </c>
      <c r="I225" s="126"/>
      <c r="J225" s="127"/>
      <c r="K225" s="125"/>
      <c r="L225" s="125"/>
      <c r="M225" s="125"/>
      <c r="N225" s="125"/>
      <c r="O225" s="127"/>
      <c r="P225" s="127"/>
      <c r="Q225" s="127"/>
      <c r="R225" s="7"/>
      <c r="S225" s="10"/>
    </row>
    <row r="226" spans="1:20" ht="7.5" customHeight="1" outlineLevel="4" x14ac:dyDescent="0.15">
      <c r="A226" s="10"/>
      <c r="B226" s="84"/>
      <c r="C226" s="83"/>
      <c r="D226" s="86"/>
      <c r="E226" s="45"/>
      <c r="F226" s="87"/>
      <c r="G226" s="86"/>
      <c r="H226" s="88"/>
      <c r="I226" s="90"/>
      <c r="J226" s="47"/>
      <c r="K226" s="51"/>
      <c r="L226" s="51"/>
      <c r="M226" s="51"/>
      <c r="N226" s="51"/>
      <c r="O226" s="47"/>
      <c r="P226" s="47"/>
      <c r="Q226" s="47"/>
      <c r="R226" s="7"/>
      <c r="S226" s="10"/>
    </row>
    <row r="227" spans="1:20" ht="22.5" outlineLevel="3" x14ac:dyDescent="0.2">
      <c r="A227" s="16"/>
      <c r="B227" s="113"/>
      <c r="C227" s="114">
        <v>18</v>
      </c>
      <c r="D227" s="115" t="s">
        <v>236</v>
      </c>
      <c r="E227" s="116" t="s">
        <v>245</v>
      </c>
      <c r="F227" s="117" t="s">
        <v>246</v>
      </c>
      <c r="G227" s="115" t="s">
        <v>243</v>
      </c>
      <c r="H227" s="118">
        <v>8.75</v>
      </c>
      <c r="I227" s="119">
        <v>0</v>
      </c>
      <c r="J227" s="120">
        <f>H227*I227</f>
        <v>0</v>
      </c>
      <c r="K227" s="118"/>
      <c r="L227" s="118">
        <f>H227*K227</f>
        <v>0</v>
      </c>
      <c r="M227" s="118"/>
      <c r="N227" s="118">
        <f>H227*M227</f>
        <v>0</v>
      </c>
      <c r="O227" s="120">
        <v>21</v>
      </c>
      <c r="P227" s="120">
        <f>J227*(O227/100)</f>
        <v>0</v>
      </c>
      <c r="Q227" s="120">
        <f>J227+P227</f>
        <v>0</v>
      </c>
      <c r="R227" s="10"/>
      <c r="S227" s="10"/>
      <c r="T227" s="10"/>
    </row>
    <row r="228" spans="1:20" ht="9.75" outlineLevel="4" x14ac:dyDescent="0.2">
      <c r="A228" s="121"/>
      <c r="B228" s="122"/>
      <c r="C228" s="122"/>
      <c r="D228" s="123"/>
      <c r="E228" s="128" t="s">
        <v>17</v>
      </c>
      <c r="F228" s="124" t="s">
        <v>396</v>
      </c>
      <c r="G228" s="123"/>
      <c r="H228" s="125">
        <v>8.75</v>
      </c>
      <c r="I228" s="126"/>
      <c r="J228" s="127"/>
      <c r="K228" s="125"/>
      <c r="L228" s="125"/>
      <c r="M228" s="125"/>
      <c r="N228" s="125"/>
      <c r="O228" s="127"/>
      <c r="P228" s="127"/>
      <c r="Q228" s="127"/>
      <c r="R228" s="7"/>
      <c r="S228" s="10"/>
    </row>
    <row r="229" spans="1:20" ht="7.5" customHeight="1" outlineLevel="4" x14ac:dyDescent="0.15">
      <c r="A229" s="10"/>
      <c r="B229" s="84"/>
      <c r="C229" s="83"/>
      <c r="D229" s="86"/>
      <c r="E229" s="45"/>
      <c r="F229" s="87"/>
      <c r="G229" s="86"/>
      <c r="H229" s="88"/>
      <c r="I229" s="90"/>
      <c r="J229" s="47"/>
      <c r="K229" s="51"/>
      <c r="L229" s="51"/>
      <c r="M229" s="51"/>
      <c r="N229" s="51"/>
      <c r="O229" s="47"/>
      <c r="P229" s="47"/>
      <c r="Q229" s="47"/>
      <c r="R229" s="7"/>
      <c r="S229" s="10"/>
    </row>
    <row r="230" spans="1:20" ht="11.25" outlineLevel="3" x14ac:dyDescent="0.2">
      <c r="A230" s="16"/>
      <c r="B230" s="113"/>
      <c r="C230" s="114">
        <v>19</v>
      </c>
      <c r="D230" s="115" t="s">
        <v>236</v>
      </c>
      <c r="E230" s="116" t="s">
        <v>397</v>
      </c>
      <c r="F230" s="117" t="s">
        <v>398</v>
      </c>
      <c r="G230" s="115" t="s">
        <v>306</v>
      </c>
      <c r="H230" s="118">
        <v>9</v>
      </c>
      <c r="I230" s="119">
        <v>0</v>
      </c>
      <c r="J230" s="120">
        <f>H230*I230</f>
        <v>0</v>
      </c>
      <c r="K230" s="118"/>
      <c r="L230" s="118">
        <f>H230*K230</f>
        <v>0</v>
      </c>
      <c r="M230" s="118"/>
      <c r="N230" s="118">
        <f>H230*M230</f>
        <v>0</v>
      </c>
      <c r="O230" s="120">
        <v>21</v>
      </c>
      <c r="P230" s="120">
        <f>J230*(O230/100)</f>
        <v>0</v>
      </c>
      <c r="Q230" s="120">
        <f>J230+P230</f>
        <v>0</v>
      </c>
      <c r="R230" s="10"/>
      <c r="S230" s="10"/>
      <c r="T230" s="10"/>
    </row>
    <row r="231" spans="1:20" ht="11.25" outlineLevel="3" x14ac:dyDescent="0.2">
      <c r="A231" s="16"/>
      <c r="B231" s="113"/>
      <c r="C231" s="114">
        <v>20</v>
      </c>
      <c r="D231" s="115" t="s">
        <v>236</v>
      </c>
      <c r="E231" s="116" t="s">
        <v>399</v>
      </c>
      <c r="F231" s="117" t="s">
        <v>400</v>
      </c>
      <c r="G231" s="115" t="s">
        <v>306</v>
      </c>
      <c r="H231" s="118">
        <v>6</v>
      </c>
      <c r="I231" s="119">
        <v>0</v>
      </c>
      <c r="J231" s="120">
        <f>H231*I231</f>
        <v>0</v>
      </c>
      <c r="K231" s="118"/>
      <c r="L231" s="118">
        <f>H231*K231</f>
        <v>0</v>
      </c>
      <c r="M231" s="118"/>
      <c r="N231" s="118">
        <f>H231*M231</f>
        <v>0</v>
      </c>
      <c r="O231" s="120">
        <v>21</v>
      </c>
      <c r="P231" s="120">
        <f>J231*(O231/100)</f>
        <v>0</v>
      </c>
      <c r="Q231" s="120">
        <f>J231+P231</f>
        <v>0</v>
      </c>
      <c r="R231" s="10"/>
      <c r="S231" s="10"/>
      <c r="T231" s="10"/>
    </row>
    <row r="232" spans="1:20" ht="11.25" outlineLevel="3" x14ac:dyDescent="0.2">
      <c r="A232" s="16"/>
      <c r="B232" s="113"/>
      <c r="C232" s="114">
        <v>21</v>
      </c>
      <c r="D232" s="115" t="s">
        <v>236</v>
      </c>
      <c r="E232" s="116" t="s">
        <v>401</v>
      </c>
      <c r="F232" s="117" t="s">
        <v>402</v>
      </c>
      <c r="G232" s="115" t="s">
        <v>306</v>
      </c>
      <c r="H232" s="118">
        <v>10</v>
      </c>
      <c r="I232" s="119">
        <v>0</v>
      </c>
      <c r="J232" s="120">
        <f>H232*I232</f>
        <v>0</v>
      </c>
      <c r="K232" s="118"/>
      <c r="L232" s="118">
        <f>H232*K232</f>
        <v>0</v>
      </c>
      <c r="M232" s="118"/>
      <c r="N232" s="118">
        <f>H232*M232</f>
        <v>0</v>
      </c>
      <c r="O232" s="120">
        <v>21</v>
      </c>
      <c r="P232" s="120">
        <f>J232*(O232/100)</f>
        <v>0</v>
      </c>
      <c r="Q232" s="120">
        <f>J232+P232</f>
        <v>0</v>
      </c>
      <c r="R232" s="10"/>
      <c r="S232" s="10"/>
      <c r="T232" s="10"/>
    </row>
    <row r="233" spans="1:20" ht="9.75" outlineLevel="4" x14ac:dyDescent="0.2">
      <c r="A233" s="121"/>
      <c r="B233" s="122"/>
      <c r="C233" s="122"/>
      <c r="D233" s="123"/>
      <c r="E233" s="128" t="s">
        <v>17</v>
      </c>
      <c r="F233" s="124" t="s">
        <v>387</v>
      </c>
      <c r="G233" s="123"/>
      <c r="H233" s="125">
        <v>10</v>
      </c>
      <c r="I233" s="126"/>
      <c r="J233" s="127"/>
      <c r="K233" s="125"/>
      <c r="L233" s="125"/>
      <c r="M233" s="125"/>
      <c r="N233" s="125"/>
      <c r="O233" s="127"/>
      <c r="P233" s="127"/>
      <c r="Q233" s="127"/>
      <c r="R233" s="7"/>
      <c r="S233" s="10"/>
    </row>
    <row r="234" spans="1:20" ht="7.5" customHeight="1" outlineLevel="4" x14ac:dyDescent="0.15">
      <c r="A234" s="10"/>
      <c r="B234" s="84"/>
      <c r="C234" s="83"/>
      <c r="D234" s="86"/>
      <c r="E234" s="45"/>
      <c r="F234" s="87"/>
      <c r="G234" s="86"/>
      <c r="H234" s="88"/>
      <c r="I234" s="90"/>
      <c r="J234" s="47"/>
      <c r="K234" s="51"/>
      <c r="L234" s="51"/>
      <c r="M234" s="51"/>
      <c r="N234" s="51"/>
      <c r="O234" s="47"/>
      <c r="P234" s="47"/>
      <c r="Q234" s="47"/>
      <c r="R234" s="7"/>
      <c r="S234" s="10"/>
    </row>
    <row r="235" spans="1:20" ht="11.25" outlineLevel="3" x14ac:dyDescent="0.2">
      <c r="A235" s="16"/>
      <c r="B235" s="113"/>
      <c r="C235" s="114">
        <v>22</v>
      </c>
      <c r="D235" s="115" t="s">
        <v>236</v>
      </c>
      <c r="E235" s="116" t="s">
        <v>403</v>
      </c>
      <c r="F235" s="117" t="s">
        <v>404</v>
      </c>
      <c r="G235" s="115" t="s">
        <v>306</v>
      </c>
      <c r="H235" s="118">
        <v>9</v>
      </c>
      <c r="I235" s="119">
        <v>0</v>
      </c>
      <c r="J235" s="120">
        <f>H235*I235</f>
        <v>0</v>
      </c>
      <c r="K235" s="118"/>
      <c r="L235" s="118">
        <f>H235*K235</f>
        <v>0</v>
      </c>
      <c r="M235" s="118"/>
      <c r="N235" s="118">
        <f>H235*M235</f>
        <v>0</v>
      </c>
      <c r="O235" s="120">
        <v>21</v>
      </c>
      <c r="P235" s="120">
        <f>J235*(O235/100)</f>
        <v>0</v>
      </c>
      <c r="Q235" s="120">
        <f>J235+P235</f>
        <v>0</v>
      </c>
      <c r="R235" s="10"/>
      <c r="S235" s="10"/>
      <c r="T235" s="10"/>
    </row>
    <row r="236" spans="1:20" ht="11.25" outlineLevel="3" x14ac:dyDescent="0.2">
      <c r="A236" s="16"/>
      <c r="B236" s="113"/>
      <c r="C236" s="114">
        <v>23</v>
      </c>
      <c r="D236" s="115" t="s">
        <v>236</v>
      </c>
      <c r="E236" s="116" t="s">
        <v>405</v>
      </c>
      <c r="F236" s="117" t="s">
        <v>406</v>
      </c>
      <c r="G236" s="115" t="s">
        <v>306</v>
      </c>
      <c r="H236" s="118">
        <v>6</v>
      </c>
      <c r="I236" s="119">
        <v>0</v>
      </c>
      <c r="J236" s="120">
        <f>H236*I236</f>
        <v>0</v>
      </c>
      <c r="K236" s="118"/>
      <c r="L236" s="118">
        <f>H236*K236</f>
        <v>0</v>
      </c>
      <c r="M236" s="118"/>
      <c r="N236" s="118">
        <f>H236*M236</f>
        <v>0</v>
      </c>
      <c r="O236" s="120">
        <v>21</v>
      </c>
      <c r="P236" s="120">
        <f>J236*(O236/100)</f>
        <v>0</v>
      </c>
      <c r="Q236" s="120">
        <f>J236+P236</f>
        <v>0</v>
      </c>
      <c r="R236" s="10"/>
      <c r="S236" s="10"/>
      <c r="T236" s="10"/>
    </row>
    <row r="237" spans="1:20" ht="22.5" outlineLevel="3" x14ac:dyDescent="0.2">
      <c r="A237" s="16"/>
      <c r="B237" s="113"/>
      <c r="C237" s="114">
        <v>24</v>
      </c>
      <c r="D237" s="115" t="s">
        <v>236</v>
      </c>
      <c r="E237" s="116" t="s">
        <v>248</v>
      </c>
      <c r="F237" s="117" t="s">
        <v>249</v>
      </c>
      <c r="G237" s="115" t="s">
        <v>243</v>
      </c>
      <c r="H237" s="118">
        <v>571.45000000000005</v>
      </c>
      <c r="I237" s="119">
        <v>0</v>
      </c>
      <c r="J237" s="120">
        <f>H237*I237</f>
        <v>0</v>
      </c>
      <c r="K237" s="118"/>
      <c r="L237" s="118">
        <f>H237*K237</f>
        <v>0</v>
      </c>
      <c r="M237" s="118"/>
      <c r="N237" s="118">
        <f>H237*M237</f>
        <v>0</v>
      </c>
      <c r="O237" s="120">
        <v>21</v>
      </c>
      <c r="P237" s="120">
        <f>J237*(O237/100)</f>
        <v>0</v>
      </c>
      <c r="Q237" s="120">
        <f>J237+P237</f>
        <v>0</v>
      </c>
      <c r="R237" s="10"/>
      <c r="S237" s="10"/>
      <c r="T237" s="10"/>
    </row>
    <row r="238" spans="1:20" ht="9.75" outlineLevel="4" x14ac:dyDescent="0.2">
      <c r="A238" s="121"/>
      <c r="B238" s="122"/>
      <c r="C238" s="122"/>
      <c r="D238" s="123"/>
      <c r="E238" s="128" t="s">
        <v>17</v>
      </c>
      <c r="F238" s="124" t="s">
        <v>407</v>
      </c>
      <c r="G238" s="123"/>
      <c r="H238" s="125">
        <v>571.45000000000005</v>
      </c>
      <c r="I238" s="126"/>
      <c r="J238" s="127"/>
      <c r="K238" s="125"/>
      <c r="L238" s="125"/>
      <c r="M238" s="125"/>
      <c r="N238" s="125"/>
      <c r="O238" s="127"/>
      <c r="P238" s="127"/>
      <c r="Q238" s="127"/>
      <c r="R238" s="7"/>
      <c r="S238" s="10"/>
    </row>
    <row r="239" spans="1:20" ht="7.5" customHeight="1" outlineLevel="4" x14ac:dyDescent="0.15">
      <c r="A239" s="10"/>
      <c r="B239" s="84"/>
      <c r="C239" s="83"/>
      <c r="D239" s="86"/>
      <c r="E239" s="45"/>
      <c r="F239" s="87"/>
      <c r="G239" s="86"/>
      <c r="H239" s="88"/>
      <c r="I239" s="90"/>
      <c r="J239" s="47"/>
      <c r="K239" s="51"/>
      <c r="L239" s="51"/>
      <c r="M239" s="51"/>
      <c r="N239" s="51"/>
      <c r="O239" s="47"/>
      <c r="P239" s="47"/>
      <c r="Q239" s="47"/>
      <c r="R239" s="7"/>
      <c r="S239" s="10"/>
    </row>
    <row r="240" spans="1:20" ht="22.5" outlineLevel="3" x14ac:dyDescent="0.2">
      <c r="A240" s="16"/>
      <c r="B240" s="113"/>
      <c r="C240" s="114">
        <v>25</v>
      </c>
      <c r="D240" s="115" t="s">
        <v>236</v>
      </c>
      <c r="E240" s="116" t="s">
        <v>251</v>
      </c>
      <c r="F240" s="117" t="s">
        <v>252</v>
      </c>
      <c r="G240" s="115" t="s">
        <v>243</v>
      </c>
      <c r="H240" s="118">
        <v>2857.25</v>
      </c>
      <c r="I240" s="119">
        <v>0</v>
      </c>
      <c r="J240" s="120">
        <f>H240*I240</f>
        <v>0</v>
      </c>
      <c r="K240" s="118"/>
      <c r="L240" s="118">
        <f>H240*K240</f>
        <v>0</v>
      </c>
      <c r="M240" s="118"/>
      <c r="N240" s="118">
        <f>H240*M240</f>
        <v>0</v>
      </c>
      <c r="O240" s="120">
        <v>21</v>
      </c>
      <c r="P240" s="120">
        <f>J240*(O240/100)</f>
        <v>0</v>
      </c>
      <c r="Q240" s="120">
        <f>J240+P240</f>
        <v>0</v>
      </c>
      <c r="R240" s="10"/>
      <c r="S240" s="10"/>
      <c r="T240" s="10"/>
    </row>
    <row r="241" spans="1:20" ht="9.75" outlineLevel="4" x14ac:dyDescent="0.2">
      <c r="A241" s="121"/>
      <c r="B241" s="122"/>
      <c r="C241" s="122"/>
      <c r="D241" s="123"/>
      <c r="E241" s="128" t="s">
        <v>17</v>
      </c>
      <c r="F241" s="124" t="s">
        <v>408</v>
      </c>
      <c r="G241" s="123"/>
      <c r="H241" s="125">
        <v>2857.25</v>
      </c>
      <c r="I241" s="126"/>
      <c r="J241" s="127"/>
      <c r="K241" s="125"/>
      <c r="L241" s="125"/>
      <c r="M241" s="125"/>
      <c r="N241" s="125"/>
      <c r="O241" s="127"/>
      <c r="P241" s="127"/>
      <c r="Q241" s="127"/>
      <c r="R241" s="7"/>
      <c r="S241" s="10"/>
    </row>
    <row r="242" spans="1:20" ht="7.5" customHeight="1" outlineLevel="4" x14ac:dyDescent="0.15">
      <c r="A242" s="10"/>
      <c r="B242" s="84"/>
      <c r="C242" s="83"/>
      <c r="D242" s="86"/>
      <c r="E242" s="45"/>
      <c r="F242" s="87"/>
      <c r="G242" s="86"/>
      <c r="H242" s="88"/>
      <c r="I242" s="90"/>
      <c r="J242" s="47"/>
      <c r="K242" s="51"/>
      <c r="L242" s="51"/>
      <c r="M242" s="51"/>
      <c r="N242" s="51"/>
      <c r="O242" s="47"/>
      <c r="P242" s="47"/>
      <c r="Q242" s="47"/>
      <c r="R242" s="7"/>
      <c r="S242" s="10"/>
    </row>
    <row r="243" spans="1:20" ht="11.25" outlineLevel="3" x14ac:dyDescent="0.2">
      <c r="A243" s="16"/>
      <c r="B243" s="113"/>
      <c r="C243" s="114">
        <v>26</v>
      </c>
      <c r="D243" s="115" t="s">
        <v>236</v>
      </c>
      <c r="E243" s="116" t="s">
        <v>254</v>
      </c>
      <c r="F243" s="117" t="s">
        <v>255</v>
      </c>
      <c r="G243" s="115" t="s">
        <v>234</v>
      </c>
      <c r="H243" s="118">
        <v>1085.7550000000001</v>
      </c>
      <c r="I243" s="119">
        <v>0</v>
      </c>
      <c r="J243" s="120">
        <f>H243*I243</f>
        <v>0</v>
      </c>
      <c r="K243" s="118"/>
      <c r="L243" s="118">
        <f>H243*K243</f>
        <v>0</v>
      </c>
      <c r="M243" s="118"/>
      <c r="N243" s="118">
        <f>H243*M243</f>
        <v>0</v>
      </c>
      <c r="O243" s="120">
        <v>21</v>
      </c>
      <c r="P243" s="120">
        <f>J243*(O243/100)</f>
        <v>0</v>
      </c>
      <c r="Q243" s="120">
        <f>J243+P243</f>
        <v>0</v>
      </c>
      <c r="R243" s="10"/>
      <c r="S243" s="10"/>
      <c r="T243" s="10"/>
    </row>
    <row r="244" spans="1:20" ht="9.75" outlineLevel="4" x14ac:dyDescent="0.2">
      <c r="A244" s="121"/>
      <c r="B244" s="122"/>
      <c r="C244" s="122"/>
      <c r="D244" s="123"/>
      <c r="E244" s="128" t="s">
        <v>17</v>
      </c>
      <c r="F244" s="124" t="s">
        <v>409</v>
      </c>
      <c r="G244" s="123"/>
      <c r="H244" s="125">
        <v>1085.7550000000001</v>
      </c>
      <c r="I244" s="126"/>
      <c r="J244" s="127"/>
      <c r="K244" s="125"/>
      <c r="L244" s="125"/>
      <c r="M244" s="125"/>
      <c r="N244" s="125"/>
      <c r="O244" s="127"/>
      <c r="P244" s="127"/>
      <c r="Q244" s="127"/>
      <c r="R244" s="7"/>
      <c r="S244" s="10"/>
    </row>
    <row r="245" spans="1:20" ht="7.5" customHeight="1" outlineLevel="4" x14ac:dyDescent="0.15">
      <c r="A245" s="10"/>
      <c r="B245" s="84"/>
      <c r="C245" s="83"/>
      <c r="D245" s="86"/>
      <c r="E245" s="45"/>
      <c r="F245" s="87"/>
      <c r="G245" s="86"/>
      <c r="H245" s="88"/>
      <c r="I245" s="90"/>
      <c r="J245" s="47"/>
      <c r="K245" s="51"/>
      <c r="L245" s="51"/>
      <c r="M245" s="51"/>
      <c r="N245" s="51"/>
      <c r="O245" s="47"/>
      <c r="P245" s="47"/>
      <c r="Q245" s="47"/>
      <c r="R245" s="7"/>
      <c r="S245" s="10"/>
    </row>
    <row r="246" spans="1:20" ht="11.25" outlineLevel="3" x14ac:dyDescent="0.2">
      <c r="A246" s="16"/>
      <c r="B246" s="113"/>
      <c r="C246" s="114">
        <v>27</v>
      </c>
      <c r="D246" s="115" t="s">
        <v>236</v>
      </c>
      <c r="E246" s="116" t="s">
        <v>257</v>
      </c>
      <c r="F246" s="117" t="s">
        <v>258</v>
      </c>
      <c r="G246" s="115" t="s">
        <v>243</v>
      </c>
      <c r="H246" s="118">
        <v>571.45000000000005</v>
      </c>
      <c r="I246" s="119">
        <v>0</v>
      </c>
      <c r="J246" s="120">
        <f>H246*I246</f>
        <v>0</v>
      </c>
      <c r="K246" s="118"/>
      <c r="L246" s="118">
        <f>H246*K246</f>
        <v>0</v>
      </c>
      <c r="M246" s="118"/>
      <c r="N246" s="118">
        <f>H246*M246</f>
        <v>0</v>
      </c>
      <c r="O246" s="120">
        <v>21</v>
      </c>
      <c r="P246" s="120">
        <f>J246*(O246/100)</f>
        <v>0</v>
      </c>
      <c r="Q246" s="120">
        <f>J246+P246</f>
        <v>0</v>
      </c>
      <c r="R246" s="10"/>
      <c r="S246" s="10"/>
      <c r="T246" s="10"/>
    </row>
    <row r="247" spans="1:20" ht="9.75" outlineLevel="4" x14ac:dyDescent="0.2">
      <c r="A247" s="121"/>
      <c r="B247" s="122"/>
      <c r="C247" s="122"/>
      <c r="D247" s="123"/>
      <c r="E247" s="128" t="s">
        <v>17</v>
      </c>
      <c r="F247" s="124" t="s">
        <v>407</v>
      </c>
      <c r="G247" s="123"/>
      <c r="H247" s="125">
        <v>571.45000000000005</v>
      </c>
      <c r="I247" s="126"/>
      <c r="J247" s="127"/>
      <c r="K247" s="125"/>
      <c r="L247" s="125"/>
      <c r="M247" s="125"/>
      <c r="N247" s="125"/>
      <c r="O247" s="127"/>
      <c r="P247" s="127"/>
      <c r="Q247" s="127"/>
      <c r="R247" s="7"/>
      <c r="S247" s="10"/>
    </row>
    <row r="248" spans="1:20" ht="7.5" customHeight="1" outlineLevel="4" x14ac:dyDescent="0.15">
      <c r="A248" s="10"/>
      <c r="B248" s="84"/>
      <c r="C248" s="83"/>
      <c r="D248" s="86"/>
      <c r="E248" s="45"/>
      <c r="F248" s="87"/>
      <c r="G248" s="86"/>
      <c r="H248" s="88"/>
      <c r="I248" s="90"/>
      <c r="J248" s="47"/>
      <c r="K248" s="51"/>
      <c r="L248" s="51"/>
      <c r="M248" s="51"/>
      <c r="N248" s="51"/>
      <c r="O248" s="47"/>
      <c r="P248" s="47"/>
      <c r="Q248" s="47"/>
      <c r="R248" s="7"/>
      <c r="S248" s="10"/>
    </row>
    <row r="249" spans="1:20" ht="22.5" outlineLevel="3" x14ac:dyDescent="0.2">
      <c r="A249" s="16"/>
      <c r="B249" s="113"/>
      <c r="C249" s="114">
        <v>28</v>
      </c>
      <c r="D249" s="115" t="s">
        <v>236</v>
      </c>
      <c r="E249" s="116" t="s">
        <v>260</v>
      </c>
      <c r="F249" s="117" t="s">
        <v>261</v>
      </c>
      <c r="G249" s="115" t="s">
        <v>239</v>
      </c>
      <c r="H249" s="118">
        <v>149.5</v>
      </c>
      <c r="I249" s="119">
        <v>0</v>
      </c>
      <c r="J249" s="120">
        <f>H249*I249</f>
        <v>0</v>
      </c>
      <c r="K249" s="118"/>
      <c r="L249" s="118">
        <f>H249*K249</f>
        <v>0</v>
      </c>
      <c r="M249" s="118"/>
      <c r="N249" s="118">
        <f>H249*M249</f>
        <v>0</v>
      </c>
      <c r="O249" s="120">
        <v>21</v>
      </c>
      <c r="P249" s="120">
        <f>J249*(O249/100)</f>
        <v>0</v>
      </c>
      <c r="Q249" s="120">
        <f>J249+P249</f>
        <v>0</v>
      </c>
      <c r="R249" s="10"/>
      <c r="S249" s="10"/>
      <c r="T249" s="10"/>
    </row>
    <row r="250" spans="1:20" ht="9.75" outlineLevel="4" x14ac:dyDescent="0.2">
      <c r="A250" s="121"/>
      <c r="B250" s="122"/>
      <c r="C250" s="122"/>
      <c r="D250" s="123"/>
      <c r="E250" s="128" t="s">
        <v>17</v>
      </c>
      <c r="F250" s="124" t="s">
        <v>410</v>
      </c>
      <c r="G250" s="123"/>
      <c r="H250" s="125">
        <v>149.5</v>
      </c>
      <c r="I250" s="126"/>
      <c r="J250" s="127"/>
      <c r="K250" s="125"/>
      <c r="L250" s="125"/>
      <c r="M250" s="125"/>
      <c r="N250" s="125"/>
      <c r="O250" s="127"/>
      <c r="P250" s="127"/>
      <c r="Q250" s="127"/>
      <c r="R250" s="7"/>
      <c r="S250" s="10"/>
    </row>
    <row r="251" spans="1:20" ht="7.5" customHeight="1" outlineLevel="4" x14ac:dyDescent="0.15">
      <c r="A251" s="10"/>
      <c r="B251" s="84"/>
      <c r="C251" s="83"/>
      <c r="D251" s="86"/>
      <c r="E251" s="45"/>
      <c r="F251" s="87"/>
      <c r="G251" s="86"/>
      <c r="H251" s="88"/>
      <c r="I251" s="90"/>
      <c r="J251" s="47"/>
      <c r="K251" s="51"/>
      <c r="L251" s="51"/>
      <c r="M251" s="51"/>
      <c r="N251" s="51"/>
      <c r="O251" s="47"/>
      <c r="P251" s="47"/>
      <c r="Q251" s="47"/>
      <c r="R251" s="7"/>
      <c r="S251" s="10"/>
    </row>
    <row r="252" spans="1:20" ht="11.25" outlineLevel="3" x14ac:dyDescent="0.2">
      <c r="A252" s="16"/>
      <c r="B252" s="113"/>
      <c r="C252" s="114">
        <v>29</v>
      </c>
      <c r="D252" s="115" t="s">
        <v>236</v>
      </c>
      <c r="E252" s="116" t="s">
        <v>263</v>
      </c>
      <c r="F252" s="117" t="s">
        <v>264</v>
      </c>
      <c r="G252" s="115" t="s">
        <v>239</v>
      </c>
      <c r="H252" s="118">
        <v>149.5</v>
      </c>
      <c r="I252" s="119">
        <v>0</v>
      </c>
      <c r="J252" s="120">
        <f>H252*I252</f>
        <v>0</v>
      </c>
      <c r="K252" s="118"/>
      <c r="L252" s="118">
        <f>H252*K252</f>
        <v>0</v>
      </c>
      <c r="M252" s="118"/>
      <c r="N252" s="118">
        <f>H252*M252</f>
        <v>0</v>
      </c>
      <c r="O252" s="120">
        <v>21</v>
      </c>
      <c r="P252" s="120">
        <f>J252*(O252/100)</f>
        <v>0</v>
      </c>
      <c r="Q252" s="120">
        <f>J252+P252</f>
        <v>0</v>
      </c>
      <c r="R252" s="10"/>
      <c r="S252" s="10"/>
      <c r="T252" s="10"/>
    </row>
    <row r="253" spans="1:20" ht="9.75" outlineLevel="4" x14ac:dyDescent="0.2">
      <c r="A253" s="121"/>
      <c r="B253" s="122"/>
      <c r="C253" s="122"/>
      <c r="D253" s="123"/>
      <c r="E253" s="128" t="s">
        <v>17</v>
      </c>
      <c r="F253" s="124" t="s">
        <v>411</v>
      </c>
      <c r="G253" s="123"/>
      <c r="H253" s="125">
        <v>149.5</v>
      </c>
      <c r="I253" s="126"/>
      <c r="J253" s="127"/>
      <c r="K253" s="125"/>
      <c r="L253" s="125"/>
      <c r="M253" s="125"/>
      <c r="N253" s="125"/>
      <c r="O253" s="127"/>
      <c r="P253" s="127"/>
      <c r="Q253" s="127"/>
      <c r="R253" s="7"/>
      <c r="S253" s="10"/>
    </row>
    <row r="254" spans="1:20" ht="7.5" customHeight="1" outlineLevel="4" x14ac:dyDescent="0.15">
      <c r="A254" s="10"/>
      <c r="B254" s="84"/>
      <c r="C254" s="83"/>
      <c r="D254" s="86"/>
      <c r="E254" s="45"/>
      <c r="F254" s="87"/>
      <c r="G254" s="86"/>
      <c r="H254" s="88"/>
      <c r="I254" s="90"/>
      <c r="J254" s="47"/>
      <c r="K254" s="51"/>
      <c r="L254" s="51"/>
      <c r="M254" s="51"/>
      <c r="N254" s="51"/>
      <c r="O254" s="47"/>
      <c r="P254" s="47"/>
      <c r="Q254" s="47"/>
      <c r="R254" s="7"/>
      <c r="S254" s="10"/>
    </row>
    <row r="255" spans="1:20" ht="11.25" outlineLevel="3" x14ac:dyDescent="0.2">
      <c r="A255" s="16"/>
      <c r="B255" s="113"/>
      <c r="C255" s="114">
        <v>30</v>
      </c>
      <c r="D255" s="115" t="s">
        <v>236</v>
      </c>
      <c r="E255" s="116" t="s">
        <v>266</v>
      </c>
      <c r="F255" s="117" t="s">
        <v>267</v>
      </c>
      <c r="G255" s="115" t="s">
        <v>239</v>
      </c>
      <c r="H255" s="118">
        <v>676.55</v>
      </c>
      <c r="I255" s="119">
        <v>0</v>
      </c>
      <c r="J255" s="120">
        <f>H255*I255</f>
        <v>0</v>
      </c>
      <c r="K255" s="118"/>
      <c r="L255" s="118">
        <f>H255*K255</f>
        <v>0</v>
      </c>
      <c r="M255" s="118"/>
      <c r="N255" s="118">
        <f>H255*M255</f>
        <v>0</v>
      </c>
      <c r="O255" s="120">
        <v>21</v>
      </c>
      <c r="P255" s="120">
        <f>J255*(O255/100)</f>
        <v>0</v>
      </c>
      <c r="Q255" s="120">
        <f>J255+P255</f>
        <v>0</v>
      </c>
      <c r="R255" s="10"/>
      <c r="S255" s="10"/>
      <c r="T255" s="10"/>
    </row>
    <row r="256" spans="1:20" ht="9.75" outlineLevel="4" x14ac:dyDescent="0.2">
      <c r="A256" s="121"/>
      <c r="B256" s="122"/>
      <c r="C256" s="122"/>
      <c r="D256" s="123"/>
      <c r="E256" s="128" t="s">
        <v>17</v>
      </c>
      <c r="F256" s="124" t="s">
        <v>412</v>
      </c>
      <c r="G256" s="123"/>
      <c r="H256" s="125">
        <v>676.55</v>
      </c>
      <c r="I256" s="126"/>
      <c r="J256" s="127"/>
      <c r="K256" s="125"/>
      <c r="L256" s="125"/>
      <c r="M256" s="125"/>
      <c r="N256" s="125"/>
      <c r="O256" s="127"/>
      <c r="P256" s="127"/>
      <c r="Q256" s="127"/>
      <c r="R256" s="7"/>
      <c r="S256" s="10"/>
    </row>
    <row r="257" spans="1:20" ht="7.5" customHeight="1" outlineLevel="4" x14ac:dyDescent="0.15">
      <c r="A257" s="10"/>
      <c r="B257" s="84"/>
      <c r="C257" s="83"/>
      <c r="D257" s="86"/>
      <c r="E257" s="45"/>
      <c r="F257" s="87"/>
      <c r="G257" s="86"/>
      <c r="H257" s="88"/>
      <c r="I257" s="90"/>
      <c r="J257" s="47"/>
      <c r="K257" s="51"/>
      <c r="L257" s="51"/>
      <c r="M257" s="51"/>
      <c r="N257" s="51"/>
      <c r="O257" s="47"/>
      <c r="P257" s="47"/>
      <c r="Q257" s="47"/>
      <c r="R257" s="7"/>
      <c r="S257" s="10"/>
    </row>
    <row r="258" spans="1:20" outlineLevel="3" x14ac:dyDescent="0.15">
      <c r="B258" s="7"/>
      <c r="C258" s="7"/>
      <c r="D258" s="7"/>
      <c r="E258" s="7"/>
      <c r="F258" s="7"/>
      <c r="G258" s="7"/>
      <c r="H258" s="7"/>
      <c r="I258" s="10"/>
      <c r="J258" s="10"/>
      <c r="K258" s="7"/>
      <c r="L258" s="7"/>
      <c r="M258" s="7"/>
      <c r="N258" s="7"/>
      <c r="O258" s="7"/>
      <c r="P258" s="10"/>
      <c r="Q258" s="10"/>
    </row>
    <row r="259" spans="1:20" ht="11.25" outlineLevel="2" x14ac:dyDescent="0.2">
      <c r="A259" s="77" t="s">
        <v>60</v>
      </c>
      <c r="B259" s="106">
        <v>3</v>
      </c>
      <c r="C259" s="107"/>
      <c r="D259" s="108" t="s">
        <v>180</v>
      </c>
      <c r="E259" s="108"/>
      <c r="F259" s="109" t="s">
        <v>51</v>
      </c>
      <c r="G259" s="108"/>
      <c r="H259" s="110"/>
      <c r="I259" s="111"/>
      <c r="J259" s="79">
        <f>SUBTOTAL(9,J260:J275)</f>
        <v>0</v>
      </c>
      <c r="K259" s="110"/>
      <c r="L259" s="80">
        <f>SUBTOTAL(9,L260:L275)</f>
        <v>3.4334999999999996</v>
      </c>
      <c r="M259" s="110"/>
      <c r="N259" s="80">
        <f>SUBTOTAL(9,N260:N275)</f>
        <v>0</v>
      </c>
      <c r="O259" s="112"/>
      <c r="P259" s="79">
        <f>SUBTOTAL(9,P260:P275)</f>
        <v>0</v>
      </c>
      <c r="Q259" s="79">
        <f>SUBTOTAL(9,Q260:Q275)</f>
        <v>0</v>
      </c>
      <c r="R259" s="7"/>
      <c r="S259" s="10"/>
      <c r="T259" s="10"/>
    </row>
    <row r="260" spans="1:20" ht="11.25" outlineLevel="3" x14ac:dyDescent="0.2">
      <c r="A260" s="16"/>
      <c r="B260" s="113"/>
      <c r="C260" s="114">
        <v>1</v>
      </c>
      <c r="D260" s="115" t="s">
        <v>236</v>
      </c>
      <c r="E260" s="116" t="s">
        <v>269</v>
      </c>
      <c r="F260" s="117" t="s">
        <v>270</v>
      </c>
      <c r="G260" s="115" t="s">
        <v>239</v>
      </c>
      <c r="H260" s="118">
        <v>70</v>
      </c>
      <c r="I260" s="119">
        <v>0</v>
      </c>
      <c r="J260" s="120">
        <f>H260*I260</f>
        <v>0</v>
      </c>
      <c r="K260" s="118">
        <v>1.7000000000000001E-4</v>
      </c>
      <c r="L260" s="118">
        <f>H260*K260</f>
        <v>1.1900000000000001E-2</v>
      </c>
      <c r="M260" s="118"/>
      <c r="N260" s="118">
        <f>H260*M260</f>
        <v>0</v>
      </c>
      <c r="O260" s="120">
        <v>21</v>
      </c>
      <c r="P260" s="120">
        <f>J260*(O260/100)</f>
        <v>0</v>
      </c>
      <c r="Q260" s="120">
        <f>J260+P260</f>
        <v>0</v>
      </c>
      <c r="R260" s="10"/>
      <c r="S260" s="10"/>
      <c r="T260" s="10"/>
    </row>
    <row r="261" spans="1:20" ht="9.75" outlineLevel="4" x14ac:dyDescent="0.2">
      <c r="A261" s="121"/>
      <c r="B261" s="122"/>
      <c r="C261" s="122"/>
      <c r="D261" s="123"/>
      <c r="E261" s="128" t="s">
        <v>17</v>
      </c>
      <c r="F261" s="124" t="s">
        <v>413</v>
      </c>
      <c r="G261" s="123"/>
      <c r="H261" s="125">
        <v>70</v>
      </c>
      <c r="I261" s="126"/>
      <c r="J261" s="127"/>
      <c r="K261" s="125"/>
      <c r="L261" s="125"/>
      <c r="M261" s="125"/>
      <c r="N261" s="125"/>
      <c r="O261" s="127"/>
      <c r="P261" s="127"/>
      <c r="Q261" s="127"/>
      <c r="R261" s="7"/>
      <c r="S261" s="10"/>
    </row>
    <row r="262" spans="1:20" ht="7.5" customHeight="1" outlineLevel="4" x14ac:dyDescent="0.15">
      <c r="A262" s="10"/>
      <c r="B262" s="84"/>
      <c r="C262" s="83"/>
      <c r="D262" s="86"/>
      <c r="E262" s="45"/>
      <c r="F262" s="87"/>
      <c r="G262" s="86"/>
      <c r="H262" s="88"/>
      <c r="I262" s="90"/>
      <c r="J262" s="47"/>
      <c r="K262" s="51"/>
      <c r="L262" s="51"/>
      <c r="M262" s="51"/>
      <c r="N262" s="51"/>
      <c r="O262" s="47"/>
      <c r="P262" s="47"/>
      <c r="Q262" s="47"/>
      <c r="R262" s="7"/>
      <c r="S262" s="10"/>
    </row>
    <row r="263" spans="1:20" ht="11.25" outlineLevel="3" x14ac:dyDescent="0.2">
      <c r="A263" s="16"/>
      <c r="B263" s="113"/>
      <c r="C263" s="114">
        <v>2</v>
      </c>
      <c r="D263" s="115" t="s">
        <v>236</v>
      </c>
      <c r="E263" s="116" t="s">
        <v>272</v>
      </c>
      <c r="F263" s="117" t="s">
        <v>273</v>
      </c>
      <c r="G263" s="115" t="s">
        <v>243</v>
      </c>
      <c r="H263" s="118">
        <v>1.75</v>
      </c>
      <c r="I263" s="119">
        <v>0</v>
      </c>
      <c r="J263" s="120">
        <f>H263*I263</f>
        <v>0</v>
      </c>
      <c r="K263" s="118">
        <v>1.92</v>
      </c>
      <c r="L263" s="118">
        <f>H263*K263</f>
        <v>3.36</v>
      </c>
      <c r="M263" s="118"/>
      <c r="N263" s="118">
        <f>H263*M263</f>
        <v>0</v>
      </c>
      <c r="O263" s="120">
        <v>21</v>
      </c>
      <c r="P263" s="120">
        <f>J263*(O263/100)</f>
        <v>0</v>
      </c>
      <c r="Q263" s="120">
        <f>J263+P263</f>
        <v>0</v>
      </c>
      <c r="R263" s="10"/>
      <c r="S263" s="10"/>
      <c r="T263" s="10"/>
    </row>
    <row r="264" spans="1:20" ht="9.75" outlineLevel="4" x14ac:dyDescent="0.2">
      <c r="A264" s="121"/>
      <c r="B264" s="122"/>
      <c r="C264" s="122"/>
      <c r="D264" s="123"/>
      <c r="E264" s="128" t="s">
        <v>17</v>
      </c>
      <c r="F264" s="124" t="s">
        <v>414</v>
      </c>
      <c r="G264" s="123"/>
      <c r="H264" s="125">
        <v>1.75</v>
      </c>
      <c r="I264" s="126"/>
      <c r="J264" s="127"/>
      <c r="K264" s="125"/>
      <c r="L264" s="125"/>
      <c r="M264" s="125"/>
      <c r="N264" s="125"/>
      <c r="O264" s="127"/>
      <c r="P264" s="127"/>
      <c r="Q264" s="127"/>
      <c r="R264" s="7"/>
      <c r="S264" s="10"/>
    </row>
    <row r="265" spans="1:20" ht="7.5" customHeight="1" outlineLevel="4" x14ac:dyDescent="0.15">
      <c r="A265" s="10"/>
      <c r="B265" s="84"/>
      <c r="C265" s="83"/>
      <c r="D265" s="86"/>
      <c r="E265" s="45"/>
      <c r="F265" s="87"/>
      <c r="G265" s="86"/>
      <c r="H265" s="88"/>
      <c r="I265" s="90"/>
      <c r="J265" s="47"/>
      <c r="K265" s="51"/>
      <c r="L265" s="51"/>
      <c r="M265" s="51"/>
      <c r="N265" s="51"/>
      <c r="O265" s="47"/>
      <c r="P265" s="47"/>
      <c r="Q265" s="47"/>
      <c r="R265" s="7"/>
      <c r="S265" s="10"/>
    </row>
    <row r="266" spans="1:20" ht="11.25" outlineLevel="3" x14ac:dyDescent="0.2">
      <c r="A266" s="16"/>
      <c r="B266" s="113"/>
      <c r="C266" s="114">
        <v>3</v>
      </c>
      <c r="D266" s="115" t="s">
        <v>236</v>
      </c>
      <c r="E266" s="116" t="s">
        <v>275</v>
      </c>
      <c r="F266" s="117" t="s">
        <v>276</v>
      </c>
      <c r="G266" s="115" t="s">
        <v>277</v>
      </c>
      <c r="H266" s="118">
        <v>35</v>
      </c>
      <c r="I266" s="119">
        <v>0</v>
      </c>
      <c r="J266" s="120">
        <f>H266*I266</f>
        <v>0</v>
      </c>
      <c r="K266" s="118">
        <v>1.16E-3</v>
      </c>
      <c r="L266" s="118">
        <f>H266*K266</f>
        <v>4.0599999999999997E-2</v>
      </c>
      <c r="M266" s="118"/>
      <c r="N266" s="118">
        <f>H266*M266</f>
        <v>0</v>
      </c>
      <c r="O266" s="120">
        <v>21</v>
      </c>
      <c r="P266" s="120">
        <f>J266*(O266/100)</f>
        <v>0</v>
      </c>
      <c r="Q266" s="120">
        <f>J266+P266</f>
        <v>0</v>
      </c>
      <c r="R266" s="10"/>
      <c r="S266" s="10"/>
      <c r="T266" s="10"/>
    </row>
    <row r="267" spans="1:20" ht="9.75" outlineLevel="4" x14ac:dyDescent="0.2">
      <c r="A267" s="121"/>
      <c r="B267" s="122"/>
      <c r="C267" s="122"/>
      <c r="D267" s="123"/>
      <c r="E267" s="128" t="s">
        <v>17</v>
      </c>
      <c r="F267" s="124" t="s">
        <v>415</v>
      </c>
      <c r="G267" s="123"/>
      <c r="H267" s="125">
        <v>35</v>
      </c>
      <c r="I267" s="126"/>
      <c r="J267" s="127"/>
      <c r="K267" s="125"/>
      <c r="L267" s="125"/>
      <c r="M267" s="125"/>
      <c r="N267" s="125"/>
      <c r="O267" s="127"/>
      <c r="P267" s="127"/>
      <c r="Q267" s="127"/>
      <c r="R267" s="7"/>
      <c r="S267" s="10"/>
    </row>
    <row r="268" spans="1:20" ht="7.5" customHeight="1" outlineLevel="4" x14ac:dyDescent="0.15">
      <c r="A268" s="10"/>
      <c r="B268" s="84"/>
      <c r="C268" s="83"/>
      <c r="D268" s="86"/>
      <c r="E268" s="45"/>
      <c r="F268" s="87"/>
      <c r="G268" s="86"/>
      <c r="H268" s="88"/>
      <c r="I268" s="90"/>
      <c r="J268" s="47"/>
      <c r="K268" s="51"/>
      <c r="L268" s="51"/>
      <c r="M268" s="51"/>
      <c r="N268" s="51"/>
      <c r="O268" s="47"/>
      <c r="P268" s="47"/>
      <c r="Q268" s="47"/>
      <c r="R268" s="7"/>
      <c r="S268" s="10"/>
    </row>
    <row r="269" spans="1:20" ht="11.25" outlineLevel="3" x14ac:dyDescent="0.2">
      <c r="A269" s="16"/>
      <c r="B269" s="113"/>
      <c r="C269" s="114">
        <v>4</v>
      </c>
      <c r="D269" s="115" t="s">
        <v>236</v>
      </c>
      <c r="E269" s="116" t="s">
        <v>279</v>
      </c>
      <c r="F269" s="117" t="s">
        <v>280</v>
      </c>
      <c r="G269" s="115" t="s">
        <v>277</v>
      </c>
      <c r="H269" s="118">
        <v>35</v>
      </c>
      <c r="I269" s="119">
        <v>0</v>
      </c>
      <c r="J269" s="120">
        <f>H269*I269</f>
        <v>0</v>
      </c>
      <c r="K269" s="118"/>
      <c r="L269" s="118">
        <f>H269*K269</f>
        <v>0</v>
      </c>
      <c r="M269" s="118"/>
      <c r="N269" s="118">
        <f>H269*M269</f>
        <v>0</v>
      </c>
      <c r="O269" s="120">
        <v>21</v>
      </c>
      <c r="P269" s="120">
        <f>J269*(O269/100)</f>
        <v>0</v>
      </c>
      <c r="Q269" s="120">
        <f>J269+P269</f>
        <v>0</v>
      </c>
      <c r="R269" s="10"/>
      <c r="S269" s="10"/>
      <c r="T269" s="10"/>
    </row>
    <row r="270" spans="1:20" ht="9.75" outlineLevel="4" x14ac:dyDescent="0.2">
      <c r="A270" s="121"/>
      <c r="B270" s="122"/>
      <c r="C270" s="122"/>
      <c r="D270" s="123"/>
      <c r="E270" s="128" t="s">
        <v>17</v>
      </c>
      <c r="F270" s="124" t="s">
        <v>415</v>
      </c>
      <c r="G270" s="123"/>
      <c r="H270" s="125">
        <v>35</v>
      </c>
      <c r="I270" s="126"/>
      <c r="J270" s="127"/>
      <c r="K270" s="125"/>
      <c r="L270" s="125"/>
      <c r="M270" s="125"/>
      <c r="N270" s="125"/>
      <c r="O270" s="127"/>
      <c r="P270" s="127"/>
      <c r="Q270" s="127"/>
      <c r="R270" s="7"/>
      <c r="S270" s="10"/>
    </row>
    <row r="271" spans="1:20" ht="7.5" customHeight="1" outlineLevel="4" x14ac:dyDescent="0.15">
      <c r="A271" s="10"/>
      <c r="B271" s="84"/>
      <c r="C271" s="83"/>
      <c r="D271" s="86"/>
      <c r="E271" s="45"/>
      <c r="F271" s="87"/>
      <c r="G271" s="86"/>
      <c r="H271" s="88"/>
      <c r="I271" s="90"/>
      <c r="J271" s="47"/>
      <c r="K271" s="51"/>
      <c r="L271" s="51"/>
      <c r="M271" s="51"/>
      <c r="N271" s="51"/>
      <c r="O271" s="47"/>
      <c r="P271" s="47"/>
      <c r="Q271" s="47"/>
      <c r="R271" s="7"/>
      <c r="S271" s="10"/>
    </row>
    <row r="272" spans="1:20" ht="11.25" outlineLevel="3" x14ac:dyDescent="0.2">
      <c r="A272" s="16"/>
      <c r="B272" s="113"/>
      <c r="C272" s="114">
        <v>5</v>
      </c>
      <c r="D272" s="115" t="s">
        <v>227</v>
      </c>
      <c r="E272" s="116" t="s">
        <v>282</v>
      </c>
      <c r="F272" s="117" t="s">
        <v>283</v>
      </c>
      <c r="G272" s="115" t="s">
        <v>239</v>
      </c>
      <c r="H272" s="118">
        <v>70</v>
      </c>
      <c r="I272" s="119">
        <v>0</v>
      </c>
      <c r="J272" s="120">
        <f>H272*I272</f>
        <v>0</v>
      </c>
      <c r="K272" s="118">
        <v>2.9999999999999997E-4</v>
      </c>
      <c r="L272" s="118">
        <f>H272*K272</f>
        <v>2.0999999999999998E-2</v>
      </c>
      <c r="M272" s="118"/>
      <c r="N272" s="118">
        <f>H272*M272</f>
        <v>0</v>
      </c>
      <c r="O272" s="120">
        <v>21</v>
      </c>
      <c r="P272" s="120">
        <f>J272*(O272/100)</f>
        <v>0</v>
      </c>
      <c r="Q272" s="120">
        <f>J272+P272</f>
        <v>0</v>
      </c>
      <c r="R272" s="10"/>
      <c r="S272" s="10"/>
      <c r="T272" s="10"/>
    </row>
    <row r="273" spans="1:20" ht="9.75" outlineLevel="4" x14ac:dyDescent="0.2">
      <c r="A273" s="121"/>
      <c r="B273" s="122"/>
      <c r="C273" s="122"/>
      <c r="D273" s="123"/>
      <c r="E273" s="128" t="s">
        <v>17</v>
      </c>
      <c r="F273" s="124" t="s">
        <v>413</v>
      </c>
      <c r="G273" s="123"/>
      <c r="H273" s="125">
        <v>70</v>
      </c>
      <c r="I273" s="126"/>
      <c r="J273" s="127"/>
      <c r="K273" s="125"/>
      <c r="L273" s="125"/>
      <c r="M273" s="125"/>
      <c r="N273" s="125"/>
      <c r="O273" s="127"/>
      <c r="P273" s="127"/>
      <c r="Q273" s="127"/>
      <c r="R273" s="7"/>
      <c r="S273" s="10"/>
    </row>
    <row r="274" spans="1:20" ht="7.5" customHeight="1" outlineLevel="4" x14ac:dyDescent="0.15">
      <c r="A274" s="10"/>
      <c r="B274" s="84"/>
      <c r="C274" s="83"/>
      <c r="D274" s="86"/>
      <c r="E274" s="45"/>
      <c r="F274" s="87"/>
      <c r="G274" s="86"/>
      <c r="H274" s="88"/>
      <c r="I274" s="90"/>
      <c r="J274" s="47"/>
      <c r="K274" s="51"/>
      <c r="L274" s="51"/>
      <c r="M274" s="51"/>
      <c r="N274" s="51"/>
      <c r="O274" s="47"/>
      <c r="P274" s="47"/>
      <c r="Q274" s="47"/>
      <c r="R274" s="7"/>
      <c r="S274" s="10"/>
    </row>
    <row r="275" spans="1:20" outlineLevel="3" x14ac:dyDescent="0.15">
      <c r="B275" s="7"/>
      <c r="C275" s="7"/>
      <c r="D275" s="7"/>
      <c r="E275" s="7"/>
      <c r="F275" s="7"/>
      <c r="G275" s="7"/>
      <c r="H275" s="7"/>
      <c r="I275" s="10"/>
      <c r="J275" s="10"/>
      <c r="K275" s="7"/>
      <c r="L275" s="7"/>
      <c r="M275" s="7"/>
      <c r="N275" s="7"/>
      <c r="O275" s="7"/>
      <c r="P275" s="10"/>
      <c r="Q275" s="10"/>
    </row>
    <row r="276" spans="1:20" ht="11.25" outlineLevel="2" x14ac:dyDescent="0.2">
      <c r="A276" s="77" t="s">
        <v>61</v>
      </c>
      <c r="B276" s="106">
        <v>3</v>
      </c>
      <c r="C276" s="107"/>
      <c r="D276" s="108" t="s">
        <v>180</v>
      </c>
      <c r="E276" s="108"/>
      <c r="F276" s="109" t="s">
        <v>53</v>
      </c>
      <c r="G276" s="108"/>
      <c r="H276" s="110"/>
      <c r="I276" s="111"/>
      <c r="J276" s="79">
        <f>SUBTOTAL(9,J277:J316)</f>
        <v>0</v>
      </c>
      <c r="K276" s="110"/>
      <c r="L276" s="80">
        <f>SUBTOTAL(9,L277:L316)</f>
        <v>38.698782000000001</v>
      </c>
      <c r="M276" s="110"/>
      <c r="N276" s="80">
        <f>SUBTOTAL(9,N277:N316)</f>
        <v>0</v>
      </c>
      <c r="O276" s="112"/>
      <c r="P276" s="79">
        <f>SUBTOTAL(9,P277:P316)</f>
        <v>0</v>
      </c>
      <c r="Q276" s="79">
        <f>SUBTOTAL(9,Q277:Q316)</f>
        <v>0</v>
      </c>
      <c r="R276" s="7"/>
      <c r="S276" s="10"/>
      <c r="T276" s="10"/>
    </row>
    <row r="277" spans="1:20" ht="11.25" outlineLevel="3" x14ac:dyDescent="0.2">
      <c r="A277" s="16"/>
      <c r="B277" s="113"/>
      <c r="C277" s="114">
        <v>1</v>
      </c>
      <c r="D277" s="115" t="s">
        <v>236</v>
      </c>
      <c r="E277" s="116" t="s">
        <v>416</v>
      </c>
      <c r="F277" s="117" t="s">
        <v>417</v>
      </c>
      <c r="G277" s="115" t="s">
        <v>239</v>
      </c>
      <c r="H277" s="118">
        <v>134.80000000000001</v>
      </c>
      <c r="I277" s="119">
        <v>0</v>
      </c>
      <c r="J277" s="120">
        <f>H277*I277</f>
        <v>0</v>
      </c>
      <c r="K277" s="118"/>
      <c r="L277" s="118">
        <f>H277*K277</f>
        <v>0</v>
      </c>
      <c r="M277" s="118"/>
      <c r="N277" s="118">
        <f>H277*M277</f>
        <v>0</v>
      </c>
      <c r="O277" s="120">
        <v>21</v>
      </c>
      <c r="P277" s="120">
        <f>J277*(O277/100)</f>
        <v>0</v>
      </c>
      <c r="Q277" s="120">
        <f>J277+P277</f>
        <v>0</v>
      </c>
      <c r="R277" s="10"/>
      <c r="S277" s="10"/>
      <c r="T277" s="10"/>
    </row>
    <row r="278" spans="1:20" ht="9.75" outlineLevel="4" x14ac:dyDescent="0.2">
      <c r="A278" s="121"/>
      <c r="B278" s="122"/>
      <c r="C278" s="122"/>
      <c r="D278" s="123"/>
      <c r="E278" s="128" t="s">
        <v>17</v>
      </c>
      <c r="F278" s="124" t="s">
        <v>418</v>
      </c>
      <c r="G278" s="123"/>
      <c r="H278" s="125">
        <v>134.80000000000001</v>
      </c>
      <c r="I278" s="126"/>
      <c r="J278" s="127"/>
      <c r="K278" s="125"/>
      <c r="L278" s="125"/>
      <c r="M278" s="125"/>
      <c r="N278" s="125"/>
      <c r="O278" s="127"/>
      <c r="P278" s="127"/>
      <c r="Q278" s="127"/>
      <c r="R278" s="7"/>
      <c r="S278" s="10"/>
    </row>
    <row r="279" spans="1:20" ht="7.5" customHeight="1" outlineLevel="4" x14ac:dyDescent="0.15">
      <c r="A279" s="10"/>
      <c r="B279" s="84"/>
      <c r="C279" s="83"/>
      <c r="D279" s="86"/>
      <c r="E279" s="45"/>
      <c r="F279" s="87"/>
      <c r="G279" s="86"/>
      <c r="H279" s="88"/>
      <c r="I279" s="90"/>
      <c r="J279" s="47"/>
      <c r="K279" s="51"/>
      <c r="L279" s="51"/>
      <c r="M279" s="51"/>
      <c r="N279" s="51"/>
      <c r="O279" s="47"/>
      <c r="P279" s="47"/>
      <c r="Q279" s="47"/>
      <c r="R279" s="7"/>
      <c r="S279" s="10"/>
    </row>
    <row r="280" spans="1:20" ht="11.25" outlineLevel="3" x14ac:dyDescent="0.2">
      <c r="A280" s="16"/>
      <c r="B280" s="113"/>
      <c r="C280" s="114">
        <v>2</v>
      </c>
      <c r="D280" s="115" t="s">
        <v>236</v>
      </c>
      <c r="E280" s="116" t="s">
        <v>284</v>
      </c>
      <c r="F280" s="117" t="s">
        <v>285</v>
      </c>
      <c r="G280" s="115" t="s">
        <v>239</v>
      </c>
      <c r="H280" s="118">
        <v>541.75</v>
      </c>
      <c r="I280" s="119">
        <v>0</v>
      </c>
      <c r="J280" s="120">
        <f>H280*I280</f>
        <v>0</v>
      </c>
      <c r="K280" s="118"/>
      <c r="L280" s="118">
        <f>H280*K280</f>
        <v>0</v>
      </c>
      <c r="M280" s="118"/>
      <c r="N280" s="118">
        <f>H280*M280</f>
        <v>0</v>
      </c>
      <c r="O280" s="120">
        <v>21</v>
      </c>
      <c r="P280" s="120">
        <f>J280*(O280/100)</f>
        <v>0</v>
      </c>
      <c r="Q280" s="120">
        <f>J280+P280</f>
        <v>0</v>
      </c>
      <c r="R280" s="10"/>
      <c r="S280" s="10"/>
      <c r="T280" s="10"/>
    </row>
    <row r="281" spans="1:20" ht="9.75" outlineLevel="4" x14ac:dyDescent="0.2">
      <c r="A281" s="121"/>
      <c r="B281" s="122"/>
      <c r="C281" s="122"/>
      <c r="D281" s="123"/>
      <c r="E281" s="128" t="s">
        <v>17</v>
      </c>
      <c r="F281" s="124" t="s">
        <v>419</v>
      </c>
      <c r="G281" s="123"/>
      <c r="H281" s="125">
        <v>541.75</v>
      </c>
      <c r="I281" s="126"/>
      <c r="J281" s="127"/>
      <c r="K281" s="125"/>
      <c r="L281" s="125"/>
      <c r="M281" s="125"/>
      <c r="N281" s="125"/>
      <c r="O281" s="127"/>
      <c r="P281" s="127"/>
      <c r="Q281" s="127"/>
      <c r="R281" s="7"/>
      <c r="S281" s="10"/>
    </row>
    <row r="282" spans="1:20" ht="7.5" customHeight="1" outlineLevel="4" x14ac:dyDescent="0.15">
      <c r="A282" s="10"/>
      <c r="B282" s="84"/>
      <c r="C282" s="83"/>
      <c r="D282" s="86"/>
      <c r="E282" s="45"/>
      <c r="F282" s="87"/>
      <c r="G282" s="86"/>
      <c r="H282" s="88"/>
      <c r="I282" s="90"/>
      <c r="J282" s="47"/>
      <c r="K282" s="51"/>
      <c r="L282" s="51"/>
      <c r="M282" s="51"/>
      <c r="N282" s="51"/>
      <c r="O282" s="47"/>
      <c r="P282" s="47"/>
      <c r="Q282" s="47"/>
      <c r="R282" s="7"/>
      <c r="S282" s="10"/>
    </row>
    <row r="283" spans="1:20" ht="11.25" outlineLevel="3" x14ac:dyDescent="0.2">
      <c r="A283" s="16"/>
      <c r="B283" s="113"/>
      <c r="C283" s="114">
        <v>3</v>
      </c>
      <c r="D283" s="115" t="s">
        <v>236</v>
      </c>
      <c r="E283" s="116" t="s">
        <v>286</v>
      </c>
      <c r="F283" s="117" t="s">
        <v>287</v>
      </c>
      <c r="G283" s="115" t="s">
        <v>239</v>
      </c>
      <c r="H283" s="118">
        <v>392</v>
      </c>
      <c r="I283" s="119">
        <v>0</v>
      </c>
      <c r="J283" s="120">
        <f>H283*I283</f>
        <v>0</v>
      </c>
      <c r="K283" s="118"/>
      <c r="L283" s="118">
        <f>H283*K283</f>
        <v>0</v>
      </c>
      <c r="M283" s="118"/>
      <c r="N283" s="118">
        <f>H283*M283</f>
        <v>0</v>
      </c>
      <c r="O283" s="120">
        <v>21</v>
      </c>
      <c r="P283" s="120">
        <f>J283*(O283/100)</f>
        <v>0</v>
      </c>
      <c r="Q283" s="120">
        <f>J283+P283</f>
        <v>0</v>
      </c>
      <c r="R283" s="10"/>
      <c r="S283" s="10"/>
      <c r="T283" s="10"/>
    </row>
    <row r="284" spans="1:20" ht="9.75" outlineLevel="4" x14ac:dyDescent="0.2">
      <c r="A284" s="121"/>
      <c r="B284" s="122"/>
      <c r="C284" s="122"/>
      <c r="D284" s="123"/>
      <c r="E284" s="128" t="s">
        <v>17</v>
      </c>
      <c r="F284" s="124" t="s">
        <v>420</v>
      </c>
      <c r="G284" s="123"/>
      <c r="H284" s="125">
        <v>392</v>
      </c>
      <c r="I284" s="126"/>
      <c r="J284" s="127"/>
      <c r="K284" s="125"/>
      <c r="L284" s="125"/>
      <c r="M284" s="125"/>
      <c r="N284" s="125"/>
      <c r="O284" s="127"/>
      <c r="P284" s="127"/>
      <c r="Q284" s="127"/>
      <c r="R284" s="7"/>
      <c r="S284" s="10"/>
    </row>
    <row r="285" spans="1:20" ht="7.5" customHeight="1" outlineLevel="4" x14ac:dyDescent="0.15">
      <c r="A285" s="10"/>
      <c r="B285" s="84"/>
      <c r="C285" s="83"/>
      <c r="D285" s="86"/>
      <c r="E285" s="45"/>
      <c r="F285" s="87"/>
      <c r="G285" s="86"/>
      <c r="H285" s="88"/>
      <c r="I285" s="90"/>
      <c r="J285" s="47"/>
      <c r="K285" s="51"/>
      <c r="L285" s="51"/>
      <c r="M285" s="51"/>
      <c r="N285" s="51"/>
      <c r="O285" s="47"/>
      <c r="P285" s="47"/>
      <c r="Q285" s="47"/>
      <c r="R285" s="7"/>
      <c r="S285" s="10"/>
    </row>
    <row r="286" spans="1:20" ht="11.25" outlineLevel="3" x14ac:dyDescent="0.2">
      <c r="A286" s="16"/>
      <c r="B286" s="113"/>
      <c r="C286" s="114">
        <v>4</v>
      </c>
      <c r="D286" s="115" t="s">
        <v>236</v>
      </c>
      <c r="E286" s="116" t="s">
        <v>292</v>
      </c>
      <c r="F286" s="117" t="s">
        <v>293</v>
      </c>
      <c r="G286" s="115" t="s">
        <v>239</v>
      </c>
      <c r="H286" s="118">
        <v>392</v>
      </c>
      <c r="I286" s="119">
        <v>0</v>
      </c>
      <c r="J286" s="120">
        <f>H286*I286</f>
        <v>0</v>
      </c>
      <c r="K286" s="118"/>
      <c r="L286" s="118">
        <f>H286*K286</f>
        <v>0</v>
      </c>
      <c r="M286" s="118"/>
      <c r="N286" s="118">
        <f>H286*M286</f>
        <v>0</v>
      </c>
      <c r="O286" s="120">
        <v>21</v>
      </c>
      <c r="P286" s="120">
        <f>J286*(O286/100)</f>
        <v>0</v>
      </c>
      <c r="Q286" s="120">
        <f>J286+P286</f>
        <v>0</v>
      </c>
      <c r="R286" s="10"/>
      <c r="S286" s="10"/>
      <c r="T286" s="10"/>
    </row>
    <row r="287" spans="1:20" ht="9.75" outlineLevel="4" x14ac:dyDescent="0.2">
      <c r="A287" s="121"/>
      <c r="B287" s="122"/>
      <c r="C287" s="122"/>
      <c r="D287" s="123"/>
      <c r="E287" s="128" t="s">
        <v>17</v>
      </c>
      <c r="F287" s="124" t="s">
        <v>421</v>
      </c>
      <c r="G287" s="123"/>
      <c r="H287" s="125">
        <v>392</v>
      </c>
      <c r="I287" s="126"/>
      <c r="J287" s="127"/>
      <c r="K287" s="125"/>
      <c r="L287" s="125"/>
      <c r="M287" s="125"/>
      <c r="N287" s="125"/>
      <c r="O287" s="127"/>
      <c r="P287" s="127"/>
      <c r="Q287" s="127"/>
      <c r="R287" s="7"/>
      <c r="S287" s="10"/>
    </row>
    <row r="288" spans="1:20" ht="7.5" customHeight="1" outlineLevel="4" x14ac:dyDescent="0.15">
      <c r="A288" s="10"/>
      <c r="B288" s="84"/>
      <c r="C288" s="83"/>
      <c r="D288" s="86"/>
      <c r="E288" s="45"/>
      <c r="F288" s="87"/>
      <c r="G288" s="86"/>
      <c r="H288" s="88"/>
      <c r="I288" s="90"/>
      <c r="J288" s="47"/>
      <c r="K288" s="51"/>
      <c r="L288" s="51"/>
      <c r="M288" s="51"/>
      <c r="N288" s="51"/>
      <c r="O288" s="47"/>
      <c r="P288" s="47"/>
      <c r="Q288" s="47"/>
      <c r="R288" s="7"/>
      <c r="S288" s="10"/>
    </row>
    <row r="289" spans="1:20" ht="11.25" outlineLevel="3" x14ac:dyDescent="0.2">
      <c r="A289" s="16"/>
      <c r="B289" s="113"/>
      <c r="C289" s="114">
        <v>5</v>
      </c>
      <c r="D289" s="115" t="s">
        <v>236</v>
      </c>
      <c r="E289" s="116" t="s">
        <v>295</v>
      </c>
      <c r="F289" s="117" t="s">
        <v>296</v>
      </c>
      <c r="G289" s="115" t="s">
        <v>239</v>
      </c>
      <c r="H289" s="118">
        <v>392</v>
      </c>
      <c r="I289" s="119">
        <v>0</v>
      </c>
      <c r="J289" s="120">
        <f>H289*I289</f>
        <v>0</v>
      </c>
      <c r="K289" s="118"/>
      <c r="L289" s="118">
        <f>H289*K289</f>
        <v>0</v>
      </c>
      <c r="M289" s="118"/>
      <c r="N289" s="118">
        <f>H289*M289</f>
        <v>0</v>
      </c>
      <c r="O289" s="120">
        <v>21</v>
      </c>
      <c r="P289" s="120">
        <f>J289*(O289/100)</f>
        <v>0</v>
      </c>
      <c r="Q289" s="120">
        <f>J289+P289</f>
        <v>0</v>
      </c>
      <c r="R289" s="10"/>
      <c r="S289" s="10"/>
      <c r="T289" s="10"/>
    </row>
    <row r="290" spans="1:20" ht="9.75" outlineLevel="4" x14ac:dyDescent="0.2">
      <c r="A290" s="121"/>
      <c r="B290" s="122"/>
      <c r="C290" s="122"/>
      <c r="D290" s="123"/>
      <c r="E290" s="128" t="s">
        <v>17</v>
      </c>
      <c r="F290" s="124" t="s">
        <v>421</v>
      </c>
      <c r="G290" s="123"/>
      <c r="H290" s="125">
        <v>392</v>
      </c>
      <c r="I290" s="126"/>
      <c r="J290" s="127"/>
      <c r="K290" s="125"/>
      <c r="L290" s="125"/>
      <c r="M290" s="125"/>
      <c r="N290" s="125"/>
      <c r="O290" s="127"/>
      <c r="P290" s="127"/>
      <c r="Q290" s="127"/>
      <c r="R290" s="7"/>
      <c r="S290" s="10"/>
    </row>
    <row r="291" spans="1:20" ht="7.5" customHeight="1" outlineLevel="4" x14ac:dyDescent="0.15">
      <c r="A291" s="10"/>
      <c r="B291" s="84"/>
      <c r="C291" s="83"/>
      <c r="D291" s="86"/>
      <c r="E291" s="45"/>
      <c r="F291" s="87"/>
      <c r="G291" s="86"/>
      <c r="H291" s="88"/>
      <c r="I291" s="90"/>
      <c r="J291" s="47"/>
      <c r="K291" s="51"/>
      <c r="L291" s="51"/>
      <c r="M291" s="51"/>
      <c r="N291" s="51"/>
      <c r="O291" s="47"/>
      <c r="P291" s="47"/>
      <c r="Q291" s="47"/>
      <c r="R291" s="7"/>
      <c r="S291" s="10"/>
    </row>
    <row r="292" spans="1:20" ht="11.25" outlineLevel="3" x14ac:dyDescent="0.2">
      <c r="A292" s="16"/>
      <c r="B292" s="113"/>
      <c r="C292" s="114">
        <v>6</v>
      </c>
      <c r="D292" s="115" t="s">
        <v>236</v>
      </c>
      <c r="E292" s="116" t="s">
        <v>298</v>
      </c>
      <c r="F292" s="117" t="s">
        <v>299</v>
      </c>
      <c r="G292" s="115" t="s">
        <v>239</v>
      </c>
      <c r="H292" s="118">
        <v>392</v>
      </c>
      <c r="I292" s="119">
        <v>0</v>
      </c>
      <c r="J292" s="120">
        <f>H292*I292</f>
        <v>0</v>
      </c>
      <c r="K292" s="118"/>
      <c r="L292" s="118">
        <f>H292*K292</f>
        <v>0</v>
      </c>
      <c r="M292" s="118"/>
      <c r="N292" s="118">
        <f>H292*M292</f>
        <v>0</v>
      </c>
      <c r="O292" s="120">
        <v>21</v>
      </c>
      <c r="P292" s="120">
        <f>J292*(O292/100)</f>
        <v>0</v>
      </c>
      <c r="Q292" s="120">
        <f>J292+P292</f>
        <v>0</v>
      </c>
      <c r="R292" s="10"/>
      <c r="S292" s="10"/>
      <c r="T292" s="10"/>
    </row>
    <row r="293" spans="1:20" ht="9.75" outlineLevel="4" x14ac:dyDescent="0.2">
      <c r="A293" s="121"/>
      <c r="B293" s="122"/>
      <c r="C293" s="122"/>
      <c r="D293" s="123"/>
      <c r="E293" s="128" t="s">
        <v>17</v>
      </c>
      <c r="F293" s="124" t="s">
        <v>422</v>
      </c>
      <c r="G293" s="123"/>
      <c r="H293" s="125">
        <v>392</v>
      </c>
      <c r="I293" s="126"/>
      <c r="J293" s="127"/>
      <c r="K293" s="125"/>
      <c r="L293" s="125"/>
      <c r="M293" s="125"/>
      <c r="N293" s="125"/>
      <c r="O293" s="127"/>
      <c r="P293" s="127"/>
      <c r="Q293" s="127"/>
      <c r="R293" s="7"/>
      <c r="S293" s="10"/>
    </row>
    <row r="294" spans="1:20" ht="7.5" customHeight="1" outlineLevel="4" x14ac:dyDescent="0.15">
      <c r="A294" s="10"/>
      <c r="B294" s="84"/>
      <c r="C294" s="83"/>
      <c r="D294" s="86"/>
      <c r="E294" s="45"/>
      <c r="F294" s="87"/>
      <c r="G294" s="86"/>
      <c r="H294" s="88"/>
      <c r="I294" s="90"/>
      <c r="J294" s="47"/>
      <c r="K294" s="51"/>
      <c r="L294" s="51"/>
      <c r="M294" s="51"/>
      <c r="N294" s="51"/>
      <c r="O294" s="47"/>
      <c r="P294" s="47"/>
      <c r="Q294" s="47"/>
      <c r="R294" s="7"/>
      <c r="S294" s="10"/>
    </row>
    <row r="295" spans="1:20" ht="11.25" outlineLevel="3" x14ac:dyDescent="0.2">
      <c r="A295" s="16"/>
      <c r="B295" s="113"/>
      <c r="C295" s="114">
        <v>7</v>
      </c>
      <c r="D295" s="115" t="s">
        <v>236</v>
      </c>
      <c r="E295" s="116" t="s">
        <v>301</v>
      </c>
      <c r="F295" s="117" t="s">
        <v>302</v>
      </c>
      <c r="G295" s="115" t="s">
        <v>239</v>
      </c>
      <c r="H295" s="118">
        <v>392</v>
      </c>
      <c r="I295" s="119">
        <v>0</v>
      </c>
      <c r="J295" s="120">
        <f>H295*I295</f>
        <v>0</v>
      </c>
      <c r="K295" s="118"/>
      <c r="L295" s="118">
        <f>H295*K295</f>
        <v>0</v>
      </c>
      <c r="M295" s="118"/>
      <c r="N295" s="118">
        <f>H295*M295</f>
        <v>0</v>
      </c>
      <c r="O295" s="120">
        <v>21</v>
      </c>
      <c r="P295" s="120">
        <f>J295*(O295/100)</f>
        <v>0</v>
      </c>
      <c r="Q295" s="120">
        <f>J295+P295</f>
        <v>0</v>
      </c>
      <c r="R295" s="10"/>
      <c r="S295" s="10"/>
      <c r="T295" s="10"/>
    </row>
    <row r="296" spans="1:20" ht="9.75" outlineLevel="4" x14ac:dyDescent="0.2">
      <c r="A296" s="121"/>
      <c r="B296" s="122"/>
      <c r="C296" s="122"/>
      <c r="D296" s="123"/>
      <c r="E296" s="128" t="s">
        <v>17</v>
      </c>
      <c r="F296" s="124" t="s">
        <v>422</v>
      </c>
      <c r="G296" s="123"/>
      <c r="H296" s="125">
        <v>392</v>
      </c>
      <c r="I296" s="126"/>
      <c r="J296" s="127"/>
      <c r="K296" s="125"/>
      <c r="L296" s="125"/>
      <c r="M296" s="125"/>
      <c r="N296" s="125"/>
      <c r="O296" s="127"/>
      <c r="P296" s="127"/>
      <c r="Q296" s="127"/>
      <c r="R296" s="7"/>
      <c r="S296" s="10"/>
    </row>
    <row r="297" spans="1:20" ht="7.5" customHeight="1" outlineLevel="4" x14ac:dyDescent="0.15">
      <c r="A297" s="10"/>
      <c r="B297" s="84"/>
      <c r="C297" s="83"/>
      <c r="D297" s="86"/>
      <c r="E297" s="45"/>
      <c r="F297" s="87"/>
      <c r="G297" s="86"/>
      <c r="H297" s="88"/>
      <c r="I297" s="90"/>
      <c r="J297" s="47"/>
      <c r="K297" s="51"/>
      <c r="L297" s="51"/>
      <c r="M297" s="51"/>
      <c r="N297" s="51"/>
      <c r="O297" s="47"/>
      <c r="P297" s="47"/>
      <c r="Q297" s="47"/>
      <c r="R297" s="7"/>
      <c r="S297" s="10"/>
    </row>
    <row r="298" spans="1:20" ht="11.25" outlineLevel="3" x14ac:dyDescent="0.2">
      <c r="A298" s="16"/>
      <c r="B298" s="113"/>
      <c r="C298" s="114">
        <v>8</v>
      </c>
      <c r="D298" s="115" t="s">
        <v>227</v>
      </c>
      <c r="E298" s="116" t="s">
        <v>423</v>
      </c>
      <c r="F298" s="117" t="s">
        <v>424</v>
      </c>
      <c r="G298" s="115" t="s">
        <v>239</v>
      </c>
      <c r="H298" s="118">
        <v>11.399999999999999</v>
      </c>
      <c r="I298" s="119">
        <v>0</v>
      </c>
      <c r="J298" s="120">
        <f>H298*I298</f>
        <v>0</v>
      </c>
      <c r="K298" s="118">
        <v>0.13100000000000001</v>
      </c>
      <c r="L298" s="118">
        <f>H298*K298</f>
        <v>1.4933999999999998</v>
      </c>
      <c r="M298" s="118"/>
      <c r="N298" s="118">
        <f>H298*M298</f>
        <v>0</v>
      </c>
      <c r="O298" s="120">
        <v>21</v>
      </c>
      <c r="P298" s="120">
        <f>J298*(O298/100)</f>
        <v>0</v>
      </c>
      <c r="Q298" s="120">
        <f>J298+P298</f>
        <v>0</v>
      </c>
      <c r="R298" s="10"/>
      <c r="S298" s="10"/>
      <c r="T298" s="10"/>
    </row>
    <row r="299" spans="1:20" ht="9.75" outlineLevel="4" x14ac:dyDescent="0.2">
      <c r="A299" s="121"/>
      <c r="B299" s="122"/>
      <c r="C299" s="122"/>
      <c r="D299" s="123"/>
      <c r="E299" s="128" t="s">
        <v>17</v>
      </c>
      <c r="F299" s="124" t="s">
        <v>425</v>
      </c>
      <c r="G299" s="123"/>
      <c r="H299" s="125">
        <v>11.399999999999999</v>
      </c>
      <c r="I299" s="126"/>
      <c r="J299" s="127"/>
      <c r="K299" s="125"/>
      <c r="L299" s="125"/>
      <c r="M299" s="125"/>
      <c r="N299" s="125"/>
      <c r="O299" s="127"/>
      <c r="P299" s="127"/>
      <c r="Q299" s="127"/>
      <c r="R299" s="7"/>
      <c r="S299" s="10"/>
    </row>
    <row r="300" spans="1:20" ht="7.5" customHeight="1" outlineLevel="4" x14ac:dyDescent="0.15">
      <c r="A300" s="10"/>
      <c r="B300" s="84"/>
      <c r="C300" s="83"/>
      <c r="D300" s="86"/>
      <c r="E300" s="45"/>
      <c r="F300" s="87"/>
      <c r="G300" s="86"/>
      <c r="H300" s="88"/>
      <c r="I300" s="90"/>
      <c r="J300" s="47"/>
      <c r="K300" s="51"/>
      <c r="L300" s="51"/>
      <c r="M300" s="51"/>
      <c r="N300" s="51"/>
      <c r="O300" s="47"/>
      <c r="P300" s="47"/>
      <c r="Q300" s="47"/>
      <c r="R300" s="7"/>
      <c r="S300" s="10"/>
    </row>
    <row r="301" spans="1:20" ht="11.25" outlineLevel="3" x14ac:dyDescent="0.2">
      <c r="A301" s="16"/>
      <c r="B301" s="113"/>
      <c r="C301" s="114">
        <v>9</v>
      </c>
      <c r="D301" s="115" t="s">
        <v>227</v>
      </c>
      <c r="E301" s="116" t="s">
        <v>426</v>
      </c>
      <c r="F301" s="117" t="s">
        <v>427</v>
      </c>
      <c r="G301" s="115" t="s">
        <v>239</v>
      </c>
      <c r="H301" s="118">
        <v>8.6999999999999993</v>
      </c>
      <c r="I301" s="119">
        <v>0</v>
      </c>
      <c r="J301" s="120">
        <f>H301*I301</f>
        <v>0</v>
      </c>
      <c r="K301" s="118">
        <v>0.13100000000000001</v>
      </c>
      <c r="L301" s="118">
        <f>H301*K301</f>
        <v>1.1396999999999999</v>
      </c>
      <c r="M301" s="118"/>
      <c r="N301" s="118">
        <f>H301*M301</f>
        <v>0</v>
      </c>
      <c r="O301" s="120">
        <v>21</v>
      </c>
      <c r="P301" s="120">
        <f>J301*(O301/100)</f>
        <v>0</v>
      </c>
      <c r="Q301" s="120">
        <f>J301+P301</f>
        <v>0</v>
      </c>
      <c r="R301" s="10"/>
      <c r="S301" s="10"/>
      <c r="T301" s="10"/>
    </row>
    <row r="302" spans="1:20" ht="9.75" outlineLevel="4" x14ac:dyDescent="0.2">
      <c r="A302" s="121"/>
      <c r="B302" s="122"/>
      <c r="C302" s="122"/>
      <c r="D302" s="123"/>
      <c r="E302" s="128" t="s">
        <v>17</v>
      </c>
      <c r="F302" s="124" t="s">
        <v>428</v>
      </c>
      <c r="G302" s="123"/>
      <c r="H302" s="125">
        <v>8.6999999999999993</v>
      </c>
      <c r="I302" s="126"/>
      <c r="J302" s="127"/>
      <c r="K302" s="125"/>
      <c r="L302" s="125"/>
      <c r="M302" s="125"/>
      <c r="N302" s="125"/>
      <c r="O302" s="127"/>
      <c r="P302" s="127"/>
      <c r="Q302" s="127"/>
      <c r="R302" s="7"/>
      <c r="S302" s="10"/>
    </row>
    <row r="303" spans="1:20" ht="7.5" customHeight="1" outlineLevel="4" x14ac:dyDescent="0.15">
      <c r="A303" s="10"/>
      <c r="B303" s="84"/>
      <c r="C303" s="83"/>
      <c r="D303" s="86"/>
      <c r="E303" s="45"/>
      <c r="F303" s="87"/>
      <c r="G303" s="86"/>
      <c r="H303" s="88"/>
      <c r="I303" s="90"/>
      <c r="J303" s="47"/>
      <c r="K303" s="51"/>
      <c r="L303" s="51"/>
      <c r="M303" s="51"/>
      <c r="N303" s="51"/>
      <c r="O303" s="47"/>
      <c r="P303" s="47"/>
      <c r="Q303" s="47"/>
      <c r="R303" s="7"/>
      <c r="S303" s="10"/>
    </row>
    <row r="304" spans="1:20" ht="11.25" outlineLevel="3" x14ac:dyDescent="0.2">
      <c r="A304" s="16"/>
      <c r="B304" s="113"/>
      <c r="C304" s="114">
        <v>10</v>
      </c>
      <c r="D304" s="115" t="s">
        <v>227</v>
      </c>
      <c r="E304" s="116" t="s">
        <v>429</v>
      </c>
      <c r="F304" s="117" t="s">
        <v>430</v>
      </c>
      <c r="G304" s="115" t="s">
        <v>239</v>
      </c>
      <c r="H304" s="118">
        <v>114.7</v>
      </c>
      <c r="I304" s="119">
        <v>0</v>
      </c>
      <c r="J304" s="120">
        <f>H304*I304</f>
        <v>0</v>
      </c>
      <c r="K304" s="118">
        <v>0.21</v>
      </c>
      <c r="L304" s="118">
        <f>H304*K304</f>
        <v>24.087</v>
      </c>
      <c r="M304" s="118"/>
      <c r="N304" s="118">
        <f>H304*M304</f>
        <v>0</v>
      </c>
      <c r="O304" s="120">
        <v>21</v>
      </c>
      <c r="P304" s="120">
        <f>J304*(O304/100)</f>
        <v>0</v>
      </c>
      <c r="Q304" s="120">
        <f>J304+P304</f>
        <v>0</v>
      </c>
      <c r="R304" s="10"/>
      <c r="S304" s="10"/>
      <c r="T304" s="10"/>
    </row>
    <row r="305" spans="1:20" ht="9.75" outlineLevel="4" x14ac:dyDescent="0.2">
      <c r="A305" s="121"/>
      <c r="B305" s="122"/>
      <c r="C305" s="122"/>
      <c r="D305" s="123"/>
      <c r="E305" s="128" t="s">
        <v>17</v>
      </c>
      <c r="F305" s="124" t="s">
        <v>431</v>
      </c>
      <c r="G305" s="123"/>
      <c r="H305" s="125">
        <v>52.7</v>
      </c>
      <c r="I305" s="126"/>
      <c r="J305" s="127"/>
      <c r="K305" s="125"/>
      <c r="L305" s="125"/>
      <c r="M305" s="125"/>
      <c r="N305" s="125"/>
      <c r="O305" s="127"/>
      <c r="P305" s="127"/>
      <c r="Q305" s="127"/>
      <c r="R305" s="7"/>
      <c r="S305" s="10"/>
    </row>
    <row r="306" spans="1:20" ht="9.75" outlineLevel="4" x14ac:dyDescent="0.2">
      <c r="A306" s="121"/>
      <c r="B306" s="122"/>
      <c r="C306" s="122"/>
      <c r="D306" s="123"/>
      <c r="E306" s="128"/>
      <c r="F306" s="124" t="s">
        <v>432</v>
      </c>
      <c r="G306" s="123"/>
      <c r="H306" s="125">
        <v>62</v>
      </c>
      <c r="I306" s="126"/>
      <c r="J306" s="127"/>
      <c r="K306" s="125"/>
      <c r="L306" s="125"/>
      <c r="M306" s="125"/>
      <c r="N306" s="125"/>
      <c r="O306" s="127"/>
      <c r="P306" s="127"/>
      <c r="Q306" s="127"/>
      <c r="R306" s="7"/>
      <c r="S306" s="10"/>
    </row>
    <row r="307" spans="1:20" ht="7.5" customHeight="1" outlineLevel="4" x14ac:dyDescent="0.15">
      <c r="A307" s="10"/>
      <c r="B307" s="84"/>
      <c r="C307" s="83"/>
      <c r="D307" s="86"/>
      <c r="E307" s="45"/>
      <c r="F307" s="87"/>
      <c r="G307" s="86"/>
      <c r="H307" s="88"/>
      <c r="I307" s="90"/>
      <c r="J307" s="47"/>
      <c r="K307" s="51"/>
      <c r="L307" s="51"/>
      <c r="M307" s="51"/>
      <c r="N307" s="51"/>
      <c r="O307" s="47"/>
      <c r="P307" s="47"/>
      <c r="Q307" s="47"/>
      <c r="R307" s="7"/>
      <c r="S307" s="10"/>
    </row>
    <row r="308" spans="1:20" ht="11.25" outlineLevel="3" x14ac:dyDescent="0.2">
      <c r="A308" s="16"/>
      <c r="B308" s="113"/>
      <c r="C308" s="114">
        <v>11</v>
      </c>
      <c r="D308" s="115" t="s">
        <v>236</v>
      </c>
      <c r="E308" s="116" t="s">
        <v>433</v>
      </c>
      <c r="F308" s="117" t="s">
        <v>434</v>
      </c>
      <c r="G308" s="115" t="s">
        <v>239</v>
      </c>
      <c r="H308" s="118">
        <v>20.099999999999998</v>
      </c>
      <c r="I308" s="119">
        <v>0</v>
      </c>
      <c r="J308" s="120">
        <f>H308*I308</f>
        <v>0</v>
      </c>
      <c r="K308" s="118">
        <v>8.9219999999999994E-2</v>
      </c>
      <c r="L308" s="118">
        <f>H308*K308</f>
        <v>1.7933219999999996</v>
      </c>
      <c r="M308" s="118"/>
      <c r="N308" s="118">
        <f>H308*M308</f>
        <v>0</v>
      </c>
      <c r="O308" s="120">
        <v>21</v>
      </c>
      <c r="P308" s="120">
        <f>J308*(O308/100)</f>
        <v>0</v>
      </c>
      <c r="Q308" s="120">
        <f>J308+P308</f>
        <v>0</v>
      </c>
      <c r="R308" s="10"/>
      <c r="S308" s="10"/>
      <c r="T308" s="10"/>
    </row>
    <row r="309" spans="1:20" ht="9.75" outlineLevel="4" x14ac:dyDescent="0.2">
      <c r="A309" s="121"/>
      <c r="B309" s="122"/>
      <c r="C309" s="122"/>
      <c r="D309" s="123"/>
      <c r="E309" s="128" t="s">
        <v>17</v>
      </c>
      <c r="F309" s="124" t="s">
        <v>425</v>
      </c>
      <c r="G309" s="123"/>
      <c r="H309" s="125">
        <v>11.399999999999999</v>
      </c>
      <c r="I309" s="126"/>
      <c r="J309" s="127"/>
      <c r="K309" s="125"/>
      <c r="L309" s="125"/>
      <c r="M309" s="125"/>
      <c r="N309" s="125"/>
      <c r="O309" s="127"/>
      <c r="P309" s="127"/>
      <c r="Q309" s="127"/>
      <c r="R309" s="7"/>
      <c r="S309" s="10"/>
    </row>
    <row r="310" spans="1:20" ht="9.75" outlineLevel="4" x14ac:dyDescent="0.2">
      <c r="A310" s="121"/>
      <c r="B310" s="122"/>
      <c r="C310" s="122"/>
      <c r="D310" s="123"/>
      <c r="E310" s="128"/>
      <c r="F310" s="124" t="s">
        <v>428</v>
      </c>
      <c r="G310" s="123"/>
      <c r="H310" s="125">
        <v>8.6999999999999993</v>
      </c>
      <c r="I310" s="126"/>
      <c r="J310" s="127"/>
      <c r="K310" s="125"/>
      <c r="L310" s="125"/>
      <c r="M310" s="125"/>
      <c r="N310" s="125"/>
      <c r="O310" s="127"/>
      <c r="P310" s="127"/>
      <c r="Q310" s="127"/>
      <c r="R310" s="7"/>
      <c r="S310" s="10"/>
    </row>
    <row r="311" spans="1:20" ht="7.5" customHeight="1" outlineLevel="4" x14ac:dyDescent="0.15">
      <c r="A311" s="10"/>
      <c r="B311" s="84"/>
      <c r="C311" s="83"/>
      <c r="D311" s="86"/>
      <c r="E311" s="45"/>
      <c r="F311" s="87"/>
      <c r="G311" s="86"/>
      <c r="H311" s="88"/>
      <c r="I311" s="90"/>
      <c r="J311" s="47"/>
      <c r="K311" s="51"/>
      <c r="L311" s="51"/>
      <c r="M311" s="51"/>
      <c r="N311" s="51"/>
      <c r="O311" s="47"/>
      <c r="P311" s="47"/>
      <c r="Q311" s="47"/>
      <c r="R311" s="7"/>
      <c r="S311" s="10"/>
    </row>
    <row r="312" spans="1:20" ht="11.25" outlineLevel="3" x14ac:dyDescent="0.2">
      <c r="A312" s="16"/>
      <c r="B312" s="113"/>
      <c r="C312" s="114">
        <v>12</v>
      </c>
      <c r="D312" s="115" t="s">
        <v>236</v>
      </c>
      <c r="E312" s="116" t="s">
        <v>435</v>
      </c>
      <c r="F312" s="117" t="s">
        <v>436</v>
      </c>
      <c r="G312" s="115" t="s">
        <v>239</v>
      </c>
      <c r="H312" s="118">
        <v>114.7</v>
      </c>
      <c r="I312" s="119">
        <v>0</v>
      </c>
      <c r="J312" s="120">
        <f>H312*I312</f>
        <v>0</v>
      </c>
      <c r="K312" s="118">
        <v>8.8800000000000004E-2</v>
      </c>
      <c r="L312" s="118">
        <f>H312*K312</f>
        <v>10.185360000000001</v>
      </c>
      <c r="M312" s="118"/>
      <c r="N312" s="118">
        <f>H312*M312</f>
        <v>0</v>
      </c>
      <c r="O312" s="120">
        <v>21</v>
      </c>
      <c r="P312" s="120">
        <f>J312*(O312/100)</f>
        <v>0</v>
      </c>
      <c r="Q312" s="120">
        <f>J312+P312</f>
        <v>0</v>
      </c>
      <c r="R312" s="10"/>
      <c r="S312" s="10"/>
      <c r="T312" s="10"/>
    </row>
    <row r="313" spans="1:20" ht="9.75" outlineLevel="4" x14ac:dyDescent="0.2">
      <c r="A313" s="121"/>
      <c r="B313" s="122"/>
      <c r="C313" s="122"/>
      <c r="D313" s="123"/>
      <c r="E313" s="128" t="s">
        <v>17</v>
      </c>
      <c r="F313" s="124" t="s">
        <v>431</v>
      </c>
      <c r="G313" s="123"/>
      <c r="H313" s="125">
        <v>52.7</v>
      </c>
      <c r="I313" s="126"/>
      <c r="J313" s="127"/>
      <c r="K313" s="125"/>
      <c r="L313" s="125"/>
      <c r="M313" s="125"/>
      <c r="N313" s="125"/>
      <c r="O313" s="127"/>
      <c r="P313" s="127"/>
      <c r="Q313" s="127"/>
      <c r="R313" s="7"/>
      <c r="S313" s="10"/>
    </row>
    <row r="314" spans="1:20" ht="9.75" outlineLevel="4" x14ac:dyDescent="0.2">
      <c r="A314" s="121"/>
      <c r="B314" s="122"/>
      <c r="C314" s="122"/>
      <c r="D314" s="123"/>
      <c r="E314" s="128"/>
      <c r="F314" s="124" t="s">
        <v>432</v>
      </c>
      <c r="G314" s="123"/>
      <c r="H314" s="125">
        <v>62</v>
      </c>
      <c r="I314" s="126"/>
      <c r="J314" s="127"/>
      <c r="K314" s="125"/>
      <c r="L314" s="125"/>
      <c r="M314" s="125"/>
      <c r="N314" s="125"/>
      <c r="O314" s="127"/>
      <c r="P314" s="127"/>
      <c r="Q314" s="127"/>
      <c r="R314" s="7"/>
      <c r="S314" s="10"/>
    </row>
    <row r="315" spans="1:20" ht="7.5" customHeight="1" outlineLevel="4" x14ac:dyDescent="0.15">
      <c r="A315" s="10"/>
      <c r="B315" s="84"/>
      <c r="C315" s="83"/>
      <c r="D315" s="86"/>
      <c r="E315" s="45"/>
      <c r="F315" s="87"/>
      <c r="G315" s="86"/>
      <c r="H315" s="88"/>
      <c r="I315" s="90"/>
      <c r="J315" s="47"/>
      <c r="K315" s="51"/>
      <c r="L315" s="51"/>
      <c r="M315" s="51"/>
      <c r="N315" s="51"/>
      <c r="O315" s="47"/>
      <c r="P315" s="47"/>
      <c r="Q315" s="47"/>
      <c r="R315" s="7"/>
      <c r="S315" s="10"/>
    </row>
    <row r="316" spans="1:20" outlineLevel="3" x14ac:dyDescent="0.15">
      <c r="B316" s="7"/>
      <c r="C316" s="7"/>
      <c r="D316" s="7"/>
      <c r="E316" s="7"/>
      <c r="F316" s="7"/>
      <c r="G316" s="7"/>
      <c r="H316" s="7"/>
      <c r="I316" s="10"/>
      <c r="J316" s="10"/>
      <c r="K316" s="7"/>
      <c r="L316" s="7"/>
      <c r="M316" s="7"/>
      <c r="N316" s="7"/>
      <c r="O316" s="7"/>
      <c r="P316" s="10"/>
      <c r="Q316" s="10"/>
    </row>
    <row r="317" spans="1:20" ht="11.25" outlineLevel="2" x14ac:dyDescent="0.2">
      <c r="A317" s="77" t="s">
        <v>62</v>
      </c>
      <c r="B317" s="106">
        <v>3</v>
      </c>
      <c r="C317" s="107"/>
      <c r="D317" s="108" t="s">
        <v>180</v>
      </c>
      <c r="E317" s="108"/>
      <c r="F317" s="109" t="s">
        <v>45</v>
      </c>
      <c r="G317" s="108"/>
      <c r="H317" s="110"/>
      <c r="I317" s="111"/>
      <c r="J317" s="79">
        <f>SUBTOTAL(9,J318:J389)</f>
        <v>0</v>
      </c>
      <c r="K317" s="110"/>
      <c r="L317" s="80">
        <f>SUBTOTAL(9,L318:L389)</f>
        <v>57.791551600000005</v>
      </c>
      <c r="M317" s="110"/>
      <c r="N317" s="80">
        <f>SUBTOTAL(9,N318:N389)</f>
        <v>0</v>
      </c>
      <c r="O317" s="112"/>
      <c r="P317" s="79">
        <f>SUBTOTAL(9,P318:P389)</f>
        <v>0</v>
      </c>
      <c r="Q317" s="79">
        <f>SUBTOTAL(9,Q318:Q389)</f>
        <v>0</v>
      </c>
      <c r="R317" s="7"/>
      <c r="S317" s="10"/>
      <c r="T317" s="10"/>
    </row>
    <row r="318" spans="1:20" ht="11.25" outlineLevel="3" x14ac:dyDescent="0.2">
      <c r="A318" s="16"/>
      <c r="B318" s="113"/>
      <c r="C318" s="114">
        <v>1</v>
      </c>
      <c r="D318" s="115" t="s">
        <v>227</v>
      </c>
      <c r="E318" s="116" t="s">
        <v>304</v>
      </c>
      <c r="F318" s="117" t="s">
        <v>305</v>
      </c>
      <c r="G318" s="115" t="s">
        <v>306</v>
      </c>
      <c r="H318" s="118">
        <v>7</v>
      </c>
      <c r="I318" s="119">
        <v>0</v>
      </c>
      <c r="J318" s="120">
        <f>H318*I318</f>
        <v>0</v>
      </c>
      <c r="K318" s="118">
        <v>6.1000000000000004E-3</v>
      </c>
      <c r="L318" s="118">
        <f>H318*K318</f>
        <v>4.2700000000000002E-2</v>
      </c>
      <c r="M318" s="118"/>
      <c r="N318" s="118">
        <f>H318*M318</f>
        <v>0</v>
      </c>
      <c r="O318" s="120">
        <v>21</v>
      </c>
      <c r="P318" s="120">
        <f>J318*(O318/100)</f>
        <v>0</v>
      </c>
      <c r="Q318" s="120">
        <f>J318+P318</f>
        <v>0</v>
      </c>
      <c r="R318" s="10"/>
      <c r="S318" s="10"/>
      <c r="T318" s="10"/>
    </row>
    <row r="319" spans="1:20" ht="9.75" outlineLevel="4" x14ac:dyDescent="0.2">
      <c r="A319" s="121"/>
      <c r="B319" s="122"/>
      <c r="C319" s="122"/>
      <c r="D319" s="123"/>
      <c r="E319" s="128" t="s">
        <v>17</v>
      </c>
      <c r="F319" s="124" t="s">
        <v>437</v>
      </c>
      <c r="G319" s="123"/>
      <c r="H319" s="125">
        <v>7</v>
      </c>
      <c r="I319" s="126"/>
      <c r="J319" s="127"/>
      <c r="K319" s="125"/>
      <c r="L319" s="125"/>
      <c r="M319" s="125"/>
      <c r="N319" s="125"/>
      <c r="O319" s="127"/>
      <c r="P319" s="127"/>
      <c r="Q319" s="127"/>
      <c r="R319" s="7"/>
      <c r="S319" s="10"/>
    </row>
    <row r="320" spans="1:20" ht="7.5" customHeight="1" outlineLevel="4" x14ac:dyDescent="0.15">
      <c r="A320" s="10"/>
      <c r="B320" s="84"/>
      <c r="C320" s="83"/>
      <c r="D320" s="86"/>
      <c r="E320" s="45"/>
      <c r="F320" s="87"/>
      <c r="G320" s="86"/>
      <c r="H320" s="88"/>
      <c r="I320" s="90"/>
      <c r="J320" s="47"/>
      <c r="K320" s="51"/>
      <c r="L320" s="51"/>
      <c r="M320" s="51"/>
      <c r="N320" s="51"/>
      <c r="O320" s="47"/>
      <c r="P320" s="47"/>
      <c r="Q320" s="47"/>
      <c r="R320" s="7"/>
      <c r="S320" s="10"/>
    </row>
    <row r="321" spans="1:20" ht="11.25" outlineLevel="3" x14ac:dyDescent="0.2">
      <c r="A321" s="16"/>
      <c r="B321" s="113"/>
      <c r="C321" s="114">
        <v>2</v>
      </c>
      <c r="D321" s="115" t="s">
        <v>227</v>
      </c>
      <c r="E321" s="116" t="s">
        <v>308</v>
      </c>
      <c r="F321" s="117" t="s">
        <v>309</v>
      </c>
      <c r="G321" s="115" t="s">
        <v>306</v>
      </c>
      <c r="H321" s="118">
        <v>7</v>
      </c>
      <c r="I321" s="119">
        <v>0</v>
      </c>
      <c r="J321" s="120">
        <f>H321*I321</f>
        <v>0</v>
      </c>
      <c r="K321" s="118">
        <v>3.0000000000000001E-3</v>
      </c>
      <c r="L321" s="118">
        <f>H321*K321</f>
        <v>2.1000000000000001E-2</v>
      </c>
      <c r="M321" s="118"/>
      <c r="N321" s="118">
        <f>H321*M321</f>
        <v>0</v>
      </c>
      <c r="O321" s="120">
        <v>21</v>
      </c>
      <c r="P321" s="120">
        <f>J321*(O321/100)</f>
        <v>0</v>
      </c>
      <c r="Q321" s="120">
        <f>J321+P321</f>
        <v>0</v>
      </c>
      <c r="R321" s="10"/>
      <c r="S321" s="10"/>
      <c r="T321" s="10"/>
    </row>
    <row r="322" spans="1:20" ht="9.75" outlineLevel="4" x14ac:dyDescent="0.2">
      <c r="A322" s="121"/>
      <c r="B322" s="122"/>
      <c r="C322" s="122"/>
      <c r="D322" s="123"/>
      <c r="E322" s="128" t="s">
        <v>17</v>
      </c>
      <c r="F322" s="124" t="s">
        <v>437</v>
      </c>
      <c r="G322" s="123"/>
      <c r="H322" s="125">
        <v>7</v>
      </c>
      <c r="I322" s="126"/>
      <c r="J322" s="127"/>
      <c r="K322" s="125"/>
      <c r="L322" s="125"/>
      <c r="M322" s="125"/>
      <c r="N322" s="125"/>
      <c r="O322" s="127"/>
      <c r="P322" s="127"/>
      <c r="Q322" s="127"/>
      <c r="R322" s="7"/>
      <c r="S322" s="10"/>
    </row>
    <row r="323" spans="1:20" ht="7.5" customHeight="1" outlineLevel="4" x14ac:dyDescent="0.15">
      <c r="A323" s="10"/>
      <c r="B323" s="84"/>
      <c r="C323" s="83"/>
      <c r="D323" s="86"/>
      <c r="E323" s="45"/>
      <c r="F323" s="87"/>
      <c r="G323" s="86"/>
      <c r="H323" s="88"/>
      <c r="I323" s="90"/>
      <c r="J323" s="47"/>
      <c r="K323" s="51"/>
      <c r="L323" s="51"/>
      <c r="M323" s="51"/>
      <c r="N323" s="51"/>
      <c r="O323" s="47"/>
      <c r="P323" s="47"/>
      <c r="Q323" s="47"/>
      <c r="R323" s="7"/>
      <c r="S323" s="10"/>
    </row>
    <row r="324" spans="1:20" ht="11.25" outlineLevel="3" x14ac:dyDescent="0.2">
      <c r="A324" s="16"/>
      <c r="B324" s="113"/>
      <c r="C324" s="114">
        <v>3</v>
      </c>
      <c r="D324" s="115" t="s">
        <v>227</v>
      </c>
      <c r="E324" s="116" t="s">
        <v>310</v>
      </c>
      <c r="F324" s="117" t="s">
        <v>311</v>
      </c>
      <c r="G324" s="115" t="s">
        <v>306</v>
      </c>
      <c r="H324" s="118">
        <v>7</v>
      </c>
      <c r="I324" s="119">
        <v>0</v>
      </c>
      <c r="J324" s="120">
        <f>H324*I324</f>
        <v>0</v>
      </c>
      <c r="K324" s="118">
        <v>1E-4</v>
      </c>
      <c r="L324" s="118">
        <f>H324*K324</f>
        <v>6.9999999999999999E-4</v>
      </c>
      <c r="M324" s="118"/>
      <c r="N324" s="118">
        <f>H324*M324</f>
        <v>0</v>
      </c>
      <c r="O324" s="120">
        <v>21</v>
      </c>
      <c r="P324" s="120">
        <f>J324*(O324/100)</f>
        <v>0</v>
      </c>
      <c r="Q324" s="120">
        <f>J324+P324</f>
        <v>0</v>
      </c>
      <c r="R324" s="10"/>
      <c r="S324" s="10"/>
      <c r="T324" s="10"/>
    </row>
    <row r="325" spans="1:20" ht="9.75" outlineLevel="4" x14ac:dyDescent="0.2">
      <c r="A325" s="121"/>
      <c r="B325" s="122"/>
      <c r="C325" s="122"/>
      <c r="D325" s="123"/>
      <c r="E325" s="128" t="s">
        <v>17</v>
      </c>
      <c r="F325" s="124" t="s">
        <v>437</v>
      </c>
      <c r="G325" s="123"/>
      <c r="H325" s="125">
        <v>7</v>
      </c>
      <c r="I325" s="126"/>
      <c r="J325" s="127"/>
      <c r="K325" s="125"/>
      <c r="L325" s="125"/>
      <c r="M325" s="125"/>
      <c r="N325" s="125"/>
      <c r="O325" s="127"/>
      <c r="P325" s="127"/>
      <c r="Q325" s="127"/>
      <c r="R325" s="7"/>
      <c r="S325" s="10"/>
    </row>
    <row r="326" spans="1:20" ht="7.5" customHeight="1" outlineLevel="4" x14ac:dyDescent="0.15">
      <c r="A326" s="10"/>
      <c r="B326" s="84"/>
      <c r="C326" s="83"/>
      <c r="D326" s="86"/>
      <c r="E326" s="45"/>
      <c r="F326" s="87"/>
      <c r="G326" s="86"/>
      <c r="H326" s="88"/>
      <c r="I326" s="90"/>
      <c r="J326" s="47"/>
      <c r="K326" s="51"/>
      <c r="L326" s="51"/>
      <c r="M326" s="51"/>
      <c r="N326" s="51"/>
      <c r="O326" s="47"/>
      <c r="P326" s="47"/>
      <c r="Q326" s="47"/>
      <c r="R326" s="7"/>
      <c r="S326" s="10"/>
    </row>
    <row r="327" spans="1:20" ht="11.25" outlineLevel="3" x14ac:dyDescent="0.2">
      <c r="A327" s="16"/>
      <c r="B327" s="113"/>
      <c r="C327" s="114">
        <v>4</v>
      </c>
      <c r="D327" s="115" t="s">
        <v>227</v>
      </c>
      <c r="E327" s="116" t="s">
        <v>312</v>
      </c>
      <c r="F327" s="117" t="s">
        <v>313</v>
      </c>
      <c r="G327" s="115" t="s">
        <v>306</v>
      </c>
      <c r="H327" s="118">
        <v>9</v>
      </c>
      <c r="I327" s="119">
        <v>0</v>
      </c>
      <c r="J327" s="120">
        <f>H327*I327</f>
        <v>0</v>
      </c>
      <c r="K327" s="118">
        <v>3.5E-4</v>
      </c>
      <c r="L327" s="118">
        <f>H327*K327</f>
        <v>3.15E-3</v>
      </c>
      <c r="M327" s="118"/>
      <c r="N327" s="118">
        <f>H327*M327</f>
        <v>0</v>
      </c>
      <c r="O327" s="120">
        <v>21</v>
      </c>
      <c r="P327" s="120">
        <f>J327*(O327/100)</f>
        <v>0</v>
      </c>
      <c r="Q327" s="120">
        <f>J327+P327</f>
        <v>0</v>
      </c>
      <c r="R327" s="10"/>
      <c r="S327" s="10"/>
      <c r="T327" s="10"/>
    </row>
    <row r="328" spans="1:20" ht="9.75" outlineLevel="4" x14ac:dyDescent="0.2">
      <c r="A328" s="121"/>
      <c r="B328" s="122"/>
      <c r="C328" s="122"/>
      <c r="D328" s="123"/>
      <c r="E328" s="128" t="s">
        <v>17</v>
      </c>
      <c r="F328" s="124" t="s">
        <v>438</v>
      </c>
      <c r="G328" s="123"/>
      <c r="H328" s="125">
        <v>9</v>
      </c>
      <c r="I328" s="126"/>
      <c r="J328" s="127"/>
      <c r="K328" s="125"/>
      <c r="L328" s="125"/>
      <c r="M328" s="125"/>
      <c r="N328" s="125"/>
      <c r="O328" s="127"/>
      <c r="P328" s="127"/>
      <c r="Q328" s="127"/>
      <c r="R328" s="7"/>
      <c r="S328" s="10"/>
    </row>
    <row r="329" spans="1:20" ht="7.5" customHeight="1" outlineLevel="4" x14ac:dyDescent="0.15">
      <c r="A329" s="10"/>
      <c r="B329" s="84"/>
      <c r="C329" s="83"/>
      <c r="D329" s="86"/>
      <c r="E329" s="45"/>
      <c r="F329" s="87"/>
      <c r="G329" s="86"/>
      <c r="H329" s="88"/>
      <c r="I329" s="90"/>
      <c r="J329" s="47"/>
      <c r="K329" s="51"/>
      <c r="L329" s="51"/>
      <c r="M329" s="51"/>
      <c r="N329" s="51"/>
      <c r="O329" s="47"/>
      <c r="P329" s="47"/>
      <c r="Q329" s="47"/>
      <c r="R329" s="7"/>
      <c r="S329" s="10"/>
    </row>
    <row r="330" spans="1:20" ht="11.25" outlineLevel="3" x14ac:dyDescent="0.2">
      <c r="A330" s="16"/>
      <c r="B330" s="113"/>
      <c r="C330" s="114">
        <v>5</v>
      </c>
      <c r="D330" s="115" t="s">
        <v>227</v>
      </c>
      <c r="E330" s="116" t="s">
        <v>439</v>
      </c>
      <c r="F330" s="117" t="s">
        <v>440</v>
      </c>
      <c r="G330" s="115" t="s">
        <v>306</v>
      </c>
      <c r="H330" s="118">
        <v>2</v>
      </c>
      <c r="I330" s="119">
        <v>0</v>
      </c>
      <c r="J330" s="120">
        <f>H330*I330</f>
        <v>0</v>
      </c>
      <c r="K330" s="118">
        <v>5.0000000000000001E-3</v>
      </c>
      <c r="L330" s="118">
        <f>H330*K330</f>
        <v>0.01</v>
      </c>
      <c r="M330" s="118"/>
      <c r="N330" s="118">
        <f>H330*M330</f>
        <v>0</v>
      </c>
      <c r="O330" s="120">
        <v>21</v>
      </c>
      <c r="P330" s="120">
        <f>J330*(O330/100)</f>
        <v>0</v>
      </c>
      <c r="Q330" s="120">
        <f>J330+P330</f>
        <v>0</v>
      </c>
      <c r="R330" s="10"/>
      <c r="S330" s="10"/>
      <c r="T330" s="10"/>
    </row>
    <row r="331" spans="1:20" ht="9.75" outlineLevel="4" x14ac:dyDescent="0.2">
      <c r="A331" s="121"/>
      <c r="B331" s="122"/>
      <c r="C331" s="122"/>
      <c r="D331" s="123"/>
      <c r="E331" s="128" t="s">
        <v>17</v>
      </c>
      <c r="F331" s="124" t="s">
        <v>441</v>
      </c>
      <c r="G331" s="123"/>
      <c r="H331" s="125">
        <v>2</v>
      </c>
      <c r="I331" s="126"/>
      <c r="J331" s="127"/>
      <c r="K331" s="125"/>
      <c r="L331" s="125"/>
      <c r="M331" s="125"/>
      <c r="N331" s="125"/>
      <c r="O331" s="127"/>
      <c r="P331" s="127"/>
      <c r="Q331" s="127"/>
      <c r="R331" s="7"/>
      <c r="S331" s="10"/>
    </row>
    <row r="332" spans="1:20" ht="7.5" customHeight="1" outlineLevel="4" x14ac:dyDescent="0.15">
      <c r="A332" s="10"/>
      <c r="B332" s="84"/>
      <c r="C332" s="83"/>
      <c r="D332" s="86"/>
      <c r="E332" s="45"/>
      <c r="F332" s="87"/>
      <c r="G332" s="86"/>
      <c r="H332" s="88"/>
      <c r="I332" s="90"/>
      <c r="J332" s="47"/>
      <c r="K332" s="51"/>
      <c r="L332" s="51"/>
      <c r="M332" s="51"/>
      <c r="N332" s="51"/>
      <c r="O332" s="47"/>
      <c r="P332" s="47"/>
      <c r="Q332" s="47"/>
      <c r="R332" s="7"/>
      <c r="S332" s="10"/>
    </row>
    <row r="333" spans="1:20" ht="11.25" outlineLevel="3" x14ac:dyDescent="0.2">
      <c r="A333" s="16"/>
      <c r="B333" s="113"/>
      <c r="C333" s="114">
        <v>6</v>
      </c>
      <c r="D333" s="115" t="s">
        <v>227</v>
      </c>
      <c r="E333" s="116" t="s">
        <v>318</v>
      </c>
      <c r="F333" s="117" t="s">
        <v>319</v>
      </c>
      <c r="G333" s="115" t="s">
        <v>306</v>
      </c>
      <c r="H333" s="118">
        <v>3</v>
      </c>
      <c r="I333" s="119">
        <v>0</v>
      </c>
      <c r="J333" s="120">
        <f>H333*I333</f>
        <v>0</v>
      </c>
      <c r="K333" s="118">
        <v>2.5000000000000001E-3</v>
      </c>
      <c r="L333" s="118">
        <f>H333*K333</f>
        <v>7.4999999999999997E-3</v>
      </c>
      <c r="M333" s="118"/>
      <c r="N333" s="118">
        <f>H333*M333</f>
        <v>0</v>
      </c>
      <c r="O333" s="120">
        <v>21</v>
      </c>
      <c r="P333" s="120">
        <f>J333*(O333/100)</f>
        <v>0</v>
      </c>
      <c r="Q333" s="120">
        <f>J333+P333</f>
        <v>0</v>
      </c>
      <c r="R333" s="10"/>
      <c r="S333" s="10"/>
      <c r="T333" s="10"/>
    </row>
    <row r="334" spans="1:20" ht="9.75" outlineLevel="4" x14ac:dyDescent="0.2">
      <c r="A334" s="121"/>
      <c r="B334" s="122"/>
      <c r="C334" s="122"/>
      <c r="D334" s="123"/>
      <c r="E334" s="128" t="s">
        <v>17</v>
      </c>
      <c r="F334" s="124" t="s">
        <v>442</v>
      </c>
      <c r="G334" s="123"/>
      <c r="H334" s="125">
        <v>3</v>
      </c>
      <c r="I334" s="126"/>
      <c r="J334" s="127"/>
      <c r="K334" s="125"/>
      <c r="L334" s="125"/>
      <c r="M334" s="125"/>
      <c r="N334" s="125"/>
      <c r="O334" s="127"/>
      <c r="P334" s="127"/>
      <c r="Q334" s="127"/>
      <c r="R334" s="7"/>
      <c r="S334" s="10"/>
    </row>
    <row r="335" spans="1:20" ht="7.5" customHeight="1" outlineLevel="4" x14ac:dyDescent="0.15">
      <c r="A335" s="10"/>
      <c r="B335" s="84"/>
      <c r="C335" s="83"/>
      <c r="D335" s="86"/>
      <c r="E335" s="45"/>
      <c r="F335" s="87"/>
      <c r="G335" s="86"/>
      <c r="H335" s="88"/>
      <c r="I335" s="90"/>
      <c r="J335" s="47"/>
      <c r="K335" s="51"/>
      <c r="L335" s="51"/>
      <c r="M335" s="51"/>
      <c r="N335" s="51"/>
      <c r="O335" s="47"/>
      <c r="P335" s="47"/>
      <c r="Q335" s="47"/>
      <c r="R335" s="7"/>
      <c r="S335" s="10"/>
    </row>
    <row r="336" spans="1:20" ht="11.25" outlineLevel="3" x14ac:dyDescent="0.2">
      <c r="A336" s="16"/>
      <c r="B336" s="113"/>
      <c r="C336" s="114">
        <v>7</v>
      </c>
      <c r="D336" s="115" t="s">
        <v>227</v>
      </c>
      <c r="E336" s="116" t="s">
        <v>443</v>
      </c>
      <c r="F336" s="117" t="s">
        <v>444</v>
      </c>
      <c r="G336" s="115" t="s">
        <v>306</v>
      </c>
      <c r="H336" s="118">
        <v>1</v>
      </c>
      <c r="I336" s="119">
        <v>0</v>
      </c>
      <c r="J336" s="120">
        <f>H336*I336</f>
        <v>0</v>
      </c>
      <c r="K336" s="118">
        <v>4.0000000000000001E-3</v>
      </c>
      <c r="L336" s="118">
        <f>H336*K336</f>
        <v>4.0000000000000001E-3</v>
      </c>
      <c r="M336" s="118"/>
      <c r="N336" s="118">
        <f>H336*M336</f>
        <v>0</v>
      </c>
      <c r="O336" s="120">
        <v>21</v>
      </c>
      <c r="P336" s="120">
        <f>J336*(O336/100)</f>
        <v>0</v>
      </c>
      <c r="Q336" s="120">
        <f>J336+P336</f>
        <v>0</v>
      </c>
      <c r="R336" s="10"/>
      <c r="S336" s="10"/>
      <c r="T336" s="10"/>
    </row>
    <row r="337" spans="1:20" ht="9.75" outlineLevel="4" x14ac:dyDescent="0.2">
      <c r="A337" s="121"/>
      <c r="B337" s="122"/>
      <c r="C337" s="122"/>
      <c r="D337" s="123"/>
      <c r="E337" s="128" t="s">
        <v>17</v>
      </c>
      <c r="F337" s="124" t="s">
        <v>445</v>
      </c>
      <c r="G337" s="123"/>
      <c r="H337" s="125">
        <v>1</v>
      </c>
      <c r="I337" s="126"/>
      <c r="J337" s="127"/>
      <c r="K337" s="125"/>
      <c r="L337" s="125"/>
      <c r="M337" s="125"/>
      <c r="N337" s="125"/>
      <c r="O337" s="127"/>
      <c r="P337" s="127"/>
      <c r="Q337" s="127"/>
      <c r="R337" s="7"/>
      <c r="S337" s="10"/>
    </row>
    <row r="338" spans="1:20" ht="7.5" customHeight="1" outlineLevel="4" x14ac:dyDescent="0.15">
      <c r="A338" s="10"/>
      <c r="B338" s="84"/>
      <c r="C338" s="83"/>
      <c r="D338" s="86"/>
      <c r="E338" s="45"/>
      <c r="F338" s="87"/>
      <c r="G338" s="86"/>
      <c r="H338" s="88"/>
      <c r="I338" s="90"/>
      <c r="J338" s="47"/>
      <c r="K338" s="51"/>
      <c r="L338" s="51"/>
      <c r="M338" s="51"/>
      <c r="N338" s="51"/>
      <c r="O338" s="47"/>
      <c r="P338" s="47"/>
      <c r="Q338" s="47"/>
      <c r="R338" s="7"/>
      <c r="S338" s="10"/>
    </row>
    <row r="339" spans="1:20" ht="11.25" outlineLevel="3" x14ac:dyDescent="0.2">
      <c r="A339" s="16"/>
      <c r="B339" s="113"/>
      <c r="C339" s="114">
        <v>8</v>
      </c>
      <c r="D339" s="115" t="s">
        <v>227</v>
      </c>
      <c r="E339" s="116" t="s">
        <v>446</v>
      </c>
      <c r="F339" s="117" t="s">
        <v>447</v>
      </c>
      <c r="G339" s="115" t="s">
        <v>306</v>
      </c>
      <c r="H339" s="118">
        <v>2</v>
      </c>
      <c r="I339" s="119">
        <v>0</v>
      </c>
      <c r="J339" s="120">
        <f>H339*I339</f>
        <v>0</v>
      </c>
      <c r="K339" s="118">
        <v>1.2999999999999999E-3</v>
      </c>
      <c r="L339" s="118">
        <f>H339*K339</f>
        <v>2.5999999999999999E-3</v>
      </c>
      <c r="M339" s="118"/>
      <c r="N339" s="118">
        <f>H339*M339</f>
        <v>0</v>
      </c>
      <c r="O339" s="120">
        <v>21</v>
      </c>
      <c r="P339" s="120">
        <f>J339*(O339/100)</f>
        <v>0</v>
      </c>
      <c r="Q339" s="120">
        <f>J339+P339</f>
        <v>0</v>
      </c>
      <c r="R339" s="10"/>
      <c r="S339" s="10"/>
      <c r="T339" s="10"/>
    </row>
    <row r="340" spans="1:20" ht="9.75" outlineLevel="4" x14ac:dyDescent="0.2">
      <c r="A340" s="121"/>
      <c r="B340" s="122"/>
      <c r="C340" s="122"/>
      <c r="D340" s="123"/>
      <c r="E340" s="128" t="s">
        <v>17</v>
      </c>
      <c r="F340" s="124" t="s">
        <v>448</v>
      </c>
      <c r="G340" s="123"/>
      <c r="H340" s="125">
        <v>2</v>
      </c>
      <c r="I340" s="126"/>
      <c r="J340" s="127"/>
      <c r="K340" s="125"/>
      <c r="L340" s="125"/>
      <c r="M340" s="125"/>
      <c r="N340" s="125"/>
      <c r="O340" s="127"/>
      <c r="P340" s="127"/>
      <c r="Q340" s="127"/>
      <c r="R340" s="7"/>
      <c r="S340" s="10"/>
    </row>
    <row r="341" spans="1:20" ht="7.5" customHeight="1" outlineLevel="4" x14ac:dyDescent="0.15">
      <c r="A341" s="10"/>
      <c r="B341" s="84"/>
      <c r="C341" s="83"/>
      <c r="D341" s="86"/>
      <c r="E341" s="45"/>
      <c r="F341" s="87"/>
      <c r="G341" s="86"/>
      <c r="H341" s="88"/>
      <c r="I341" s="90"/>
      <c r="J341" s="47"/>
      <c r="K341" s="51"/>
      <c r="L341" s="51"/>
      <c r="M341" s="51"/>
      <c r="N341" s="51"/>
      <c r="O341" s="47"/>
      <c r="P341" s="47"/>
      <c r="Q341" s="47"/>
      <c r="R341" s="7"/>
      <c r="S341" s="10"/>
    </row>
    <row r="342" spans="1:20" ht="11.25" outlineLevel="3" x14ac:dyDescent="0.2">
      <c r="A342" s="16"/>
      <c r="B342" s="113"/>
      <c r="C342" s="114">
        <v>9</v>
      </c>
      <c r="D342" s="115" t="s">
        <v>227</v>
      </c>
      <c r="E342" s="116" t="s">
        <v>331</v>
      </c>
      <c r="F342" s="117" t="s">
        <v>332</v>
      </c>
      <c r="G342" s="115" t="s">
        <v>306</v>
      </c>
      <c r="H342" s="118">
        <v>1</v>
      </c>
      <c r="I342" s="119">
        <v>0</v>
      </c>
      <c r="J342" s="120">
        <f>H342*I342</f>
        <v>0</v>
      </c>
      <c r="K342" s="118">
        <v>1.6999999999999999E-3</v>
      </c>
      <c r="L342" s="118">
        <f>H342*K342</f>
        <v>1.6999999999999999E-3</v>
      </c>
      <c r="M342" s="118"/>
      <c r="N342" s="118">
        <f>H342*M342</f>
        <v>0</v>
      </c>
      <c r="O342" s="120">
        <v>21</v>
      </c>
      <c r="P342" s="120">
        <f>J342*(O342/100)</f>
        <v>0</v>
      </c>
      <c r="Q342" s="120">
        <f>J342+P342</f>
        <v>0</v>
      </c>
      <c r="R342" s="10"/>
      <c r="S342" s="10"/>
      <c r="T342" s="10"/>
    </row>
    <row r="343" spans="1:20" ht="9.75" outlineLevel="4" x14ac:dyDescent="0.2">
      <c r="A343" s="121"/>
      <c r="B343" s="122"/>
      <c r="C343" s="122"/>
      <c r="D343" s="123"/>
      <c r="E343" s="128" t="s">
        <v>17</v>
      </c>
      <c r="F343" s="124" t="s">
        <v>449</v>
      </c>
      <c r="G343" s="123"/>
      <c r="H343" s="125">
        <v>1</v>
      </c>
      <c r="I343" s="126"/>
      <c r="J343" s="127"/>
      <c r="K343" s="125"/>
      <c r="L343" s="125"/>
      <c r="M343" s="125"/>
      <c r="N343" s="125"/>
      <c r="O343" s="127"/>
      <c r="P343" s="127"/>
      <c r="Q343" s="127"/>
      <c r="R343" s="7"/>
      <c r="S343" s="10"/>
    </row>
    <row r="344" spans="1:20" ht="7.5" customHeight="1" outlineLevel="4" x14ac:dyDescent="0.15">
      <c r="A344" s="10"/>
      <c r="B344" s="84"/>
      <c r="C344" s="83"/>
      <c r="D344" s="86"/>
      <c r="E344" s="45"/>
      <c r="F344" s="87"/>
      <c r="G344" s="86"/>
      <c r="H344" s="88"/>
      <c r="I344" s="90"/>
      <c r="J344" s="47"/>
      <c r="K344" s="51"/>
      <c r="L344" s="51"/>
      <c r="M344" s="51"/>
      <c r="N344" s="51"/>
      <c r="O344" s="47"/>
      <c r="P344" s="47"/>
      <c r="Q344" s="47"/>
      <c r="R344" s="7"/>
      <c r="S344" s="10"/>
    </row>
    <row r="345" spans="1:20" ht="11.25" outlineLevel="3" x14ac:dyDescent="0.2">
      <c r="A345" s="16"/>
      <c r="B345" s="113"/>
      <c r="C345" s="114">
        <v>10</v>
      </c>
      <c r="D345" s="115" t="s">
        <v>227</v>
      </c>
      <c r="E345" s="116" t="s">
        <v>450</v>
      </c>
      <c r="F345" s="117" t="s">
        <v>451</v>
      </c>
      <c r="G345" s="115" t="s">
        <v>277</v>
      </c>
      <c r="H345" s="118">
        <v>20.5</v>
      </c>
      <c r="I345" s="119">
        <v>0</v>
      </c>
      <c r="J345" s="120">
        <f>H345*I345</f>
        <v>0</v>
      </c>
      <c r="K345" s="118">
        <v>4.8300000000000003E-2</v>
      </c>
      <c r="L345" s="118">
        <f>H345*K345</f>
        <v>0.99015000000000009</v>
      </c>
      <c r="M345" s="118"/>
      <c r="N345" s="118">
        <f>H345*M345</f>
        <v>0</v>
      </c>
      <c r="O345" s="120">
        <v>21</v>
      </c>
      <c r="P345" s="120">
        <f>J345*(O345/100)</f>
        <v>0</v>
      </c>
      <c r="Q345" s="120">
        <f>J345+P345</f>
        <v>0</v>
      </c>
      <c r="R345" s="10"/>
      <c r="S345" s="10"/>
      <c r="T345" s="10"/>
    </row>
    <row r="346" spans="1:20" ht="9.75" outlineLevel="4" x14ac:dyDescent="0.2">
      <c r="A346" s="121"/>
      <c r="B346" s="122"/>
      <c r="C346" s="122"/>
      <c r="D346" s="123"/>
      <c r="E346" s="128" t="s">
        <v>17</v>
      </c>
      <c r="F346" s="124" t="s">
        <v>452</v>
      </c>
      <c r="G346" s="123"/>
      <c r="H346" s="125">
        <v>20.5</v>
      </c>
      <c r="I346" s="126"/>
      <c r="J346" s="127"/>
      <c r="K346" s="125"/>
      <c r="L346" s="125"/>
      <c r="M346" s="125"/>
      <c r="N346" s="125"/>
      <c r="O346" s="127"/>
      <c r="P346" s="127"/>
      <c r="Q346" s="127"/>
      <c r="R346" s="7"/>
      <c r="S346" s="10"/>
    </row>
    <row r="347" spans="1:20" ht="7.5" customHeight="1" outlineLevel="4" x14ac:dyDescent="0.15">
      <c r="A347" s="10"/>
      <c r="B347" s="84"/>
      <c r="C347" s="83"/>
      <c r="D347" s="86"/>
      <c r="E347" s="45"/>
      <c r="F347" s="87"/>
      <c r="G347" s="86"/>
      <c r="H347" s="88"/>
      <c r="I347" s="90"/>
      <c r="J347" s="47"/>
      <c r="K347" s="51"/>
      <c r="L347" s="51"/>
      <c r="M347" s="51"/>
      <c r="N347" s="51"/>
      <c r="O347" s="47"/>
      <c r="P347" s="47"/>
      <c r="Q347" s="47"/>
      <c r="R347" s="7"/>
      <c r="S347" s="10"/>
    </row>
    <row r="348" spans="1:20" ht="11.25" outlineLevel="3" x14ac:dyDescent="0.2">
      <c r="A348" s="16"/>
      <c r="B348" s="113"/>
      <c r="C348" s="114">
        <v>11</v>
      </c>
      <c r="D348" s="115" t="s">
        <v>227</v>
      </c>
      <c r="E348" s="116" t="s">
        <v>453</v>
      </c>
      <c r="F348" s="117" t="s">
        <v>454</v>
      </c>
      <c r="G348" s="115" t="s">
        <v>277</v>
      </c>
      <c r="H348" s="118">
        <v>10</v>
      </c>
      <c r="I348" s="119">
        <v>0</v>
      </c>
      <c r="J348" s="120">
        <f>H348*I348</f>
        <v>0</v>
      </c>
      <c r="K348" s="118">
        <v>6.5670000000000006E-2</v>
      </c>
      <c r="L348" s="118">
        <f>H348*K348</f>
        <v>0.65670000000000006</v>
      </c>
      <c r="M348" s="118"/>
      <c r="N348" s="118">
        <f>H348*M348</f>
        <v>0</v>
      </c>
      <c r="O348" s="120">
        <v>21</v>
      </c>
      <c r="P348" s="120">
        <f>J348*(O348/100)</f>
        <v>0</v>
      </c>
      <c r="Q348" s="120">
        <f>J348+P348</f>
        <v>0</v>
      </c>
      <c r="R348" s="10"/>
      <c r="S348" s="10"/>
      <c r="T348" s="10"/>
    </row>
    <row r="349" spans="1:20" ht="9.75" outlineLevel="4" x14ac:dyDescent="0.2">
      <c r="A349" s="121"/>
      <c r="B349" s="122"/>
      <c r="C349" s="122"/>
      <c r="D349" s="123"/>
      <c r="E349" s="128" t="s">
        <v>17</v>
      </c>
      <c r="F349" s="124" t="s">
        <v>455</v>
      </c>
      <c r="G349" s="123"/>
      <c r="H349" s="125">
        <v>10</v>
      </c>
      <c r="I349" s="126"/>
      <c r="J349" s="127"/>
      <c r="K349" s="125"/>
      <c r="L349" s="125"/>
      <c r="M349" s="125"/>
      <c r="N349" s="125"/>
      <c r="O349" s="127"/>
      <c r="P349" s="127"/>
      <c r="Q349" s="127"/>
      <c r="R349" s="7"/>
      <c r="S349" s="10"/>
    </row>
    <row r="350" spans="1:20" ht="7.5" customHeight="1" outlineLevel="4" x14ac:dyDescent="0.15">
      <c r="A350" s="10"/>
      <c r="B350" s="84"/>
      <c r="C350" s="83"/>
      <c r="D350" s="86"/>
      <c r="E350" s="45"/>
      <c r="F350" s="87"/>
      <c r="G350" s="86"/>
      <c r="H350" s="88"/>
      <c r="I350" s="90"/>
      <c r="J350" s="47"/>
      <c r="K350" s="51"/>
      <c r="L350" s="51"/>
      <c r="M350" s="51"/>
      <c r="N350" s="51"/>
      <c r="O350" s="47"/>
      <c r="P350" s="47"/>
      <c r="Q350" s="47"/>
      <c r="R350" s="7"/>
      <c r="S350" s="10"/>
    </row>
    <row r="351" spans="1:20" ht="11.25" outlineLevel="3" x14ac:dyDescent="0.2">
      <c r="A351" s="16"/>
      <c r="B351" s="113"/>
      <c r="C351" s="114">
        <v>12</v>
      </c>
      <c r="D351" s="115" t="s">
        <v>227</v>
      </c>
      <c r="E351" s="116" t="s">
        <v>456</v>
      </c>
      <c r="F351" s="117" t="s">
        <v>457</v>
      </c>
      <c r="G351" s="115" t="s">
        <v>277</v>
      </c>
      <c r="H351" s="118">
        <v>51.5</v>
      </c>
      <c r="I351" s="119">
        <v>0</v>
      </c>
      <c r="J351" s="120">
        <f>H351*I351</f>
        <v>0</v>
      </c>
      <c r="K351" s="118">
        <v>0.08</v>
      </c>
      <c r="L351" s="118">
        <f>H351*K351</f>
        <v>4.12</v>
      </c>
      <c r="M351" s="118"/>
      <c r="N351" s="118">
        <f>H351*M351</f>
        <v>0</v>
      </c>
      <c r="O351" s="120">
        <v>21</v>
      </c>
      <c r="P351" s="120">
        <f>J351*(O351/100)</f>
        <v>0</v>
      </c>
      <c r="Q351" s="120">
        <f>J351+P351</f>
        <v>0</v>
      </c>
      <c r="R351" s="10"/>
      <c r="S351" s="10"/>
      <c r="T351" s="10"/>
    </row>
    <row r="352" spans="1:20" ht="9.75" outlineLevel="4" x14ac:dyDescent="0.2">
      <c r="A352" s="121"/>
      <c r="B352" s="122"/>
      <c r="C352" s="122"/>
      <c r="D352" s="123"/>
      <c r="E352" s="128" t="s">
        <v>17</v>
      </c>
      <c r="F352" s="124" t="s">
        <v>458</v>
      </c>
      <c r="G352" s="123"/>
      <c r="H352" s="125">
        <v>25.499999999999996</v>
      </c>
      <c r="I352" s="126"/>
      <c r="J352" s="127"/>
      <c r="K352" s="125"/>
      <c r="L352" s="125"/>
      <c r="M352" s="125"/>
      <c r="N352" s="125"/>
      <c r="O352" s="127"/>
      <c r="P352" s="127"/>
      <c r="Q352" s="127"/>
      <c r="R352" s="7"/>
      <c r="S352" s="10"/>
    </row>
    <row r="353" spans="1:20" ht="9.75" outlineLevel="4" x14ac:dyDescent="0.2">
      <c r="A353" s="121"/>
      <c r="B353" s="122"/>
      <c r="C353" s="122"/>
      <c r="D353" s="123"/>
      <c r="E353" s="128"/>
      <c r="F353" s="124" t="s">
        <v>459</v>
      </c>
      <c r="G353" s="123"/>
      <c r="H353" s="125">
        <v>26</v>
      </c>
      <c r="I353" s="126"/>
      <c r="J353" s="127"/>
      <c r="K353" s="125"/>
      <c r="L353" s="125"/>
      <c r="M353" s="125"/>
      <c r="N353" s="125"/>
      <c r="O353" s="127"/>
      <c r="P353" s="127"/>
      <c r="Q353" s="127"/>
      <c r="R353" s="7"/>
      <c r="S353" s="10"/>
    </row>
    <row r="354" spans="1:20" ht="7.5" customHeight="1" outlineLevel="4" x14ac:dyDescent="0.15">
      <c r="A354" s="10"/>
      <c r="B354" s="84"/>
      <c r="C354" s="83"/>
      <c r="D354" s="86"/>
      <c r="E354" s="45"/>
      <c r="F354" s="87"/>
      <c r="G354" s="86"/>
      <c r="H354" s="88"/>
      <c r="I354" s="90"/>
      <c r="J354" s="47"/>
      <c r="K354" s="51"/>
      <c r="L354" s="51"/>
      <c r="M354" s="51"/>
      <c r="N354" s="51"/>
      <c r="O354" s="47"/>
      <c r="P354" s="47"/>
      <c r="Q354" s="47"/>
      <c r="R354" s="7"/>
      <c r="S354" s="10"/>
    </row>
    <row r="355" spans="1:20" ht="11.25" outlineLevel="3" x14ac:dyDescent="0.2">
      <c r="A355" s="16"/>
      <c r="B355" s="113"/>
      <c r="C355" s="114">
        <v>13</v>
      </c>
      <c r="D355" s="115" t="s">
        <v>227</v>
      </c>
      <c r="E355" s="116" t="s">
        <v>460</v>
      </c>
      <c r="F355" s="117" t="s">
        <v>461</v>
      </c>
      <c r="G355" s="115" t="s">
        <v>277</v>
      </c>
      <c r="H355" s="118">
        <v>69</v>
      </c>
      <c r="I355" s="119">
        <v>0</v>
      </c>
      <c r="J355" s="120">
        <f>H355*I355</f>
        <v>0</v>
      </c>
      <c r="K355" s="118">
        <v>4.8000000000000001E-2</v>
      </c>
      <c r="L355" s="118">
        <f>H355*K355</f>
        <v>3.3120000000000003</v>
      </c>
      <c r="M355" s="118"/>
      <c r="N355" s="118">
        <f>H355*M355</f>
        <v>0</v>
      </c>
      <c r="O355" s="120">
        <v>21</v>
      </c>
      <c r="P355" s="120">
        <f>J355*(O355/100)</f>
        <v>0</v>
      </c>
      <c r="Q355" s="120">
        <f>J355+P355</f>
        <v>0</v>
      </c>
      <c r="R355" s="10"/>
      <c r="S355" s="10"/>
      <c r="T355" s="10"/>
    </row>
    <row r="356" spans="1:20" ht="9.75" outlineLevel="4" x14ac:dyDescent="0.2">
      <c r="A356" s="121"/>
      <c r="B356" s="122"/>
      <c r="C356" s="122"/>
      <c r="D356" s="123"/>
      <c r="E356" s="128" t="s">
        <v>17</v>
      </c>
      <c r="F356" s="124" t="s">
        <v>462</v>
      </c>
      <c r="G356" s="123"/>
      <c r="H356" s="125">
        <v>69</v>
      </c>
      <c r="I356" s="126"/>
      <c r="J356" s="127"/>
      <c r="K356" s="125"/>
      <c r="L356" s="125"/>
      <c r="M356" s="125"/>
      <c r="N356" s="125"/>
      <c r="O356" s="127"/>
      <c r="P356" s="127"/>
      <c r="Q356" s="127"/>
      <c r="R356" s="7"/>
      <c r="S356" s="10"/>
    </row>
    <row r="357" spans="1:20" ht="7.5" customHeight="1" outlineLevel="4" x14ac:dyDescent="0.15">
      <c r="A357" s="10"/>
      <c r="B357" s="84"/>
      <c r="C357" s="83"/>
      <c r="D357" s="86"/>
      <c r="E357" s="45"/>
      <c r="F357" s="87"/>
      <c r="G357" s="86"/>
      <c r="H357" s="88"/>
      <c r="I357" s="90"/>
      <c r="J357" s="47"/>
      <c r="K357" s="51"/>
      <c r="L357" s="51"/>
      <c r="M357" s="51"/>
      <c r="N357" s="51"/>
      <c r="O357" s="47"/>
      <c r="P357" s="47"/>
      <c r="Q357" s="47"/>
      <c r="R357" s="7"/>
      <c r="S357" s="10"/>
    </row>
    <row r="358" spans="1:20" ht="11.25" outlineLevel="3" x14ac:dyDescent="0.2">
      <c r="A358" s="16"/>
      <c r="B358" s="113"/>
      <c r="C358" s="114">
        <v>14</v>
      </c>
      <c r="D358" s="115" t="s">
        <v>227</v>
      </c>
      <c r="E358" s="116" t="s">
        <v>463</v>
      </c>
      <c r="F358" s="117" t="s">
        <v>464</v>
      </c>
      <c r="G358" s="115" t="s">
        <v>277</v>
      </c>
      <c r="H358" s="118">
        <v>2</v>
      </c>
      <c r="I358" s="119">
        <v>0</v>
      </c>
      <c r="J358" s="120">
        <f>H358*I358</f>
        <v>0</v>
      </c>
      <c r="K358" s="118">
        <v>0.15</v>
      </c>
      <c r="L358" s="118">
        <f>H358*K358</f>
        <v>0.3</v>
      </c>
      <c r="M358" s="118"/>
      <c r="N358" s="118">
        <f>H358*M358</f>
        <v>0</v>
      </c>
      <c r="O358" s="120">
        <v>21</v>
      </c>
      <c r="P358" s="120">
        <f>J358*(O358/100)</f>
        <v>0</v>
      </c>
      <c r="Q358" s="120">
        <f>J358+P358</f>
        <v>0</v>
      </c>
      <c r="R358" s="10"/>
      <c r="S358" s="10"/>
      <c r="T358" s="10"/>
    </row>
    <row r="359" spans="1:20" ht="9.75" outlineLevel="4" x14ac:dyDescent="0.2">
      <c r="A359" s="121"/>
      <c r="B359" s="122"/>
      <c r="C359" s="122"/>
      <c r="D359" s="123"/>
      <c r="E359" s="128" t="s">
        <v>17</v>
      </c>
      <c r="F359" s="124" t="s">
        <v>465</v>
      </c>
      <c r="G359" s="123"/>
      <c r="H359" s="125">
        <v>2</v>
      </c>
      <c r="I359" s="126"/>
      <c r="J359" s="127"/>
      <c r="K359" s="125"/>
      <c r="L359" s="125"/>
      <c r="M359" s="125"/>
      <c r="N359" s="125"/>
      <c r="O359" s="127"/>
      <c r="P359" s="127"/>
      <c r="Q359" s="127"/>
      <c r="R359" s="7"/>
      <c r="S359" s="10"/>
    </row>
    <row r="360" spans="1:20" ht="7.5" customHeight="1" outlineLevel="4" x14ac:dyDescent="0.15">
      <c r="A360" s="10"/>
      <c r="B360" s="84"/>
      <c r="C360" s="83"/>
      <c r="D360" s="86"/>
      <c r="E360" s="45"/>
      <c r="F360" s="87"/>
      <c r="G360" s="86"/>
      <c r="H360" s="88"/>
      <c r="I360" s="90"/>
      <c r="J360" s="47"/>
      <c r="K360" s="51"/>
      <c r="L360" s="51"/>
      <c r="M360" s="51"/>
      <c r="N360" s="51"/>
      <c r="O360" s="47"/>
      <c r="P360" s="47"/>
      <c r="Q360" s="47"/>
      <c r="R360" s="7"/>
      <c r="S360" s="10"/>
    </row>
    <row r="361" spans="1:20" ht="11.25" outlineLevel="3" x14ac:dyDescent="0.2">
      <c r="A361" s="16"/>
      <c r="B361" s="113"/>
      <c r="C361" s="114">
        <v>15</v>
      </c>
      <c r="D361" s="115" t="s">
        <v>227</v>
      </c>
      <c r="E361" s="116" t="s">
        <v>466</v>
      </c>
      <c r="F361" s="117" t="s">
        <v>467</v>
      </c>
      <c r="G361" s="115" t="s">
        <v>277</v>
      </c>
      <c r="H361" s="118">
        <v>28</v>
      </c>
      <c r="I361" s="119">
        <v>0</v>
      </c>
      <c r="J361" s="120">
        <f>H361*I361</f>
        <v>0</v>
      </c>
      <c r="K361" s="118">
        <v>0.22500000000000001</v>
      </c>
      <c r="L361" s="118">
        <f>H361*K361</f>
        <v>6.3</v>
      </c>
      <c r="M361" s="118"/>
      <c r="N361" s="118">
        <f>H361*M361</f>
        <v>0</v>
      </c>
      <c r="O361" s="120">
        <v>21</v>
      </c>
      <c r="P361" s="120">
        <f>J361*(O361/100)</f>
        <v>0</v>
      </c>
      <c r="Q361" s="120">
        <f>J361+P361</f>
        <v>0</v>
      </c>
      <c r="R361" s="10"/>
      <c r="S361" s="10"/>
      <c r="T361" s="10"/>
    </row>
    <row r="362" spans="1:20" ht="9.75" outlineLevel="4" x14ac:dyDescent="0.2">
      <c r="A362" s="121"/>
      <c r="B362" s="122"/>
      <c r="C362" s="122"/>
      <c r="D362" s="123"/>
      <c r="E362" s="128" t="s">
        <v>17</v>
      </c>
      <c r="F362" s="124" t="s">
        <v>468</v>
      </c>
      <c r="G362" s="123"/>
      <c r="H362" s="125">
        <v>28</v>
      </c>
      <c r="I362" s="126"/>
      <c r="J362" s="127"/>
      <c r="K362" s="125"/>
      <c r="L362" s="125"/>
      <c r="M362" s="125"/>
      <c r="N362" s="125"/>
      <c r="O362" s="127"/>
      <c r="P362" s="127"/>
      <c r="Q362" s="127"/>
      <c r="R362" s="7"/>
      <c r="S362" s="10"/>
    </row>
    <row r="363" spans="1:20" ht="7.5" customHeight="1" outlineLevel="4" x14ac:dyDescent="0.15">
      <c r="A363" s="10"/>
      <c r="B363" s="84"/>
      <c r="C363" s="83"/>
      <c r="D363" s="86"/>
      <c r="E363" s="45"/>
      <c r="F363" s="87"/>
      <c r="G363" s="86"/>
      <c r="H363" s="88"/>
      <c r="I363" s="90"/>
      <c r="J363" s="47"/>
      <c r="K363" s="51"/>
      <c r="L363" s="51"/>
      <c r="M363" s="51"/>
      <c r="N363" s="51"/>
      <c r="O363" s="47"/>
      <c r="P363" s="47"/>
      <c r="Q363" s="47"/>
      <c r="R363" s="7"/>
      <c r="S363" s="10"/>
    </row>
    <row r="364" spans="1:20" ht="11.25" outlineLevel="3" x14ac:dyDescent="0.2">
      <c r="A364" s="16"/>
      <c r="B364" s="113"/>
      <c r="C364" s="114">
        <v>16</v>
      </c>
      <c r="D364" s="115" t="s">
        <v>236</v>
      </c>
      <c r="E364" s="116" t="s">
        <v>334</v>
      </c>
      <c r="F364" s="117" t="s">
        <v>335</v>
      </c>
      <c r="G364" s="115" t="s">
        <v>306</v>
      </c>
      <c r="H364" s="118">
        <v>9</v>
      </c>
      <c r="I364" s="119">
        <v>0</v>
      </c>
      <c r="J364" s="120">
        <f>H364*I364</f>
        <v>0</v>
      </c>
      <c r="K364" s="118">
        <v>6.9999999999999999E-4</v>
      </c>
      <c r="L364" s="118">
        <f>H364*K364</f>
        <v>6.3E-3</v>
      </c>
      <c r="M364" s="118"/>
      <c r="N364" s="118">
        <f>H364*M364</f>
        <v>0</v>
      </c>
      <c r="O364" s="120">
        <v>21</v>
      </c>
      <c r="P364" s="120">
        <f>J364*(O364/100)</f>
        <v>0</v>
      </c>
      <c r="Q364" s="120">
        <f>J364+P364</f>
        <v>0</v>
      </c>
      <c r="R364" s="10"/>
      <c r="S364" s="10"/>
      <c r="T364" s="10"/>
    </row>
    <row r="365" spans="1:20" ht="9.75" outlineLevel="4" x14ac:dyDescent="0.2">
      <c r="A365" s="121"/>
      <c r="B365" s="122"/>
      <c r="C365" s="122"/>
      <c r="D365" s="123"/>
      <c r="E365" s="128" t="s">
        <v>17</v>
      </c>
      <c r="F365" s="124" t="s">
        <v>438</v>
      </c>
      <c r="G365" s="123"/>
      <c r="H365" s="125">
        <v>9</v>
      </c>
      <c r="I365" s="126"/>
      <c r="J365" s="127"/>
      <c r="K365" s="125"/>
      <c r="L365" s="125"/>
      <c r="M365" s="125"/>
      <c r="N365" s="125"/>
      <c r="O365" s="127"/>
      <c r="P365" s="127"/>
      <c r="Q365" s="127"/>
      <c r="R365" s="7"/>
      <c r="S365" s="10"/>
    </row>
    <row r="366" spans="1:20" ht="9.75" outlineLevel="4" x14ac:dyDescent="0.2">
      <c r="A366" s="121"/>
      <c r="B366" s="122"/>
      <c r="C366" s="122"/>
      <c r="D366" s="123"/>
      <c r="E366" s="128"/>
      <c r="F366" s="124"/>
      <c r="G366" s="123"/>
      <c r="H366" s="125">
        <v>0</v>
      </c>
      <c r="I366" s="126"/>
      <c r="J366" s="127"/>
      <c r="K366" s="125"/>
      <c r="L366" s="125"/>
      <c r="M366" s="125"/>
      <c r="N366" s="125"/>
      <c r="O366" s="127"/>
      <c r="P366" s="127"/>
      <c r="Q366" s="127"/>
      <c r="R366" s="7"/>
      <c r="S366" s="10"/>
    </row>
    <row r="367" spans="1:20" ht="7.5" customHeight="1" outlineLevel="4" x14ac:dyDescent="0.15">
      <c r="A367" s="10"/>
      <c r="B367" s="84"/>
      <c r="C367" s="83"/>
      <c r="D367" s="86"/>
      <c r="E367" s="45"/>
      <c r="F367" s="87"/>
      <c r="G367" s="86"/>
      <c r="H367" s="88"/>
      <c r="I367" s="90"/>
      <c r="J367" s="47"/>
      <c r="K367" s="51"/>
      <c r="L367" s="51"/>
      <c r="M367" s="51"/>
      <c r="N367" s="51"/>
      <c r="O367" s="47"/>
      <c r="P367" s="47"/>
      <c r="Q367" s="47"/>
      <c r="R367" s="7"/>
      <c r="S367" s="10"/>
    </row>
    <row r="368" spans="1:20" ht="11.25" outlineLevel="3" x14ac:dyDescent="0.2">
      <c r="A368" s="16"/>
      <c r="B368" s="113"/>
      <c r="C368" s="114">
        <v>17</v>
      </c>
      <c r="D368" s="115" t="s">
        <v>236</v>
      </c>
      <c r="E368" s="116" t="s">
        <v>336</v>
      </c>
      <c r="F368" s="117" t="s">
        <v>337</v>
      </c>
      <c r="G368" s="115" t="s">
        <v>306</v>
      </c>
      <c r="H368" s="118">
        <v>7</v>
      </c>
      <c r="I368" s="119">
        <v>0</v>
      </c>
      <c r="J368" s="120">
        <f>H368*I368</f>
        <v>0</v>
      </c>
      <c r="K368" s="118">
        <v>0.11241</v>
      </c>
      <c r="L368" s="118">
        <f>H368*K368</f>
        <v>0.78686999999999996</v>
      </c>
      <c r="M368" s="118"/>
      <c r="N368" s="118">
        <f>H368*M368</f>
        <v>0</v>
      </c>
      <c r="O368" s="120">
        <v>21</v>
      </c>
      <c r="P368" s="120">
        <f>J368*(O368/100)</f>
        <v>0</v>
      </c>
      <c r="Q368" s="120">
        <f>J368+P368</f>
        <v>0</v>
      </c>
      <c r="R368" s="10"/>
      <c r="S368" s="10"/>
      <c r="T368" s="10"/>
    </row>
    <row r="369" spans="1:20" ht="9.75" outlineLevel="4" x14ac:dyDescent="0.2">
      <c r="A369" s="121"/>
      <c r="B369" s="122"/>
      <c r="C369" s="122"/>
      <c r="D369" s="123"/>
      <c r="E369" s="128" t="s">
        <v>17</v>
      </c>
      <c r="F369" s="124" t="s">
        <v>469</v>
      </c>
      <c r="G369" s="123"/>
      <c r="H369" s="125">
        <v>7</v>
      </c>
      <c r="I369" s="126"/>
      <c r="J369" s="127"/>
      <c r="K369" s="125"/>
      <c r="L369" s="125"/>
      <c r="M369" s="125"/>
      <c r="N369" s="125"/>
      <c r="O369" s="127"/>
      <c r="P369" s="127"/>
      <c r="Q369" s="127"/>
      <c r="R369" s="7"/>
      <c r="S369" s="10"/>
    </row>
    <row r="370" spans="1:20" ht="7.5" customHeight="1" outlineLevel="4" x14ac:dyDescent="0.15">
      <c r="A370" s="10"/>
      <c r="B370" s="84"/>
      <c r="C370" s="83"/>
      <c r="D370" s="86"/>
      <c r="E370" s="45"/>
      <c r="F370" s="87"/>
      <c r="G370" s="86"/>
      <c r="H370" s="88"/>
      <c r="I370" s="90"/>
      <c r="J370" s="47"/>
      <c r="K370" s="51"/>
      <c r="L370" s="51"/>
      <c r="M370" s="51"/>
      <c r="N370" s="51"/>
      <c r="O370" s="47"/>
      <c r="P370" s="47"/>
      <c r="Q370" s="47"/>
      <c r="R370" s="7"/>
      <c r="S370" s="10"/>
    </row>
    <row r="371" spans="1:20" ht="11.25" outlineLevel="3" x14ac:dyDescent="0.2">
      <c r="A371" s="16"/>
      <c r="B371" s="113"/>
      <c r="C371" s="114">
        <v>18</v>
      </c>
      <c r="D371" s="115" t="s">
        <v>236</v>
      </c>
      <c r="E371" s="116" t="s">
        <v>470</v>
      </c>
      <c r="F371" s="117" t="s">
        <v>471</v>
      </c>
      <c r="G371" s="115" t="s">
        <v>239</v>
      </c>
      <c r="H371" s="118">
        <v>94</v>
      </c>
      <c r="I371" s="119">
        <v>0</v>
      </c>
      <c r="J371" s="120">
        <f>H371*I371</f>
        <v>0</v>
      </c>
      <c r="K371" s="118">
        <v>2.5999999999999999E-3</v>
      </c>
      <c r="L371" s="118">
        <f>H371*K371</f>
        <v>0.24439999999999998</v>
      </c>
      <c r="M371" s="118"/>
      <c r="N371" s="118">
        <f>H371*M371</f>
        <v>0</v>
      </c>
      <c r="O371" s="120">
        <v>21</v>
      </c>
      <c r="P371" s="120">
        <f>J371*(O371/100)</f>
        <v>0</v>
      </c>
      <c r="Q371" s="120">
        <f>J371+P371</f>
        <v>0</v>
      </c>
      <c r="R371" s="10"/>
      <c r="S371" s="10"/>
      <c r="T371" s="10"/>
    </row>
    <row r="372" spans="1:20" ht="9.75" outlineLevel="4" x14ac:dyDescent="0.2">
      <c r="A372" s="121"/>
      <c r="B372" s="122"/>
      <c r="C372" s="122"/>
      <c r="D372" s="123"/>
      <c r="E372" s="128" t="s">
        <v>17</v>
      </c>
      <c r="F372" s="124" t="s">
        <v>472</v>
      </c>
      <c r="G372" s="123"/>
      <c r="H372" s="125">
        <v>94</v>
      </c>
      <c r="I372" s="126"/>
      <c r="J372" s="127"/>
      <c r="K372" s="125"/>
      <c r="L372" s="125"/>
      <c r="M372" s="125"/>
      <c r="N372" s="125"/>
      <c r="O372" s="127"/>
      <c r="P372" s="127"/>
      <c r="Q372" s="127"/>
      <c r="R372" s="7"/>
      <c r="S372" s="10"/>
    </row>
    <row r="373" spans="1:20" ht="7.5" customHeight="1" outlineLevel="4" x14ac:dyDescent="0.15">
      <c r="A373" s="10"/>
      <c r="B373" s="84"/>
      <c r="C373" s="83"/>
      <c r="D373" s="86"/>
      <c r="E373" s="45"/>
      <c r="F373" s="87"/>
      <c r="G373" s="86"/>
      <c r="H373" s="88"/>
      <c r="I373" s="90"/>
      <c r="J373" s="47"/>
      <c r="K373" s="51"/>
      <c r="L373" s="51"/>
      <c r="M373" s="51"/>
      <c r="N373" s="51"/>
      <c r="O373" s="47"/>
      <c r="P373" s="47"/>
      <c r="Q373" s="47"/>
      <c r="R373" s="7"/>
      <c r="S373" s="10"/>
    </row>
    <row r="374" spans="1:20" ht="11.25" outlineLevel="3" x14ac:dyDescent="0.2">
      <c r="A374" s="16"/>
      <c r="B374" s="113"/>
      <c r="C374" s="114">
        <v>19</v>
      </c>
      <c r="D374" s="115" t="s">
        <v>236</v>
      </c>
      <c r="E374" s="116" t="s">
        <v>473</v>
      </c>
      <c r="F374" s="117" t="s">
        <v>474</v>
      </c>
      <c r="G374" s="115" t="s">
        <v>277</v>
      </c>
      <c r="H374" s="118">
        <v>30</v>
      </c>
      <c r="I374" s="119">
        <v>0</v>
      </c>
      <c r="J374" s="120">
        <f>H374*I374</f>
        <v>0</v>
      </c>
      <c r="K374" s="118">
        <v>0.20219000000000001</v>
      </c>
      <c r="L374" s="118">
        <f>H374*K374</f>
        <v>6.0657000000000005</v>
      </c>
      <c r="M374" s="118"/>
      <c r="N374" s="118">
        <f>H374*M374</f>
        <v>0</v>
      </c>
      <c r="O374" s="120">
        <v>21</v>
      </c>
      <c r="P374" s="120">
        <f>J374*(O374/100)</f>
        <v>0</v>
      </c>
      <c r="Q374" s="120">
        <f>J374+P374</f>
        <v>0</v>
      </c>
      <c r="R374" s="10"/>
      <c r="S374" s="10"/>
      <c r="T374" s="10"/>
    </row>
    <row r="375" spans="1:20" ht="9.75" outlineLevel="4" x14ac:dyDescent="0.2">
      <c r="A375" s="121"/>
      <c r="B375" s="122"/>
      <c r="C375" s="122"/>
      <c r="D375" s="123"/>
      <c r="E375" s="128" t="s">
        <v>17</v>
      </c>
      <c r="F375" s="124" t="s">
        <v>475</v>
      </c>
      <c r="G375" s="123"/>
      <c r="H375" s="125">
        <v>30</v>
      </c>
      <c r="I375" s="126"/>
      <c r="J375" s="127"/>
      <c r="K375" s="125"/>
      <c r="L375" s="125"/>
      <c r="M375" s="125"/>
      <c r="N375" s="125"/>
      <c r="O375" s="127"/>
      <c r="P375" s="127"/>
      <c r="Q375" s="127"/>
      <c r="R375" s="7"/>
      <c r="S375" s="10"/>
    </row>
    <row r="376" spans="1:20" ht="7.5" customHeight="1" outlineLevel="4" x14ac:dyDescent="0.15">
      <c r="A376" s="10"/>
      <c r="B376" s="84"/>
      <c r="C376" s="83"/>
      <c r="D376" s="86"/>
      <c r="E376" s="45"/>
      <c r="F376" s="87"/>
      <c r="G376" s="86"/>
      <c r="H376" s="88"/>
      <c r="I376" s="90"/>
      <c r="J376" s="47"/>
      <c r="K376" s="51"/>
      <c r="L376" s="51"/>
      <c r="M376" s="51"/>
      <c r="N376" s="51"/>
      <c r="O376" s="47"/>
      <c r="P376" s="47"/>
      <c r="Q376" s="47"/>
      <c r="R376" s="7"/>
      <c r="S376" s="10"/>
    </row>
    <row r="377" spans="1:20" ht="11.25" outlineLevel="3" x14ac:dyDescent="0.2">
      <c r="A377" s="16"/>
      <c r="B377" s="113"/>
      <c r="C377" s="114">
        <v>20</v>
      </c>
      <c r="D377" s="115" t="s">
        <v>236</v>
      </c>
      <c r="E377" s="116" t="s">
        <v>476</v>
      </c>
      <c r="F377" s="117" t="s">
        <v>477</v>
      </c>
      <c r="G377" s="115" t="s">
        <v>277</v>
      </c>
      <c r="H377" s="118">
        <v>82</v>
      </c>
      <c r="I377" s="119">
        <v>0</v>
      </c>
      <c r="J377" s="120">
        <f>H377*I377</f>
        <v>0</v>
      </c>
      <c r="K377" s="118">
        <v>0.15540000000000001</v>
      </c>
      <c r="L377" s="118">
        <f>H377*K377</f>
        <v>12.742800000000001</v>
      </c>
      <c r="M377" s="118"/>
      <c r="N377" s="118">
        <f>H377*M377</f>
        <v>0</v>
      </c>
      <c r="O377" s="120">
        <v>21</v>
      </c>
      <c r="P377" s="120">
        <f>J377*(O377/100)</f>
        <v>0</v>
      </c>
      <c r="Q377" s="120">
        <f>J377+P377</f>
        <v>0</v>
      </c>
      <c r="R377" s="10"/>
      <c r="S377" s="10"/>
      <c r="T377" s="10"/>
    </row>
    <row r="378" spans="1:20" ht="9.75" outlineLevel="4" x14ac:dyDescent="0.2">
      <c r="A378" s="121"/>
      <c r="B378" s="122"/>
      <c r="C378" s="122"/>
      <c r="D378" s="123"/>
      <c r="E378" s="128" t="s">
        <v>17</v>
      </c>
      <c r="F378" s="124" t="s">
        <v>452</v>
      </c>
      <c r="G378" s="123"/>
      <c r="H378" s="125">
        <v>20.5</v>
      </c>
      <c r="I378" s="126"/>
      <c r="J378" s="127"/>
      <c r="K378" s="125"/>
      <c r="L378" s="125"/>
      <c r="M378" s="125"/>
      <c r="N378" s="125"/>
      <c r="O378" s="127"/>
      <c r="P378" s="127"/>
      <c r="Q378" s="127"/>
      <c r="R378" s="7"/>
      <c r="S378" s="10"/>
    </row>
    <row r="379" spans="1:20" ht="9.75" outlineLevel="4" x14ac:dyDescent="0.2">
      <c r="A379" s="121"/>
      <c r="B379" s="122"/>
      <c r="C379" s="122"/>
      <c r="D379" s="123"/>
      <c r="E379" s="128"/>
      <c r="F379" s="124" t="s">
        <v>455</v>
      </c>
      <c r="G379" s="123"/>
      <c r="H379" s="125">
        <v>10</v>
      </c>
      <c r="I379" s="126"/>
      <c r="J379" s="127"/>
      <c r="K379" s="125"/>
      <c r="L379" s="125"/>
      <c r="M379" s="125"/>
      <c r="N379" s="125"/>
      <c r="O379" s="127"/>
      <c r="P379" s="127"/>
      <c r="Q379" s="127"/>
      <c r="R379" s="7"/>
      <c r="S379" s="10"/>
    </row>
    <row r="380" spans="1:20" ht="9.75" outlineLevel="4" x14ac:dyDescent="0.2">
      <c r="A380" s="121"/>
      <c r="B380" s="122"/>
      <c r="C380" s="122"/>
      <c r="D380" s="123"/>
      <c r="E380" s="128"/>
      <c r="F380" s="124" t="s">
        <v>478</v>
      </c>
      <c r="G380" s="123"/>
      <c r="H380" s="125">
        <v>25.499999999999996</v>
      </c>
      <c r="I380" s="126"/>
      <c r="J380" s="127"/>
      <c r="K380" s="125"/>
      <c r="L380" s="125"/>
      <c r="M380" s="125"/>
      <c r="N380" s="125"/>
      <c r="O380" s="127"/>
      <c r="P380" s="127"/>
      <c r="Q380" s="127"/>
      <c r="R380" s="7"/>
      <c r="S380" s="10"/>
    </row>
    <row r="381" spans="1:20" ht="9.75" outlineLevel="4" x14ac:dyDescent="0.2">
      <c r="A381" s="121"/>
      <c r="B381" s="122"/>
      <c r="C381" s="122"/>
      <c r="D381" s="123"/>
      <c r="E381" s="128"/>
      <c r="F381" s="124" t="s">
        <v>459</v>
      </c>
      <c r="G381" s="123"/>
      <c r="H381" s="125">
        <v>26</v>
      </c>
      <c r="I381" s="126"/>
      <c r="J381" s="127"/>
      <c r="K381" s="125"/>
      <c r="L381" s="125"/>
      <c r="M381" s="125"/>
      <c r="N381" s="125"/>
      <c r="O381" s="127"/>
      <c r="P381" s="127"/>
      <c r="Q381" s="127"/>
      <c r="R381" s="7"/>
      <c r="S381" s="10"/>
    </row>
    <row r="382" spans="1:20" ht="7.5" customHeight="1" outlineLevel="4" x14ac:dyDescent="0.15">
      <c r="A382" s="10"/>
      <c r="B382" s="84"/>
      <c r="C382" s="83"/>
      <c r="D382" s="86"/>
      <c r="E382" s="45"/>
      <c r="F382" s="87"/>
      <c r="G382" s="86"/>
      <c r="H382" s="88"/>
      <c r="I382" s="90"/>
      <c r="J382" s="47"/>
      <c r="K382" s="51"/>
      <c r="L382" s="51"/>
      <c r="M382" s="51"/>
      <c r="N382" s="51"/>
      <c r="O382" s="47"/>
      <c r="P382" s="47"/>
      <c r="Q382" s="47"/>
      <c r="R382" s="7"/>
      <c r="S382" s="10"/>
    </row>
    <row r="383" spans="1:20" ht="11.25" outlineLevel="3" x14ac:dyDescent="0.2">
      <c r="A383" s="16"/>
      <c r="B383" s="113"/>
      <c r="C383" s="114">
        <v>21</v>
      </c>
      <c r="D383" s="115" t="s">
        <v>236</v>
      </c>
      <c r="E383" s="116" t="s">
        <v>479</v>
      </c>
      <c r="F383" s="117" t="s">
        <v>480</v>
      </c>
      <c r="G383" s="115" t="s">
        <v>277</v>
      </c>
      <c r="H383" s="118">
        <v>69</v>
      </c>
      <c r="I383" s="119">
        <v>0</v>
      </c>
      <c r="J383" s="120">
        <f>H383*I383</f>
        <v>0</v>
      </c>
      <c r="K383" s="118">
        <v>0.10095</v>
      </c>
      <c r="L383" s="118">
        <f>H383*K383</f>
        <v>6.9655499999999995</v>
      </c>
      <c r="M383" s="118"/>
      <c r="N383" s="118">
        <f>H383*M383</f>
        <v>0</v>
      </c>
      <c r="O383" s="120">
        <v>21</v>
      </c>
      <c r="P383" s="120">
        <f>J383*(O383/100)</f>
        <v>0</v>
      </c>
      <c r="Q383" s="120">
        <f>J383+P383</f>
        <v>0</v>
      </c>
      <c r="R383" s="10"/>
      <c r="S383" s="10"/>
      <c r="T383" s="10"/>
    </row>
    <row r="384" spans="1:20" ht="9.75" outlineLevel="4" x14ac:dyDescent="0.2">
      <c r="A384" s="121"/>
      <c r="B384" s="122"/>
      <c r="C384" s="122"/>
      <c r="D384" s="123"/>
      <c r="E384" s="128" t="s">
        <v>17</v>
      </c>
      <c r="F384" s="124" t="s">
        <v>462</v>
      </c>
      <c r="G384" s="123"/>
      <c r="H384" s="125">
        <v>69</v>
      </c>
      <c r="I384" s="126"/>
      <c r="J384" s="127"/>
      <c r="K384" s="125"/>
      <c r="L384" s="125"/>
      <c r="M384" s="125"/>
      <c r="N384" s="125"/>
      <c r="O384" s="127"/>
      <c r="P384" s="127"/>
      <c r="Q384" s="127"/>
      <c r="R384" s="7"/>
      <c r="S384" s="10"/>
    </row>
    <row r="385" spans="1:20" ht="7.5" customHeight="1" outlineLevel="4" x14ac:dyDescent="0.15">
      <c r="A385" s="10"/>
      <c r="B385" s="84"/>
      <c r="C385" s="83"/>
      <c r="D385" s="86"/>
      <c r="E385" s="45"/>
      <c r="F385" s="87"/>
      <c r="G385" s="86"/>
      <c r="H385" s="88"/>
      <c r="I385" s="90"/>
      <c r="J385" s="47"/>
      <c r="K385" s="51"/>
      <c r="L385" s="51"/>
      <c r="M385" s="51"/>
      <c r="N385" s="51"/>
      <c r="O385" s="47"/>
      <c r="P385" s="47"/>
      <c r="Q385" s="47"/>
      <c r="R385" s="7"/>
      <c r="S385" s="10"/>
    </row>
    <row r="386" spans="1:20" ht="11.25" outlineLevel="3" x14ac:dyDescent="0.2">
      <c r="A386" s="16"/>
      <c r="B386" s="113"/>
      <c r="C386" s="114">
        <v>22</v>
      </c>
      <c r="D386" s="115" t="s">
        <v>236</v>
      </c>
      <c r="E386" s="116" t="s">
        <v>481</v>
      </c>
      <c r="F386" s="117" t="s">
        <v>482</v>
      </c>
      <c r="G386" s="115" t="s">
        <v>243</v>
      </c>
      <c r="H386" s="118">
        <v>6.74</v>
      </c>
      <c r="I386" s="119">
        <v>0</v>
      </c>
      <c r="J386" s="120">
        <f>H386*I386</f>
        <v>0</v>
      </c>
      <c r="K386" s="118">
        <v>2.2563399999999998</v>
      </c>
      <c r="L386" s="118">
        <f>H386*K386</f>
        <v>15.207731599999999</v>
      </c>
      <c r="M386" s="118"/>
      <c r="N386" s="118">
        <f>H386*M386</f>
        <v>0</v>
      </c>
      <c r="O386" s="120">
        <v>21</v>
      </c>
      <c r="P386" s="120">
        <f>J386*(O386/100)</f>
        <v>0</v>
      </c>
      <c r="Q386" s="120">
        <f>J386+P386</f>
        <v>0</v>
      </c>
      <c r="R386" s="10"/>
      <c r="S386" s="10"/>
      <c r="T386" s="10"/>
    </row>
    <row r="387" spans="1:20" ht="9.75" outlineLevel="4" x14ac:dyDescent="0.2">
      <c r="A387" s="121"/>
      <c r="B387" s="122"/>
      <c r="C387" s="122"/>
      <c r="D387" s="123"/>
      <c r="E387" s="128" t="s">
        <v>17</v>
      </c>
      <c r="F387" s="124" t="s">
        <v>483</v>
      </c>
      <c r="G387" s="123"/>
      <c r="H387" s="125">
        <v>6.74</v>
      </c>
      <c r="I387" s="126"/>
      <c r="J387" s="127"/>
      <c r="K387" s="125"/>
      <c r="L387" s="125"/>
      <c r="M387" s="125"/>
      <c r="N387" s="125"/>
      <c r="O387" s="127"/>
      <c r="P387" s="127"/>
      <c r="Q387" s="127"/>
      <c r="R387" s="7"/>
      <c r="S387" s="10"/>
    </row>
    <row r="388" spans="1:20" ht="7.5" customHeight="1" outlineLevel="4" x14ac:dyDescent="0.15">
      <c r="A388" s="10"/>
      <c r="B388" s="84"/>
      <c r="C388" s="83"/>
      <c r="D388" s="86"/>
      <c r="E388" s="45"/>
      <c r="F388" s="87"/>
      <c r="G388" s="86"/>
      <c r="H388" s="88"/>
      <c r="I388" s="90"/>
      <c r="J388" s="47"/>
      <c r="K388" s="51"/>
      <c r="L388" s="51"/>
      <c r="M388" s="51"/>
      <c r="N388" s="51"/>
      <c r="O388" s="47"/>
      <c r="P388" s="47"/>
      <c r="Q388" s="47"/>
      <c r="R388" s="7"/>
      <c r="S388" s="10"/>
    </row>
    <row r="389" spans="1:20" outlineLevel="3" x14ac:dyDescent="0.15">
      <c r="B389" s="7"/>
      <c r="C389" s="7"/>
      <c r="D389" s="7"/>
      <c r="E389" s="7"/>
      <c r="F389" s="7"/>
      <c r="G389" s="7"/>
      <c r="H389" s="7"/>
      <c r="I389" s="10"/>
      <c r="J389" s="10"/>
      <c r="K389" s="7"/>
      <c r="L389" s="7"/>
      <c r="M389" s="7"/>
      <c r="N389" s="7"/>
      <c r="O389" s="7"/>
      <c r="P389" s="10"/>
      <c r="Q389" s="10"/>
    </row>
    <row r="390" spans="1:20" ht="11.25" outlineLevel="2" x14ac:dyDescent="0.2">
      <c r="A390" s="77" t="s">
        <v>63</v>
      </c>
      <c r="B390" s="106">
        <v>3</v>
      </c>
      <c r="C390" s="107"/>
      <c r="D390" s="108" t="s">
        <v>180</v>
      </c>
      <c r="E390" s="108"/>
      <c r="F390" s="109" t="s">
        <v>56</v>
      </c>
      <c r="G390" s="108"/>
      <c r="H390" s="110"/>
      <c r="I390" s="111"/>
      <c r="J390" s="79">
        <f>SUBTOTAL(9,J391:J401)</f>
        <v>0</v>
      </c>
      <c r="K390" s="110"/>
      <c r="L390" s="80">
        <f>SUBTOTAL(9,L391:L401)</f>
        <v>0</v>
      </c>
      <c r="M390" s="110"/>
      <c r="N390" s="80">
        <f>SUBTOTAL(9,N391:N401)</f>
        <v>0</v>
      </c>
      <c r="O390" s="112"/>
      <c r="P390" s="79">
        <f>SUBTOTAL(9,P391:P401)</f>
        <v>0</v>
      </c>
      <c r="Q390" s="79">
        <f>SUBTOTAL(9,Q391:Q401)</f>
        <v>0</v>
      </c>
      <c r="R390" s="7"/>
      <c r="S390" s="10"/>
      <c r="T390" s="10"/>
    </row>
    <row r="391" spans="1:20" ht="22.5" outlineLevel="3" x14ac:dyDescent="0.2">
      <c r="A391" s="16"/>
      <c r="B391" s="113"/>
      <c r="C391" s="114">
        <v>1</v>
      </c>
      <c r="D391" s="115" t="s">
        <v>236</v>
      </c>
      <c r="E391" s="116" t="s">
        <v>344</v>
      </c>
      <c r="F391" s="117" t="s">
        <v>345</v>
      </c>
      <c r="G391" s="115" t="s">
        <v>234</v>
      </c>
      <c r="H391" s="118">
        <v>30.36</v>
      </c>
      <c r="I391" s="119">
        <v>0</v>
      </c>
      <c r="J391" s="120">
        <f>H391*I391</f>
        <v>0</v>
      </c>
      <c r="K391" s="118"/>
      <c r="L391" s="118">
        <f>H391*K391</f>
        <v>0</v>
      </c>
      <c r="M391" s="118"/>
      <c r="N391" s="118">
        <f>H391*M391</f>
        <v>0</v>
      </c>
      <c r="O391" s="120">
        <v>21</v>
      </c>
      <c r="P391" s="120">
        <f>J391*(O391/100)</f>
        <v>0</v>
      </c>
      <c r="Q391" s="120">
        <f>J391+P391</f>
        <v>0</v>
      </c>
      <c r="R391" s="10"/>
      <c r="S391" s="10"/>
      <c r="T391" s="10"/>
    </row>
    <row r="392" spans="1:20" ht="9.75" outlineLevel="4" x14ac:dyDescent="0.2">
      <c r="A392" s="121"/>
      <c r="B392" s="122"/>
      <c r="C392" s="122"/>
      <c r="D392" s="123"/>
      <c r="E392" s="128" t="s">
        <v>17</v>
      </c>
      <c r="F392" s="124" t="s">
        <v>484</v>
      </c>
      <c r="G392" s="123"/>
      <c r="H392" s="125">
        <v>30.36</v>
      </c>
      <c r="I392" s="126"/>
      <c r="J392" s="127"/>
      <c r="K392" s="125"/>
      <c r="L392" s="125"/>
      <c r="M392" s="125"/>
      <c r="N392" s="125"/>
      <c r="O392" s="127"/>
      <c r="P392" s="127"/>
      <c r="Q392" s="127"/>
      <c r="R392" s="7"/>
      <c r="S392" s="10"/>
    </row>
    <row r="393" spans="1:20" ht="7.5" customHeight="1" outlineLevel="4" x14ac:dyDescent="0.15">
      <c r="A393" s="10"/>
      <c r="B393" s="84"/>
      <c r="C393" s="83"/>
      <c r="D393" s="86"/>
      <c r="E393" s="45"/>
      <c r="F393" s="87"/>
      <c r="G393" s="86"/>
      <c r="H393" s="88"/>
      <c r="I393" s="90"/>
      <c r="J393" s="47"/>
      <c r="K393" s="51"/>
      <c r="L393" s="51"/>
      <c r="M393" s="51"/>
      <c r="N393" s="51"/>
      <c r="O393" s="47"/>
      <c r="P393" s="47"/>
      <c r="Q393" s="47"/>
      <c r="R393" s="7"/>
      <c r="S393" s="10"/>
    </row>
    <row r="394" spans="1:20" ht="11.25" outlineLevel="3" x14ac:dyDescent="0.2">
      <c r="A394" s="16"/>
      <c r="B394" s="113"/>
      <c r="C394" s="114">
        <v>2</v>
      </c>
      <c r="D394" s="115" t="s">
        <v>236</v>
      </c>
      <c r="E394" s="116" t="s">
        <v>347</v>
      </c>
      <c r="F394" s="117" t="s">
        <v>348</v>
      </c>
      <c r="G394" s="115" t="s">
        <v>234</v>
      </c>
      <c r="H394" s="118">
        <v>30.360000000000003</v>
      </c>
      <c r="I394" s="119">
        <v>0</v>
      </c>
      <c r="J394" s="120">
        <f>H394*I394</f>
        <v>0</v>
      </c>
      <c r="K394" s="118"/>
      <c r="L394" s="118">
        <f>H394*K394</f>
        <v>0</v>
      </c>
      <c r="M394" s="118"/>
      <c r="N394" s="118">
        <f>H394*M394</f>
        <v>0</v>
      </c>
      <c r="O394" s="120">
        <v>21</v>
      </c>
      <c r="P394" s="120">
        <f>J394*(O394/100)</f>
        <v>0</v>
      </c>
      <c r="Q394" s="120">
        <f>J394+P394</f>
        <v>0</v>
      </c>
      <c r="R394" s="10"/>
      <c r="S394" s="10"/>
      <c r="T394" s="10"/>
    </row>
    <row r="395" spans="1:20" ht="11.25" outlineLevel="3" x14ac:dyDescent="0.2">
      <c r="A395" s="16"/>
      <c r="B395" s="113"/>
      <c r="C395" s="114">
        <v>3</v>
      </c>
      <c r="D395" s="115" t="s">
        <v>236</v>
      </c>
      <c r="E395" s="116" t="s">
        <v>349</v>
      </c>
      <c r="F395" s="117" t="s">
        <v>350</v>
      </c>
      <c r="G395" s="115" t="s">
        <v>234</v>
      </c>
      <c r="H395" s="118">
        <v>455.4</v>
      </c>
      <c r="I395" s="119">
        <v>0</v>
      </c>
      <c r="J395" s="120">
        <f>H395*I395</f>
        <v>0</v>
      </c>
      <c r="K395" s="118"/>
      <c r="L395" s="118">
        <f>H395*K395</f>
        <v>0</v>
      </c>
      <c r="M395" s="118"/>
      <c r="N395" s="118">
        <f>H395*M395</f>
        <v>0</v>
      </c>
      <c r="O395" s="120">
        <v>21</v>
      </c>
      <c r="P395" s="120">
        <f>J395*(O395/100)</f>
        <v>0</v>
      </c>
      <c r="Q395" s="120">
        <f>J395+P395</f>
        <v>0</v>
      </c>
      <c r="R395" s="10"/>
      <c r="S395" s="10"/>
      <c r="T395" s="10"/>
    </row>
    <row r="396" spans="1:20" ht="9.75" outlineLevel="4" x14ac:dyDescent="0.2">
      <c r="A396" s="121"/>
      <c r="B396" s="122"/>
      <c r="C396" s="122"/>
      <c r="D396" s="123"/>
      <c r="E396" s="128" t="s">
        <v>17</v>
      </c>
      <c r="F396" s="124" t="s">
        <v>485</v>
      </c>
      <c r="G396" s="123"/>
      <c r="H396" s="125">
        <v>455.4</v>
      </c>
      <c r="I396" s="126"/>
      <c r="J396" s="127"/>
      <c r="K396" s="125"/>
      <c r="L396" s="125"/>
      <c r="M396" s="125"/>
      <c r="N396" s="125"/>
      <c r="O396" s="127"/>
      <c r="P396" s="127"/>
      <c r="Q396" s="127"/>
      <c r="R396" s="7"/>
      <c r="S396" s="10"/>
    </row>
    <row r="397" spans="1:20" ht="7.5" customHeight="1" outlineLevel="4" x14ac:dyDescent="0.15">
      <c r="A397" s="10"/>
      <c r="B397" s="84"/>
      <c r="C397" s="83"/>
      <c r="D397" s="86"/>
      <c r="E397" s="45"/>
      <c r="F397" s="87"/>
      <c r="G397" s="86"/>
      <c r="H397" s="88"/>
      <c r="I397" s="90"/>
      <c r="J397" s="47"/>
      <c r="K397" s="51"/>
      <c r="L397" s="51"/>
      <c r="M397" s="51"/>
      <c r="N397" s="51"/>
      <c r="O397" s="47"/>
      <c r="P397" s="47"/>
      <c r="Q397" s="47"/>
      <c r="R397" s="7"/>
      <c r="S397" s="10"/>
    </row>
    <row r="398" spans="1:20" ht="11.25" outlineLevel="3" x14ac:dyDescent="0.2">
      <c r="A398" s="16"/>
      <c r="B398" s="113"/>
      <c r="C398" s="114">
        <v>4</v>
      </c>
      <c r="D398" s="115" t="s">
        <v>236</v>
      </c>
      <c r="E398" s="116" t="s">
        <v>352</v>
      </c>
      <c r="F398" s="117" t="s">
        <v>353</v>
      </c>
      <c r="G398" s="115" t="s">
        <v>234</v>
      </c>
      <c r="H398" s="118">
        <v>30.360000000000003</v>
      </c>
      <c r="I398" s="119">
        <v>0</v>
      </c>
      <c r="J398" s="120">
        <f>H398*I398</f>
        <v>0</v>
      </c>
      <c r="K398" s="118"/>
      <c r="L398" s="118">
        <f>H398*K398</f>
        <v>0</v>
      </c>
      <c r="M398" s="118"/>
      <c r="N398" s="118">
        <f>H398*M398</f>
        <v>0</v>
      </c>
      <c r="O398" s="120">
        <v>21</v>
      </c>
      <c r="P398" s="120">
        <f>J398*(O398/100)</f>
        <v>0</v>
      </c>
      <c r="Q398" s="120">
        <f>J398+P398</f>
        <v>0</v>
      </c>
      <c r="R398" s="10"/>
      <c r="S398" s="10"/>
      <c r="T398" s="10"/>
    </row>
    <row r="399" spans="1:20" ht="9.75" outlineLevel="4" x14ac:dyDescent="0.2">
      <c r="A399" s="121"/>
      <c r="B399" s="122"/>
      <c r="C399" s="122"/>
      <c r="D399" s="123"/>
      <c r="E399" s="128" t="s">
        <v>17</v>
      </c>
      <c r="F399" s="124" t="s">
        <v>486</v>
      </c>
      <c r="G399" s="123"/>
      <c r="H399" s="125">
        <v>30.36</v>
      </c>
      <c r="I399" s="126"/>
      <c r="J399" s="127"/>
      <c r="K399" s="125"/>
      <c r="L399" s="125"/>
      <c r="M399" s="125"/>
      <c r="N399" s="125"/>
      <c r="O399" s="127"/>
      <c r="P399" s="127"/>
      <c r="Q399" s="127"/>
      <c r="R399" s="7"/>
      <c r="S399" s="10"/>
    </row>
    <row r="400" spans="1:20" ht="7.5" customHeight="1" outlineLevel="4" x14ac:dyDescent="0.15">
      <c r="A400" s="10"/>
      <c r="B400" s="84"/>
      <c r="C400" s="83"/>
      <c r="D400" s="86"/>
      <c r="E400" s="45"/>
      <c r="F400" s="87"/>
      <c r="G400" s="86"/>
      <c r="H400" s="88"/>
      <c r="I400" s="90"/>
      <c r="J400" s="47"/>
      <c r="K400" s="51"/>
      <c r="L400" s="51"/>
      <c r="M400" s="51"/>
      <c r="N400" s="51"/>
      <c r="O400" s="47"/>
      <c r="P400" s="47"/>
      <c r="Q400" s="47"/>
      <c r="R400" s="7"/>
      <c r="S400" s="10"/>
    </row>
    <row r="401" spans="1:20" outlineLevel="3" x14ac:dyDescent="0.15">
      <c r="B401" s="7"/>
      <c r="C401" s="7"/>
      <c r="D401" s="7"/>
      <c r="E401" s="7"/>
      <c r="F401" s="7"/>
      <c r="G401" s="7"/>
      <c r="H401" s="7"/>
      <c r="I401" s="10"/>
      <c r="J401" s="10"/>
      <c r="K401" s="7"/>
      <c r="L401" s="7"/>
      <c r="M401" s="7"/>
      <c r="N401" s="7"/>
      <c r="O401" s="7"/>
      <c r="P401" s="10"/>
      <c r="Q401" s="10"/>
    </row>
    <row r="402" spans="1:20" ht="12" outlineLevel="1" x14ac:dyDescent="0.2">
      <c r="A402" s="73" t="s">
        <v>64</v>
      </c>
      <c r="B402" s="99">
        <v>2</v>
      </c>
      <c r="C402" s="100"/>
      <c r="D402" s="101" t="s">
        <v>179</v>
      </c>
      <c r="E402" s="101"/>
      <c r="F402" s="102" t="s">
        <v>65</v>
      </c>
      <c r="G402" s="101"/>
      <c r="H402" s="103"/>
      <c r="I402" s="104"/>
      <c r="J402" s="75">
        <f>SUBTOTAL(9,J403:J629)</f>
        <v>0</v>
      </c>
      <c r="K402" s="103"/>
      <c r="L402" s="76">
        <f>SUBTOTAL(9,L403:L629)</f>
        <v>266.29835492000001</v>
      </c>
      <c r="M402" s="103"/>
      <c r="N402" s="76">
        <f>SUBTOTAL(9,N403:N629)</f>
        <v>118.68</v>
      </c>
      <c r="O402" s="105"/>
      <c r="P402" s="75">
        <f>SUBTOTAL(9,P403:P629)</f>
        <v>0</v>
      </c>
      <c r="Q402" s="75">
        <f>SUBTOTAL(9,Q403:Q629)</f>
        <v>0</v>
      </c>
      <c r="R402" s="7"/>
      <c r="S402" s="10"/>
      <c r="T402" s="10"/>
    </row>
    <row r="403" spans="1:20" ht="11.25" outlineLevel="2" x14ac:dyDescent="0.2">
      <c r="A403" s="77" t="s">
        <v>66</v>
      </c>
      <c r="B403" s="106">
        <v>3</v>
      </c>
      <c r="C403" s="107"/>
      <c r="D403" s="108" t="s">
        <v>180</v>
      </c>
      <c r="E403" s="108"/>
      <c r="F403" s="109" t="s">
        <v>49</v>
      </c>
      <c r="G403" s="108"/>
      <c r="H403" s="110"/>
      <c r="I403" s="111"/>
      <c r="J403" s="79">
        <f>SUBTOTAL(9,J404:J466)</f>
        <v>0</v>
      </c>
      <c r="K403" s="110"/>
      <c r="L403" s="80">
        <f>SUBTOTAL(9,L404:L466)</f>
        <v>40.299329999999998</v>
      </c>
      <c r="M403" s="110"/>
      <c r="N403" s="80">
        <f>SUBTOTAL(9,N404:N466)</f>
        <v>118.68</v>
      </c>
      <c r="O403" s="112"/>
      <c r="P403" s="79">
        <f>SUBTOTAL(9,P404:P466)</f>
        <v>0</v>
      </c>
      <c r="Q403" s="79">
        <f>SUBTOTAL(9,Q404:Q466)</f>
        <v>0</v>
      </c>
      <c r="R403" s="7"/>
      <c r="S403" s="10"/>
      <c r="T403" s="10"/>
    </row>
    <row r="404" spans="1:20" ht="11.25" outlineLevel="3" x14ac:dyDescent="0.2">
      <c r="A404" s="16"/>
      <c r="B404" s="113"/>
      <c r="C404" s="114">
        <v>1</v>
      </c>
      <c r="D404" s="115" t="s">
        <v>227</v>
      </c>
      <c r="E404" s="116" t="s">
        <v>228</v>
      </c>
      <c r="F404" s="117" t="s">
        <v>229</v>
      </c>
      <c r="G404" s="115" t="s">
        <v>230</v>
      </c>
      <c r="H404" s="118">
        <v>8.0500000000000007</v>
      </c>
      <c r="I404" s="119">
        <v>0</v>
      </c>
      <c r="J404" s="120">
        <f>H404*I404</f>
        <v>0</v>
      </c>
      <c r="K404" s="118">
        <v>1E-3</v>
      </c>
      <c r="L404" s="118">
        <f>H404*K404</f>
        <v>8.0500000000000016E-3</v>
      </c>
      <c r="M404" s="118"/>
      <c r="N404" s="118">
        <f>H404*M404</f>
        <v>0</v>
      </c>
      <c r="O404" s="120">
        <v>21</v>
      </c>
      <c r="P404" s="120">
        <f>J404*(O404/100)</f>
        <v>0</v>
      </c>
      <c r="Q404" s="120">
        <f>J404+P404</f>
        <v>0</v>
      </c>
      <c r="R404" s="10"/>
      <c r="S404" s="10"/>
      <c r="T404" s="10"/>
    </row>
    <row r="405" spans="1:20" ht="9.75" outlineLevel="4" x14ac:dyDescent="0.2">
      <c r="A405" s="121"/>
      <c r="B405" s="122"/>
      <c r="C405" s="122"/>
      <c r="D405" s="123"/>
      <c r="E405" s="128" t="s">
        <v>17</v>
      </c>
      <c r="F405" s="124" t="s">
        <v>487</v>
      </c>
      <c r="G405" s="123"/>
      <c r="H405" s="125">
        <v>8.0500000000000007</v>
      </c>
      <c r="I405" s="126"/>
      <c r="J405" s="127"/>
      <c r="K405" s="125"/>
      <c r="L405" s="125"/>
      <c r="M405" s="125"/>
      <c r="N405" s="125"/>
      <c r="O405" s="127"/>
      <c r="P405" s="127"/>
      <c r="Q405" s="127"/>
      <c r="R405" s="7"/>
      <c r="S405" s="10"/>
    </row>
    <row r="406" spans="1:20" ht="7.5" customHeight="1" outlineLevel="4" x14ac:dyDescent="0.15">
      <c r="A406" s="10"/>
      <c r="B406" s="84"/>
      <c r="C406" s="83"/>
      <c r="D406" s="86"/>
      <c r="E406" s="45"/>
      <c r="F406" s="87"/>
      <c r="G406" s="86"/>
      <c r="H406" s="88"/>
      <c r="I406" s="90"/>
      <c r="J406" s="47"/>
      <c r="K406" s="51"/>
      <c r="L406" s="51"/>
      <c r="M406" s="51"/>
      <c r="N406" s="51"/>
      <c r="O406" s="47"/>
      <c r="P406" s="47"/>
      <c r="Q406" s="47"/>
      <c r="R406" s="7"/>
      <c r="S406" s="10"/>
    </row>
    <row r="407" spans="1:20" ht="11.25" outlineLevel="3" x14ac:dyDescent="0.2">
      <c r="A407" s="16"/>
      <c r="B407" s="113"/>
      <c r="C407" s="114">
        <v>2</v>
      </c>
      <c r="D407" s="115" t="s">
        <v>227</v>
      </c>
      <c r="E407" s="116" t="s">
        <v>232</v>
      </c>
      <c r="F407" s="117" t="s">
        <v>233</v>
      </c>
      <c r="G407" s="115" t="s">
        <v>234</v>
      </c>
      <c r="H407" s="118">
        <v>40.25</v>
      </c>
      <c r="I407" s="119">
        <v>0</v>
      </c>
      <c r="J407" s="120">
        <f>H407*I407</f>
        <v>0</v>
      </c>
      <c r="K407" s="118">
        <v>1</v>
      </c>
      <c r="L407" s="118">
        <f>H407*K407</f>
        <v>40.25</v>
      </c>
      <c r="M407" s="118"/>
      <c r="N407" s="118">
        <f>H407*M407</f>
        <v>0</v>
      </c>
      <c r="O407" s="120">
        <v>21</v>
      </c>
      <c r="P407" s="120">
        <f>J407*(O407/100)</f>
        <v>0</v>
      </c>
      <c r="Q407" s="120">
        <f>J407+P407</f>
        <v>0</v>
      </c>
      <c r="R407" s="10"/>
      <c r="S407" s="10"/>
      <c r="T407" s="10"/>
    </row>
    <row r="408" spans="1:20" ht="9.75" outlineLevel="4" x14ac:dyDescent="0.2">
      <c r="A408" s="121"/>
      <c r="B408" s="122"/>
      <c r="C408" s="122"/>
      <c r="D408" s="123"/>
      <c r="E408" s="128" t="s">
        <v>17</v>
      </c>
      <c r="F408" s="124" t="s">
        <v>488</v>
      </c>
      <c r="G408" s="123"/>
      <c r="H408" s="125">
        <v>40.25</v>
      </c>
      <c r="I408" s="126"/>
      <c r="J408" s="127"/>
      <c r="K408" s="125"/>
      <c r="L408" s="125"/>
      <c r="M408" s="125"/>
      <c r="N408" s="125"/>
      <c r="O408" s="127"/>
      <c r="P408" s="127"/>
      <c r="Q408" s="127"/>
      <c r="R408" s="7"/>
      <c r="S408" s="10"/>
    </row>
    <row r="409" spans="1:20" ht="7.5" customHeight="1" outlineLevel="4" x14ac:dyDescent="0.15">
      <c r="A409" s="10"/>
      <c r="B409" s="84"/>
      <c r="C409" s="83"/>
      <c r="D409" s="86"/>
      <c r="E409" s="45"/>
      <c r="F409" s="87"/>
      <c r="G409" s="86"/>
      <c r="H409" s="88"/>
      <c r="I409" s="90"/>
      <c r="J409" s="47"/>
      <c r="K409" s="51"/>
      <c r="L409" s="51"/>
      <c r="M409" s="51"/>
      <c r="N409" s="51"/>
      <c r="O409" s="47"/>
      <c r="P409" s="47"/>
      <c r="Q409" s="47"/>
      <c r="R409" s="7"/>
      <c r="S409" s="10"/>
    </row>
    <row r="410" spans="1:20" ht="11.25" outlineLevel="3" x14ac:dyDescent="0.2">
      <c r="A410" s="16"/>
      <c r="B410" s="113"/>
      <c r="C410" s="114">
        <v>3</v>
      </c>
      <c r="D410" s="115" t="s">
        <v>236</v>
      </c>
      <c r="E410" s="116" t="s">
        <v>359</v>
      </c>
      <c r="F410" s="117" t="s">
        <v>360</v>
      </c>
      <c r="G410" s="115" t="s">
        <v>239</v>
      </c>
      <c r="H410" s="118">
        <v>100</v>
      </c>
      <c r="I410" s="119">
        <v>0</v>
      </c>
      <c r="J410" s="120">
        <f>H410*I410</f>
        <v>0</v>
      </c>
      <c r="K410" s="118"/>
      <c r="L410" s="118">
        <f>H410*K410</f>
        <v>0</v>
      </c>
      <c r="M410" s="118"/>
      <c r="N410" s="118">
        <f>H410*M410</f>
        <v>0</v>
      </c>
      <c r="O410" s="120">
        <v>21</v>
      </c>
      <c r="P410" s="120">
        <f>J410*(O410/100)</f>
        <v>0</v>
      </c>
      <c r="Q410" s="120">
        <f>J410+P410</f>
        <v>0</v>
      </c>
      <c r="R410" s="10"/>
      <c r="S410" s="10"/>
      <c r="T410" s="10"/>
    </row>
    <row r="411" spans="1:20" ht="9.75" outlineLevel="4" x14ac:dyDescent="0.2">
      <c r="A411" s="121"/>
      <c r="B411" s="122"/>
      <c r="C411" s="122"/>
      <c r="D411" s="123"/>
      <c r="E411" s="128" t="s">
        <v>17</v>
      </c>
      <c r="F411" s="124" t="s">
        <v>489</v>
      </c>
      <c r="G411" s="123"/>
      <c r="H411" s="125">
        <v>100</v>
      </c>
      <c r="I411" s="126"/>
      <c r="J411" s="127"/>
      <c r="K411" s="125"/>
      <c r="L411" s="125"/>
      <c r="M411" s="125"/>
      <c r="N411" s="125"/>
      <c r="O411" s="127"/>
      <c r="P411" s="127"/>
      <c r="Q411" s="127"/>
      <c r="R411" s="7"/>
      <c r="S411" s="10"/>
    </row>
    <row r="412" spans="1:20" ht="7.5" customHeight="1" outlineLevel="4" x14ac:dyDescent="0.15">
      <c r="A412" s="10"/>
      <c r="B412" s="84"/>
      <c r="C412" s="83"/>
      <c r="D412" s="86"/>
      <c r="E412" s="45"/>
      <c r="F412" s="87"/>
      <c r="G412" s="86"/>
      <c r="H412" s="88"/>
      <c r="I412" s="90"/>
      <c r="J412" s="47"/>
      <c r="K412" s="51"/>
      <c r="L412" s="51"/>
      <c r="M412" s="51"/>
      <c r="N412" s="51"/>
      <c r="O412" s="47"/>
      <c r="P412" s="47"/>
      <c r="Q412" s="47"/>
      <c r="R412" s="7"/>
      <c r="S412" s="10"/>
    </row>
    <row r="413" spans="1:20" ht="11.25" outlineLevel="3" x14ac:dyDescent="0.2">
      <c r="A413" s="16"/>
      <c r="B413" s="113"/>
      <c r="C413" s="114">
        <v>4</v>
      </c>
      <c r="D413" s="115" t="s">
        <v>236</v>
      </c>
      <c r="E413" s="116" t="s">
        <v>367</v>
      </c>
      <c r="F413" s="117" t="s">
        <v>368</v>
      </c>
      <c r="G413" s="115" t="s">
        <v>306</v>
      </c>
      <c r="H413" s="118">
        <v>3</v>
      </c>
      <c r="I413" s="119">
        <v>0</v>
      </c>
      <c r="J413" s="120">
        <f>H413*I413</f>
        <v>0</v>
      </c>
      <c r="K413" s="118"/>
      <c r="L413" s="118">
        <f>H413*K413</f>
        <v>0</v>
      </c>
      <c r="M413" s="118"/>
      <c r="N413" s="118">
        <f>H413*M413</f>
        <v>0</v>
      </c>
      <c r="O413" s="120">
        <v>21</v>
      </c>
      <c r="P413" s="120">
        <f>J413*(O413/100)</f>
        <v>0</v>
      </c>
      <c r="Q413" s="120">
        <f>J413+P413</f>
        <v>0</v>
      </c>
      <c r="R413" s="10"/>
      <c r="S413" s="10"/>
      <c r="T413" s="10"/>
    </row>
    <row r="414" spans="1:20" ht="9.75" outlineLevel="4" x14ac:dyDescent="0.2">
      <c r="A414" s="121"/>
      <c r="B414" s="122"/>
      <c r="C414" s="122"/>
      <c r="D414" s="123"/>
      <c r="E414" s="128" t="s">
        <v>17</v>
      </c>
      <c r="F414" s="124" t="s">
        <v>369</v>
      </c>
      <c r="G414" s="123"/>
      <c r="H414" s="125">
        <v>9</v>
      </c>
      <c r="I414" s="126"/>
      <c r="J414" s="127"/>
      <c r="K414" s="125"/>
      <c r="L414" s="125"/>
      <c r="M414" s="125"/>
      <c r="N414" s="125"/>
      <c r="O414" s="127"/>
      <c r="P414" s="127"/>
      <c r="Q414" s="127"/>
      <c r="R414" s="7"/>
      <c r="S414" s="10"/>
    </row>
    <row r="415" spans="1:20" ht="7.5" customHeight="1" outlineLevel="4" x14ac:dyDescent="0.15">
      <c r="A415" s="10"/>
      <c r="B415" s="84"/>
      <c r="C415" s="83"/>
      <c r="D415" s="86"/>
      <c r="E415" s="45"/>
      <c r="F415" s="87"/>
      <c r="G415" s="86"/>
      <c r="H415" s="88"/>
      <c r="I415" s="90"/>
      <c r="J415" s="47"/>
      <c r="K415" s="51"/>
      <c r="L415" s="51"/>
      <c r="M415" s="51"/>
      <c r="N415" s="51"/>
      <c r="O415" s="47"/>
      <c r="P415" s="47"/>
      <c r="Q415" s="47"/>
      <c r="R415" s="7"/>
      <c r="S415" s="10"/>
    </row>
    <row r="416" spans="1:20" ht="11.25" outlineLevel="3" x14ac:dyDescent="0.2">
      <c r="A416" s="16"/>
      <c r="B416" s="113"/>
      <c r="C416" s="114">
        <v>5</v>
      </c>
      <c r="D416" s="115" t="s">
        <v>236</v>
      </c>
      <c r="E416" s="116" t="s">
        <v>370</v>
      </c>
      <c r="F416" s="117" t="s">
        <v>371</v>
      </c>
      <c r="G416" s="115" t="s">
        <v>306</v>
      </c>
      <c r="H416" s="118">
        <v>2</v>
      </c>
      <c r="I416" s="119">
        <v>0</v>
      </c>
      <c r="J416" s="120">
        <f>H416*I416</f>
        <v>0</v>
      </c>
      <c r="K416" s="118"/>
      <c r="L416" s="118">
        <f>H416*K416</f>
        <v>0</v>
      </c>
      <c r="M416" s="118"/>
      <c r="N416" s="118">
        <f>H416*M416</f>
        <v>0</v>
      </c>
      <c r="O416" s="120">
        <v>21</v>
      </c>
      <c r="P416" s="120">
        <f>J416*(O416/100)</f>
        <v>0</v>
      </c>
      <c r="Q416" s="120">
        <f>J416+P416</f>
        <v>0</v>
      </c>
      <c r="R416" s="10"/>
      <c r="S416" s="10"/>
      <c r="T416" s="10"/>
    </row>
    <row r="417" spans="1:20" ht="9.75" outlineLevel="4" x14ac:dyDescent="0.2">
      <c r="A417" s="121"/>
      <c r="B417" s="122"/>
      <c r="C417" s="122"/>
      <c r="D417" s="123"/>
      <c r="E417" s="128" t="s">
        <v>17</v>
      </c>
      <c r="F417" s="124" t="s">
        <v>372</v>
      </c>
      <c r="G417" s="123"/>
      <c r="H417" s="125">
        <v>6</v>
      </c>
      <c r="I417" s="126"/>
      <c r="J417" s="127"/>
      <c r="K417" s="125"/>
      <c r="L417" s="125"/>
      <c r="M417" s="125"/>
      <c r="N417" s="125"/>
      <c r="O417" s="127"/>
      <c r="P417" s="127"/>
      <c r="Q417" s="127"/>
      <c r="R417" s="7"/>
      <c r="S417" s="10"/>
    </row>
    <row r="418" spans="1:20" ht="7.5" customHeight="1" outlineLevel="4" x14ac:dyDescent="0.15">
      <c r="A418" s="10"/>
      <c r="B418" s="84"/>
      <c r="C418" s="83"/>
      <c r="D418" s="86"/>
      <c r="E418" s="45"/>
      <c r="F418" s="87"/>
      <c r="G418" s="86"/>
      <c r="H418" s="88"/>
      <c r="I418" s="90"/>
      <c r="J418" s="47"/>
      <c r="K418" s="51"/>
      <c r="L418" s="51"/>
      <c r="M418" s="51"/>
      <c r="N418" s="51"/>
      <c r="O418" s="47"/>
      <c r="P418" s="47"/>
      <c r="Q418" s="47"/>
      <c r="R418" s="7"/>
      <c r="S418" s="10"/>
    </row>
    <row r="419" spans="1:20" ht="11.25" outlineLevel="3" x14ac:dyDescent="0.2">
      <c r="A419" s="16"/>
      <c r="B419" s="113"/>
      <c r="C419" s="114">
        <v>6</v>
      </c>
      <c r="D419" s="115" t="s">
        <v>236</v>
      </c>
      <c r="E419" s="116" t="s">
        <v>376</v>
      </c>
      <c r="F419" s="117" t="s">
        <v>377</v>
      </c>
      <c r="G419" s="115" t="s">
        <v>306</v>
      </c>
      <c r="H419" s="118">
        <v>3</v>
      </c>
      <c r="I419" s="119">
        <v>0</v>
      </c>
      <c r="J419" s="120">
        <f>H419*I419</f>
        <v>0</v>
      </c>
      <c r="K419" s="118"/>
      <c r="L419" s="118">
        <f>H419*K419</f>
        <v>0</v>
      </c>
      <c r="M419" s="118"/>
      <c r="N419" s="118">
        <f>H419*M419</f>
        <v>0</v>
      </c>
      <c r="O419" s="120">
        <v>21</v>
      </c>
      <c r="P419" s="120">
        <f>J419*(O419/100)</f>
        <v>0</v>
      </c>
      <c r="Q419" s="120">
        <f>J419+P419</f>
        <v>0</v>
      </c>
      <c r="R419" s="10"/>
      <c r="S419" s="10"/>
      <c r="T419" s="10"/>
    </row>
    <row r="420" spans="1:20" ht="9.75" outlineLevel="4" x14ac:dyDescent="0.2">
      <c r="A420" s="121"/>
      <c r="B420" s="122"/>
      <c r="C420" s="122"/>
      <c r="D420" s="123"/>
      <c r="E420" s="128" t="s">
        <v>17</v>
      </c>
      <c r="F420" s="124" t="s">
        <v>490</v>
      </c>
      <c r="G420" s="123"/>
      <c r="H420" s="125">
        <v>3</v>
      </c>
      <c r="I420" s="126"/>
      <c r="J420" s="127"/>
      <c r="K420" s="125"/>
      <c r="L420" s="125"/>
      <c r="M420" s="125"/>
      <c r="N420" s="125"/>
      <c r="O420" s="127"/>
      <c r="P420" s="127"/>
      <c r="Q420" s="127"/>
      <c r="R420" s="7"/>
      <c r="S420" s="10"/>
    </row>
    <row r="421" spans="1:20" ht="7.5" customHeight="1" outlineLevel="4" x14ac:dyDescent="0.15">
      <c r="A421" s="10"/>
      <c r="B421" s="84"/>
      <c r="C421" s="83"/>
      <c r="D421" s="86"/>
      <c r="E421" s="45"/>
      <c r="F421" s="87"/>
      <c r="G421" s="86"/>
      <c r="H421" s="88"/>
      <c r="I421" s="90"/>
      <c r="J421" s="47"/>
      <c r="K421" s="51"/>
      <c r="L421" s="51"/>
      <c r="M421" s="51"/>
      <c r="N421" s="51"/>
      <c r="O421" s="47"/>
      <c r="P421" s="47"/>
      <c r="Q421" s="47"/>
      <c r="R421" s="7"/>
      <c r="S421" s="10"/>
    </row>
    <row r="422" spans="1:20" ht="11.25" outlineLevel="3" x14ac:dyDescent="0.2">
      <c r="A422" s="16"/>
      <c r="B422" s="113"/>
      <c r="C422" s="114">
        <v>7</v>
      </c>
      <c r="D422" s="115" t="s">
        <v>236</v>
      </c>
      <c r="E422" s="116" t="s">
        <v>379</v>
      </c>
      <c r="F422" s="117" t="s">
        <v>380</v>
      </c>
      <c r="G422" s="115" t="s">
        <v>306</v>
      </c>
      <c r="H422" s="118">
        <v>2</v>
      </c>
      <c r="I422" s="119">
        <v>0</v>
      </c>
      <c r="J422" s="120">
        <f>H422*I422</f>
        <v>0</v>
      </c>
      <c r="K422" s="118"/>
      <c r="L422" s="118">
        <f>H422*K422</f>
        <v>0</v>
      </c>
      <c r="M422" s="118"/>
      <c r="N422" s="118">
        <f>H422*M422</f>
        <v>0</v>
      </c>
      <c r="O422" s="120">
        <v>21</v>
      </c>
      <c r="P422" s="120">
        <f>J422*(O422/100)</f>
        <v>0</v>
      </c>
      <c r="Q422" s="120">
        <f>J422+P422</f>
        <v>0</v>
      </c>
      <c r="R422" s="10"/>
      <c r="S422" s="10"/>
      <c r="T422" s="10"/>
    </row>
    <row r="423" spans="1:20" ht="9.75" outlineLevel="4" x14ac:dyDescent="0.2">
      <c r="A423" s="121"/>
      <c r="B423" s="122"/>
      <c r="C423" s="122"/>
      <c r="D423" s="123"/>
      <c r="E423" s="128" t="s">
        <v>17</v>
      </c>
      <c r="F423" s="124" t="s">
        <v>491</v>
      </c>
      <c r="G423" s="123"/>
      <c r="H423" s="125">
        <v>2</v>
      </c>
      <c r="I423" s="126"/>
      <c r="J423" s="127"/>
      <c r="K423" s="125"/>
      <c r="L423" s="125"/>
      <c r="M423" s="125"/>
      <c r="N423" s="125"/>
      <c r="O423" s="127"/>
      <c r="P423" s="127"/>
      <c r="Q423" s="127"/>
      <c r="R423" s="7"/>
      <c r="S423" s="10"/>
    </row>
    <row r="424" spans="1:20" ht="7.5" customHeight="1" outlineLevel="4" x14ac:dyDescent="0.15">
      <c r="A424" s="10"/>
      <c r="B424" s="84"/>
      <c r="C424" s="83"/>
      <c r="D424" s="86"/>
      <c r="E424" s="45"/>
      <c r="F424" s="87"/>
      <c r="G424" s="86"/>
      <c r="H424" s="88"/>
      <c r="I424" s="90"/>
      <c r="J424" s="47"/>
      <c r="K424" s="51"/>
      <c r="L424" s="51"/>
      <c r="M424" s="51"/>
      <c r="N424" s="51"/>
      <c r="O424" s="47"/>
      <c r="P424" s="47"/>
      <c r="Q424" s="47"/>
      <c r="R424" s="7"/>
      <c r="S424" s="10"/>
    </row>
    <row r="425" spans="1:20" ht="11.25" outlineLevel="3" x14ac:dyDescent="0.2">
      <c r="A425" s="16"/>
      <c r="B425" s="113"/>
      <c r="C425" s="114">
        <v>8</v>
      </c>
      <c r="D425" s="115" t="s">
        <v>236</v>
      </c>
      <c r="E425" s="116" t="s">
        <v>382</v>
      </c>
      <c r="F425" s="117" t="s">
        <v>383</v>
      </c>
      <c r="G425" s="115" t="s">
        <v>239</v>
      </c>
      <c r="H425" s="118">
        <v>100</v>
      </c>
      <c r="I425" s="119">
        <v>0</v>
      </c>
      <c r="J425" s="120">
        <f>H425*I425</f>
        <v>0</v>
      </c>
      <c r="K425" s="118"/>
      <c r="L425" s="118">
        <f>H425*K425</f>
        <v>0</v>
      </c>
      <c r="M425" s="118"/>
      <c r="N425" s="118">
        <f>H425*M425</f>
        <v>0</v>
      </c>
      <c r="O425" s="120">
        <v>21</v>
      </c>
      <c r="P425" s="120">
        <f>J425*(O425/100)</f>
        <v>0</v>
      </c>
      <c r="Q425" s="120">
        <f>J425+P425</f>
        <v>0</v>
      </c>
      <c r="R425" s="10"/>
      <c r="S425" s="10"/>
      <c r="T425" s="10"/>
    </row>
    <row r="426" spans="1:20" ht="9.75" outlineLevel="4" x14ac:dyDescent="0.2">
      <c r="A426" s="121"/>
      <c r="B426" s="122"/>
      <c r="C426" s="122"/>
      <c r="D426" s="123"/>
      <c r="E426" s="128" t="s">
        <v>17</v>
      </c>
      <c r="F426" s="124" t="s">
        <v>492</v>
      </c>
      <c r="G426" s="123"/>
      <c r="H426" s="125">
        <v>100</v>
      </c>
      <c r="I426" s="126"/>
      <c r="J426" s="127"/>
      <c r="K426" s="125"/>
      <c r="L426" s="125"/>
      <c r="M426" s="125"/>
      <c r="N426" s="125"/>
      <c r="O426" s="127"/>
      <c r="P426" s="127"/>
      <c r="Q426" s="127"/>
      <c r="R426" s="7"/>
      <c r="S426" s="10"/>
    </row>
    <row r="427" spans="1:20" ht="7.5" customHeight="1" outlineLevel="4" x14ac:dyDescent="0.15">
      <c r="A427" s="10"/>
      <c r="B427" s="84"/>
      <c r="C427" s="83"/>
      <c r="D427" s="86"/>
      <c r="E427" s="45"/>
      <c r="F427" s="87"/>
      <c r="G427" s="86"/>
      <c r="H427" s="88"/>
      <c r="I427" s="90"/>
      <c r="J427" s="47"/>
      <c r="K427" s="51"/>
      <c r="L427" s="51"/>
      <c r="M427" s="51"/>
      <c r="N427" s="51"/>
      <c r="O427" s="47"/>
      <c r="P427" s="47"/>
      <c r="Q427" s="47"/>
      <c r="R427" s="7"/>
      <c r="S427" s="10"/>
    </row>
    <row r="428" spans="1:20" ht="22.5" outlineLevel="3" x14ac:dyDescent="0.2">
      <c r="A428" s="16"/>
      <c r="B428" s="113"/>
      <c r="C428" s="114">
        <v>9</v>
      </c>
      <c r="D428" s="115" t="s">
        <v>236</v>
      </c>
      <c r="E428" s="116" t="s">
        <v>388</v>
      </c>
      <c r="F428" s="117" t="s">
        <v>389</v>
      </c>
      <c r="G428" s="115" t="s">
        <v>306</v>
      </c>
      <c r="H428" s="118">
        <v>2</v>
      </c>
      <c r="I428" s="119">
        <v>0</v>
      </c>
      <c r="J428" s="120">
        <f>H428*I428</f>
        <v>0</v>
      </c>
      <c r="K428" s="118"/>
      <c r="L428" s="118">
        <f>H428*K428</f>
        <v>0</v>
      </c>
      <c r="M428" s="118"/>
      <c r="N428" s="118">
        <f>H428*M428</f>
        <v>0</v>
      </c>
      <c r="O428" s="120">
        <v>21</v>
      </c>
      <c r="P428" s="120">
        <f>J428*(O428/100)</f>
        <v>0</v>
      </c>
      <c r="Q428" s="120">
        <f>J428+P428</f>
        <v>0</v>
      </c>
      <c r="R428" s="10"/>
      <c r="S428" s="10"/>
      <c r="T428" s="10"/>
    </row>
    <row r="429" spans="1:20" ht="22.5" outlineLevel="3" x14ac:dyDescent="0.2">
      <c r="A429" s="16"/>
      <c r="B429" s="113"/>
      <c r="C429" s="114">
        <v>10</v>
      </c>
      <c r="D429" s="115" t="s">
        <v>236</v>
      </c>
      <c r="E429" s="116" t="s">
        <v>390</v>
      </c>
      <c r="F429" s="117" t="s">
        <v>391</v>
      </c>
      <c r="G429" s="115" t="s">
        <v>306</v>
      </c>
      <c r="H429" s="118">
        <v>1</v>
      </c>
      <c r="I429" s="119">
        <v>0</v>
      </c>
      <c r="J429" s="120">
        <f>H429*I429</f>
        <v>0</v>
      </c>
      <c r="K429" s="118"/>
      <c r="L429" s="118">
        <f>H429*K429</f>
        <v>0</v>
      </c>
      <c r="M429" s="118"/>
      <c r="N429" s="118">
        <f>H429*M429</f>
        <v>0</v>
      </c>
      <c r="O429" s="120">
        <v>21</v>
      </c>
      <c r="P429" s="120">
        <f>J429*(O429/100)</f>
        <v>0</v>
      </c>
      <c r="Q429" s="120">
        <f>J429+P429</f>
        <v>0</v>
      </c>
      <c r="R429" s="10"/>
      <c r="S429" s="10"/>
      <c r="T429" s="10"/>
    </row>
    <row r="430" spans="1:20" ht="22.5" outlineLevel="3" x14ac:dyDescent="0.2">
      <c r="A430" s="16"/>
      <c r="B430" s="113"/>
      <c r="C430" s="114">
        <v>11</v>
      </c>
      <c r="D430" s="115" t="s">
        <v>236</v>
      </c>
      <c r="E430" s="116" t="s">
        <v>392</v>
      </c>
      <c r="F430" s="117" t="s">
        <v>393</v>
      </c>
      <c r="G430" s="115" t="s">
        <v>306</v>
      </c>
      <c r="H430" s="118">
        <v>2</v>
      </c>
      <c r="I430" s="119">
        <v>0</v>
      </c>
      <c r="J430" s="120">
        <f>H430*I430</f>
        <v>0</v>
      </c>
      <c r="K430" s="118"/>
      <c r="L430" s="118">
        <f>H430*K430</f>
        <v>0</v>
      </c>
      <c r="M430" s="118"/>
      <c r="N430" s="118">
        <f>H430*M430</f>
        <v>0</v>
      </c>
      <c r="O430" s="120">
        <v>21</v>
      </c>
      <c r="P430" s="120">
        <f>J430*(O430/100)</f>
        <v>0</v>
      </c>
      <c r="Q430" s="120">
        <f>J430+P430</f>
        <v>0</v>
      </c>
      <c r="R430" s="10"/>
      <c r="S430" s="10"/>
      <c r="T430" s="10"/>
    </row>
    <row r="431" spans="1:20" ht="11.25" outlineLevel="3" x14ac:dyDescent="0.2">
      <c r="A431" s="16"/>
      <c r="B431" s="113"/>
      <c r="C431" s="114">
        <v>12</v>
      </c>
      <c r="D431" s="115" t="s">
        <v>236</v>
      </c>
      <c r="E431" s="116" t="s">
        <v>237</v>
      </c>
      <c r="F431" s="117" t="s">
        <v>238</v>
      </c>
      <c r="G431" s="115" t="s">
        <v>239</v>
      </c>
      <c r="H431" s="118">
        <v>516</v>
      </c>
      <c r="I431" s="119">
        <v>0</v>
      </c>
      <c r="J431" s="120">
        <f>H431*I431</f>
        <v>0</v>
      </c>
      <c r="K431" s="118">
        <v>8.0000000000000007E-5</v>
      </c>
      <c r="L431" s="118">
        <f>H431*K431</f>
        <v>4.1280000000000004E-2</v>
      </c>
      <c r="M431" s="118">
        <v>0.23</v>
      </c>
      <c r="N431" s="118">
        <f>H431*M431</f>
        <v>118.68</v>
      </c>
      <c r="O431" s="120">
        <v>21</v>
      </c>
      <c r="P431" s="120">
        <f>J431*(O431/100)</f>
        <v>0</v>
      </c>
      <c r="Q431" s="120">
        <f>J431+P431</f>
        <v>0</v>
      </c>
      <c r="R431" s="10"/>
      <c r="S431" s="10"/>
      <c r="T431" s="10"/>
    </row>
    <row r="432" spans="1:20" ht="9.75" outlineLevel="4" x14ac:dyDescent="0.2">
      <c r="A432" s="121"/>
      <c r="B432" s="122"/>
      <c r="C432" s="122"/>
      <c r="D432" s="123"/>
      <c r="E432" s="128" t="s">
        <v>17</v>
      </c>
      <c r="F432" s="124" t="s">
        <v>493</v>
      </c>
      <c r="G432" s="123"/>
      <c r="H432" s="125">
        <v>516</v>
      </c>
      <c r="I432" s="126"/>
      <c r="J432" s="127"/>
      <c r="K432" s="125"/>
      <c r="L432" s="125"/>
      <c r="M432" s="125"/>
      <c r="N432" s="125"/>
      <c r="O432" s="127"/>
      <c r="P432" s="127"/>
      <c r="Q432" s="127"/>
      <c r="R432" s="7"/>
      <c r="S432" s="10"/>
    </row>
    <row r="433" spans="1:20" ht="7.5" customHeight="1" outlineLevel="4" x14ac:dyDescent="0.15">
      <c r="A433" s="10"/>
      <c r="B433" s="84"/>
      <c r="C433" s="83"/>
      <c r="D433" s="86"/>
      <c r="E433" s="45"/>
      <c r="F433" s="87"/>
      <c r="G433" s="86"/>
      <c r="H433" s="88"/>
      <c r="I433" s="90"/>
      <c r="J433" s="47"/>
      <c r="K433" s="51"/>
      <c r="L433" s="51"/>
      <c r="M433" s="51"/>
      <c r="N433" s="51"/>
      <c r="O433" s="47"/>
      <c r="P433" s="47"/>
      <c r="Q433" s="47"/>
      <c r="R433" s="7"/>
      <c r="S433" s="10"/>
    </row>
    <row r="434" spans="1:20" ht="22.5" outlineLevel="3" x14ac:dyDescent="0.2">
      <c r="A434" s="16"/>
      <c r="B434" s="113"/>
      <c r="C434" s="114">
        <v>13</v>
      </c>
      <c r="D434" s="115" t="s">
        <v>236</v>
      </c>
      <c r="E434" s="116" t="s">
        <v>241</v>
      </c>
      <c r="F434" s="117" t="s">
        <v>242</v>
      </c>
      <c r="G434" s="115" t="s">
        <v>243</v>
      </c>
      <c r="H434" s="118">
        <v>483.85</v>
      </c>
      <c r="I434" s="119">
        <v>0</v>
      </c>
      <c r="J434" s="120">
        <f>H434*I434</f>
        <v>0</v>
      </c>
      <c r="K434" s="118"/>
      <c r="L434" s="118">
        <f>H434*K434</f>
        <v>0</v>
      </c>
      <c r="M434" s="118"/>
      <c r="N434" s="118">
        <f>H434*M434</f>
        <v>0</v>
      </c>
      <c r="O434" s="120">
        <v>21</v>
      </c>
      <c r="P434" s="120">
        <f>J434*(O434/100)</f>
        <v>0</v>
      </c>
      <c r="Q434" s="120">
        <f>J434+P434</f>
        <v>0</v>
      </c>
      <c r="R434" s="10"/>
      <c r="S434" s="10"/>
      <c r="T434" s="10"/>
    </row>
    <row r="435" spans="1:20" ht="9.75" outlineLevel="4" x14ac:dyDescent="0.2">
      <c r="A435" s="121"/>
      <c r="B435" s="122"/>
      <c r="C435" s="122"/>
      <c r="D435" s="123"/>
      <c r="E435" s="128" t="s">
        <v>17</v>
      </c>
      <c r="F435" s="124" t="s">
        <v>494</v>
      </c>
      <c r="G435" s="123"/>
      <c r="H435" s="125">
        <v>482.2</v>
      </c>
      <c r="I435" s="126"/>
      <c r="J435" s="127"/>
      <c r="K435" s="125"/>
      <c r="L435" s="125"/>
      <c r="M435" s="125"/>
      <c r="N435" s="125"/>
      <c r="O435" s="127"/>
      <c r="P435" s="127"/>
      <c r="Q435" s="127"/>
      <c r="R435" s="7"/>
      <c r="S435" s="10"/>
    </row>
    <row r="436" spans="1:20" ht="9.75" outlineLevel="4" x14ac:dyDescent="0.2">
      <c r="A436" s="121"/>
      <c r="B436" s="122"/>
      <c r="C436" s="122"/>
      <c r="D436" s="123"/>
      <c r="E436" s="128"/>
      <c r="F436" s="124" t="s">
        <v>495</v>
      </c>
      <c r="G436" s="123"/>
      <c r="H436" s="125">
        <v>1.65</v>
      </c>
      <c r="I436" s="126"/>
      <c r="J436" s="127"/>
      <c r="K436" s="125"/>
      <c r="L436" s="125"/>
      <c r="M436" s="125"/>
      <c r="N436" s="125"/>
      <c r="O436" s="127"/>
      <c r="P436" s="127"/>
      <c r="Q436" s="127"/>
      <c r="R436" s="7"/>
      <c r="S436" s="10"/>
    </row>
    <row r="437" spans="1:20" ht="7.5" customHeight="1" outlineLevel="4" x14ac:dyDescent="0.15">
      <c r="A437" s="10"/>
      <c r="B437" s="84"/>
      <c r="C437" s="83"/>
      <c r="D437" s="86"/>
      <c r="E437" s="45"/>
      <c r="F437" s="87"/>
      <c r="G437" s="86"/>
      <c r="H437" s="88"/>
      <c r="I437" s="90"/>
      <c r="J437" s="47"/>
      <c r="K437" s="51"/>
      <c r="L437" s="51"/>
      <c r="M437" s="51"/>
      <c r="N437" s="51"/>
      <c r="O437" s="47"/>
      <c r="P437" s="47"/>
      <c r="Q437" s="47"/>
      <c r="R437" s="7"/>
      <c r="S437" s="10"/>
    </row>
    <row r="438" spans="1:20" ht="11.25" outlineLevel="3" x14ac:dyDescent="0.2">
      <c r="A438" s="16"/>
      <c r="B438" s="113"/>
      <c r="C438" s="114">
        <v>14</v>
      </c>
      <c r="D438" s="115" t="s">
        <v>236</v>
      </c>
      <c r="E438" s="116" t="s">
        <v>397</v>
      </c>
      <c r="F438" s="117" t="s">
        <v>398</v>
      </c>
      <c r="G438" s="115" t="s">
        <v>306</v>
      </c>
      <c r="H438" s="118">
        <v>3</v>
      </c>
      <c r="I438" s="119">
        <v>0</v>
      </c>
      <c r="J438" s="120">
        <f>H438*I438</f>
        <v>0</v>
      </c>
      <c r="K438" s="118"/>
      <c r="L438" s="118">
        <f>H438*K438</f>
        <v>0</v>
      </c>
      <c r="M438" s="118"/>
      <c r="N438" s="118">
        <f>H438*M438</f>
        <v>0</v>
      </c>
      <c r="O438" s="120">
        <v>21</v>
      </c>
      <c r="P438" s="120">
        <f>J438*(O438/100)</f>
        <v>0</v>
      </c>
      <c r="Q438" s="120">
        <f>J438+P438</f>
        <v>0</v>
      </c>
      <c r="R438" s="10"/>
      <c r="S438" s="10"/>
      <c r="T438" s="10"/>
    </row>
    <row r="439" spans="1:20" ht="11.25" outlineLevel="3" x14ac:dyDescent="0.2">
      <c r="A439" s="16"/>
      <c r="B439" s="113"/>
      <c r="C439" s="114">
        <v>15</v>
      </c>
      <c r="D439" s="115" t="s">
        <v>236</v>
      </c>
      <c r="E439" s="116" t="s">
        <v>399</v>
      </c>
      <c r="F439" s="117" t="s">
        <v>400</v>
      </c>
      <c r="G439" s="115" t="s">
        <v>306</v>
      </c>
      <c r="H439" s="118">
        <v>2</v>
      </c>
      <c r="I439" s="119">
        <v>0</v>
      </c>
      <c r="J439" s="120">
        <f>H439*I439</f>
        <v>0</v>
      </c>
      <c r="K439" s="118"/>
      <c r="L439" s="118">
        <f>H439*K439</f>
        <v>0</v>
      </c>
      <c r="M439" s="118"/>
      <c r="N439" s="118">
        <f>H439*M439</f>
        <v>0</v>
      </c>
      <c r="O439" s="120">
        <v>21</v>
      </c>
      <c r="P439" s="120">
        <f>J439*(O439/100)</f>
        <v>0</v>
      </c>
      <c r="Q439" s="120">
        <f>J439+P439</f>
        <v>0</v>
      </c>
      <c r="R439" s="10"/>
      <c r="S439" s="10"/>
      <c r="T439" s="10"/>
    </row>
    <row r="440" spans="1:20" ht="11.25" outlineLevel="3" x14ac:dyDescent="0.2">
      <c r="A440" s="16"/>
      <c r="B440" s="113"/>
      <c r="C440" s="114">
        <v>16</v>
      </c>
      <c r="D440" s="115" t="s">
        <v>236</v>
      </c>
      <c r="E440" s="116" t="s">
        <v>403</v>
      </c>
      <c r="F440" s="117" t="s">
        <v>404</v>
      </c>
      <c r="G440" s="115" t="s">
        <v>306</v>
      </c>
      <c r="H440" s="118">
        <v>3</v>
      </c>
      <c r="I440" s="119">
        <v>0</v>
      </c>
      <c r="J440" s="120">
        <f>H440*I440</f>
        <v>0</v>
      </c>
      <c r="K440" s="118"/>
      <c r="L440" s="118">
        <f>H440*K440</f>
        <v>0</v>
      </c>
      <c r="M440" s="118"/>
      <c r="N440" s="118">
        <f>H440*M440</f>
        <v>0</v>
      </c>
      <c r="O440" s="120">
        <v>21</v>
      </c>
      <c r="P440" s="120">
        <f>J440*(O440/100)</f>
        <v>0</v>
      </c>
      <c r="Q440" s="120">
        <f>J440+P440</f>
        <v>0</v>
      </c>
      <c r="R440" s="10"/>
      <c r="S440" s="10"/>
      <c r="T440" s="10"/>
    </row>
    <row r="441" spans="1:20" ht="11.25" outlineLevel="3" x14ac:dyDescent="0.2">
      <c r="A441" s="16"/>
      <c r="B441" s="113"/>
      <c r="C441" s="114">
        <v>17</v>
      </c>
      <c r="D441" s="115" t="s">
        <v>236</v>
      </c>
      <c r="E441" s="116" t="s">
        <v>405</v>
      </c>
      <c r="F441" s="117" t="s">
        <v>406</v>
      </c>
      <c r="G441" s="115" t="s">
        <v>306</v>
      </c>
      <c r="H441" s="118">
        <v>2</v>
      </c>
      <c r="I441" s="119">
        <v>0</v>
      </c>
      <c r="J441" s="120">
        <f>H441*I441</f>
        <v>0</v>
      </c>
      <c r="K441" s="118"/>
      <c r="L441" s="118">
        <f>H441*K441</f>
        <v>0</v>
      </c>
      <c r="M441" s="118"/>
      <c r="N441" s="118">
        <f>H441*M441</f>
        <v>0</v>
      </c>
      <c r="O441" s="120">
        <v>21</v>
      </c>
      <c r="P441" s="120">
        <f>J441*(O441/100)</f>
        <v>0</v>
      </c>
      <c r="Q441" s="120">
        <f>J441+P441</f>
        <v>0</v>
      </c>
      <c r="R441" s="10"/>
      <c r="S441" s="10"/>
      <c r="T441" s="10"/>
    </row>
    <row r="442" spans="1:20" ht="22.5" outlineLevel="3" x14ac:dyDescent="0.2">
      <c r="A442" s="16"/>
      <c r="B442" s="113"/>
      <c r="C442" s="114">
        <v>18</v>
      </c>
      <c r="D442" s="115" t="s">
        <v>236</v>
      </c>
      <c r="E442" s="116" t="s">
        <v>248</v>
      </c>
      <c r="F442" s="117" t="s">
        <v>249</v>
      </c>
      <c r="G442" s="115" t="s">
        <v>243</v>
      </c>
      <c r="H442" s="118">
        <v>452.95</v>
      </c>
      <c r="I442" s="119">
        <v>0</v>
      </c>
      <c r="J442" s="120">
        <f>H442*I442</f>
        <v>0</v>
      </c>
      <c r="K442" s="118"/>
      <c r="L442" s="118">
        <f>H442*K442</f>
        <v>0</v>
      </c>
      <c r="M442" s="118"/>
      <c r="N442" s="118">
        <f>H442*M442</f>
        <v>0</v>
      </c>
      <c r="O442" s="120">
        <v>21</v>
      </c>
      <c r="P442" s="120">
        <f>J442*(O442/100)</f>
        <v>0</v>
      </c>
      <c r="Q442" s="120">
        <f>J442+P442</f>
        <v>0</v>
      </c>
      <c r="R442" s="10"/>
      <c r="S442" s="10"/>
      <c r="T442" s="10"/>
    </row>
    <row r="443" spans="1:20" ht="9.75" outlineLevel="4" x14ac:dyDescent="0.2">
      <c r="A443" s="121"/>
      <c r="B443" s="122"/>
      <c r="C443" s="122"/>
      <c r="D443" s="123"/>
      <c r="E443" s="128" t="s">
        <v>17</v>
      </c>
      <c r="F443" s="124" t="s">
        <v>496</v>
      </c>
      <c r="G443" s="123"/>
      <c r="H443" s="125">
        <v>452.95</v>
      </c>
      <c r="I443" s="126"/>
      <c r="J443" s="127"/>
      <c r="K443" s="125"/>
      <c r="L443" s="125"/>
      <c r="M443" s="125"/>
      <c r="N443" s="125"/>
      <c r="O443" s="127"/>
      <c r="P443" s="127"/>
      <c r="Q443" s="127"/>
      <c r="R443" s="7"/>
      <c r="S443" s="10"/>
    </row>
    <row r="444" spans="1:20" ht="7.5" customHeight="1" outlineLevel="4" x14ac:dyDescent="0.15">
      <c r="A444" s="10"/>
      <c r="B444" s="84"/>
      <c r="C444" s="83"/>
      <c r="D444" s="86"/>
      <c r="E444" s="45"/>
      <c r="F444" s="87"/>
      <c r="G444" s="86"/>
      <c r="H444" s="88"/>
      <c r="I444" s="90"/>
      <c r="J444" s="47"/>
      <c r="K444" s="51"/>
      <c r="L444" s="51"/>
      <c r="M444" s="51"/>
      <c r="N444" s="51"/>
      <c r="O444" s="47"/>
      <c r="P444" s="47"/>
      <c r="Q444" s="47"/>
      <c r="R444" s="7"/>
      <c r="S444" s="10"/>
    </row>
    <row r="445" spans="1:20" ht="22.5" outlineLevel="3" x14ac:dyDescent="0.2">
      <c r="A445" s="16"/>
      <c r="B445" s="113"/>
      <c r="C445" s="114">
        <v>19</v>
      </c>
      <c r="D445" s="115" t="s">
        <v>236</v>
      </c>
      <c r="E445" s="116" t="s">
        <v>251</v>
      </c>
      <c r="F445" s="117" t="s">
        <v>252</v>
      </c>
      <c r="G445" s="115" t="s">
        <v>243</v>
      </c>
      <c r="H445" s="118">
        <v>2264.75</v>
      </c>
      <c r="I445" s="119">
        <v>0</v>
      </c>
      <c r="J445" s="120">
        <f>H445*I445</f>
        <v>0</v>
      </c>
      <c r="K445" s="118"/>
      <c r="L445" s="118">
        <f>H445*K445</f>
        <v>0</v>
      </c>
      <c r="M445" s="118"/>
      <c r="N445" s="118">
        <f>H445*M445</f>
        <v>0</v>
      </c>
      <c r="O445" s="120">
        <v>21</v>
      </c>
      <c r="P445" s="120">
        <f>J445*(O445/100)</f>
        <v>0</v>
      </c>
      <c r="Q445" s="120">
        <f>J445+P445</f>
        <v>0</v>
      </c>
      <c r="R445" s="10"/>
      <c r="S445" s="10"/>
      <c r="T445" s="10"/>
    </row>
    <row r="446" spans="1:20" ht="9.75" outlineLevel="4" x14ac:dyDescent="0.2">
      <c r="A446" s="121"/>
      <c r="B446" s="122"/>
      <c r="C446" s="122"/>
      <c r="D446" s="123"/>
      <c r="E446" s="128" t="s">
        <v>17</v>
      </c>
      <c r="F446" s="124" t="s">
        <v>497</v>
      </c>
      <c r="G446" s="123"/>
      <c r="H446" s="125">
        <v>2264.75</v>
      </c>
      <c r="I446" s="126"/>
      <c r="J446" s="127"/>
      <c r="K446" s="125"/>
      <c r="L446" s="125"/>
      <c r="M446" s="125"/>
      <c r="N446" s="125"/>
      <c r="O446" s="127"/>
      <c r="P446" s="127"/>
      <c r="Q446" s="127"/>
      <c r="R446" s="7"/>
      <c r="S446" s="10"/>
    </row>
    <row r="447" spans="1:20" ht="7.5" customHeight="1" outlineLevel="4" x14ac:dyDescent="0.15">
      <c r="A447" s="10"/>
      <c r="B447" s="84"/>
      <c r="C447" s="83"/>
      <c r="D447" s="86"/>
      <c r="E447" s="45"/>
      <c r="F447" s="87"/>
      <c r="G447" s="86"/>
      <c r="H447" s="88"/>
      <c r="I447" s="90"/>
      <c r="J447" s="47"/>
      <c r="K447" s="51"/>
      <c r="L447" s="51"/>
      <c r="M447" s="51"/>
      <c r="N447" s="51"/>
      <c r="O447" s="47"/>
      <c r="P447" s="47"/>
      <c r="Q447" s="47"/>
      <c r="R447" s="7"/>
      <c r="S447" s="10"/>
    </row>
    <row r="448" spans="1:20" ht="22.5" outlineLevel="3" x14ac:dyDescent="0.2">
      <c r="A448" s="16"/>
      <c r="B448" s="113"/>
      <c r="C448" s="114">
        <v>20</v>
      </c>
      <c r="D448" s="115" t="s">
        <v>236</v>
      </c>
      <c r="E448" s="116" t="s">
        <v>498</v>
      </c>
      <c r="F448" s="117" t="s">
        <v>499</v>
      </c>
      <c r="G448" s="115" t="s">
        <v>243</v>
      </c>
      <c r="H448" s="118">
        <v>30.9</v>
      </c>
      <c r="I448" s="119">
        <v>0</v>
      </c>
      <c r="J448" s="120">
        <f>H448*I448</f>
        <v>0</v>
      </c>
      <c r="K448" s="118"/>
      <c r="L448" s="118">
        <f>H448*K448</f>
        <v>0</v>
      </c>
      <c r="M448" s="118"/>
      <c r="N448" s="118">
        <f>H448*M448</f>
        <v>0</v>
      </c>
      <c r="O448" s="120">
        <v>21</v>
      </c>
      <c r="P448" s="120">
        <f>J448*(O448/100)</f>
        <v>0</v>
      </c>
      <c r="Q448" s="120">
        <f>J448+P448</f>
        <v>0</v>
      </c>
      <c r="R448" s="10"/>
      <c r="S448" s="10"/>
      <c r="T448" s="10"/>
    </row>
    <row r="449" spans="1:20" ht="9.75" outlineLevel="4" x14ac:dyDescent="0.2">
      <c r="A449" s="121"/>
      <c r="B449" s="122"/>
      <c r="C449" s="122"/>
      <c r="D449" s="123"/>
      <c r="E449" s="128" t="s">
        <v>17</v>
      </c>
      <c r="F449" s="124" t="s">
        <v>500</v>
      </c>
      <c r="G449" s="123"/>
      <c r="H449" s="125">
        <v>30.9</v>
      </c>
      <c r="I449" s="126"/>
      <c r="J449" s="127"/>
      <c r="K449" s="125"/>
      <c r="L449" s="125"/>
      <c r="M449" s="125"/>
      <c r="N449" s="125"/>
      <c r="O449" s="127"/>
      <c r="P449" s="127"/>
      <c r="Q449" s="127"/>
      <c r="R449" s="7"/>
      <c r="S449" s="10"/>
    </row>
    <row r="450" spans="1:20" ht="7.5" customHeight="1" outlineLevel="4" x14ac:dyDescent="0.15">
      <c r="A450" s="10"/>
      <c r="B450" s="84"/>
      <c r="C450" s="83"/>
      <c r="D450" s="86"/>
      <c r="E450" s="45"/>
      <c r="F450" s="87"/>
      <c r="G450" s="86"/>
      <c r="H450" s="88"/>
      <c r="I450" s="90"/>
      <c r="J450" s="47"/>
      <c r="K450" s="51"/>
      <c r="L450" s="51"/>
      <c r="M450" s="51"/>
      <c r="N450" s="51"/>
      <c r="O450" s="47"/>
      <c r="P450" s="47"/>
      <c r="Q450" s="47"/>
      <c r="R450" s="7"/>
      <c r="S450" s="10"/>
    </row>
    <row r="451" spans="1:20" ht="11.25" outlineLevel="3" x14ac:dyDescent="0.2">
      <c r="A451" s="16"/>
      <c r="B451" s="113"/>
      <c r="C451" s="114">
        <v>21</v>
      </c>
      <c r="D451" s="115" t="s">
        <v>236</v>
      </c>
      <c r="E451" s="116" t="s">
        <v>254</v>
      </c>
      <c r="F451" s="117" t="s">
        <v>255</v>
      </c>
      <c r="G451" s="115" t="s">
        <v>234</v>
      </c>
      <c r="H451" s="118">
        <v>860.6049999999999</v>
      </c>
      <c r="I451" s="119">
        <v>0</v>
      </c>
      <c r="J451" s="120">
        <f>H451*I451</f>
        <v>0</v>
      </c>
      <c r="K451" s="118"/>
      <c r="L451" s="118">
        <f>H451*K451</f>
        <v>0</v>
      </c>
      <c r="M451" s="118"/>
      <c r="N451" s="118">
        <f>H451*M451</f>
        <v>0</v>
      </c>
      <c r="O451" s="120">
        <v>21</v>
      </c>
      <c r="P451" s="120">
        <f>J451*(O451/100)</f>
        <v>0</v>
      </c>
      <c r="Q451" s="120">
        <f>J451+P451</f>
        <v>0</v>
      </c>
      <c r="R451" s="10"/>
      <c r="S451" s="10"/>
      <c r="T451" s="10"/>
    </row>
    <row r="452" spans="1:20" ht="9.75" outlineLevel="4" x14ac:dyDescent="0.2">
      <c r="A452" s="121"/>
      <c r="B452" s="122"/>
      <c r="C452" s="122"/>
      <c r="D452" s="123"/>
      <c r="E452" s="128" t="s">
        <v>17</v>
      </c>
      <c r="F452" s="124" t="s">
        <v>501</v>
      </c>
      <c r="G452" s="123"/>
      <c r="H452" s="125">
        <v>860.6049999999999</v>
      </c>
      <c r="I452" s="126"/>
      <c r="J452" s="127"/>
      <c r="K452" s="125"/>
      <c r="L452" s="125"/>
      <c r="M452" s="125"/>
      <c r="N452" s="125"/>
      <c r="O452" s="127"/>
      <c r="P452" s="127"/>
      <c r="Q452" s="127"/>
      <c r="R452" s="7"/>
      <c r="S452" s="10"/>
    </row>
    <row r="453" spans="1:20" ht="7.5" customHeight="1" outlineLevel="4" x14ac:dyDescent="0.15">
      <c r="A453" s="10"/>
      <c r="B453" s="84"/>
      <c r="C453" s="83"/>
      <c r="D453" s="86"/>
      <c r="E453" s="45"/>
      <c r="F453" s="87"/>
      <c r="G453" s="86"/>
      <c r="H453" s="88"/>
      <c r="I453" s="90"/>
      <c r="J453" s="47"/>
      <c r="K453" s="51"/>
      <c r="L453" s="51"/>
      <c r="M453" s="51"/>
      <c r="N453" s="51"/>
      <c r="O453" s="47"/>
      <c r="P453" s="47"/>
      <c r="Q453" s="47"/>
      <c r="R453" s="7"/>
      <c r="S453" s="10"/>
    </row>
    <row r="454" spans="1:20" ht="11.25" outlineLevel="3" x14ac:dyDescent="0.2">
      <c r="A454" s="16"/>
      <c r="B454" s="113"/>
      <c r="C454" s="114">
        <v>22</v>
      </c>
      <c r="D454" s="115" t="s">
        <v>236</v>
      </c>
      <c r="E454" s="116" t="s">
        <v>257</v>
      </c>
      <c r="F454" s="117" t="s">
        <v>258</v>
      </c>
      <c r="G454" s="115" t="s">
        <v>243</v>
      </c>
      <c r="H454" s="118">
        <v>451.3</v>
      </c>
      <c r="I454" s="119">
        <v>0</v>
      </c>
      <c r="J454" s="120">
        <f>H454*I454</f>
        <v>0</v>
      </c>
      <c r="K454" s="118"/>
      <c r="L454" s="118">
        <f>H454*K454</f>
        <v>0</v>
      </c>
      <c r="M454" s="118"/>
      <c r="N454" s="118">
        <f>H454*M454</f>
        <v>0</v>
      </c>
      <c r="O454" s="120">
        <v>21</v>
      </c>
      <c r="P454" s="120">
        <f>J454*(O454/100)</f>
        <v>0</v>
      </c>
      <c r="Q454" s="120">
        <f>J454+P454</f>
        <v>0</v>
      </c>
      <c r="R454" s="10"/>
      <c r="S454" s="10"/>
      <c r="T454" s="10"/>
    </row>
    <row r="455" spans="1:20" ht="9.75" outlineLevel="4" x14ac:dyDescent="0.2">
      <c r="A455" s="121"/>
      <c r="B455" s="122"/>
      <c r="C455" s="122"/>
      <c r="D455" s="123"/>
      <c r="E455" s="128" t="s">
        <v>17</v>
      </c>
      <c r="F455" s="124" t="s">
        <v>502</v>
      </c>
      <c r="G455" s="123"/>
      <c r="H455" s="125">
        <v>451.3</v>
      </c>
      <c r="I455" s="126"/>
      <c r="J455" s="127"/>
      <c r="K455" s="125"/>
      <c r="L455" s="125"/>
      <c r="M455" s="125"/>
      <c r="N455" s="125"/>
      <c r="O455" s="127"/>
      <c r="P455" s="127"/>
      <c r="Q455" s="127"/>
      <c r="R455" s="7"/>
      <c r="S455" s="10"/>
    </row>
    <row r="456" spans="1:20" ht="7.5" customHeight="1" outlineLevel="4" x14ac:dyDescent="0.15">
      <c r="A456" s="10"/>
      <c r="B456" s="84"/>
      <c r="C456" s="83"/>
      <c r="D456" s="86"/>
      <c r="E456" s="45"/>
      <c r="F456" s="87"/>
      <c r="G456" s="86"/>
      <c r="H456" s="88"/>
      <c r="I456" s="90"/>
      <c r="J456" s="47"/>
      <c r="K456" s="51"/>
      <c r="L456" s="51"/>
      <c r="M456" s="51"/>
      <c r="N456" s="51"/>
      <c r="O456" s="47"/>
      <c r="P456" s="47"/>
      <c r="Q456" s="47"/>
      <c r="R456" s="7"/>
      <c r="S456" s="10"/>
    </row>
    <row r="457" spans="1:20" ht="22.5" outlineLevel="3" x14ac:dyDescent="0.2">
      <c r="A457" s="16"/>
      <c r="B457" s="113"/>
      <c r="C457" s="114">
        <v>23</v>
      </c>
      <c r="D457" s="115" t="s">
        <v>236</v>
      </c>
      <c r="E457" s="116" t="s">
        <v>260</v>
      </c>
      <c r="F457" s="117" t="s">
        <v>261</v>
      </c>
      <c r="G457" s="115" t="s">
        <v>239</v>
      </c>
      <c r="H457" s="118">
        <v>230</v>
      </c>
      <c r="I457" s="119">
        <v>0</v>
      </c>
      <c r="J457" s="120">
        <f>H457*I457</f>
        <v>0</v>
      </c>
      <c r="K457" s="118"/>
      <c r="L457" s="118">
        <f>H457*K457</f>
        <v>0</v>
      </c>
      <c r="M457" s="118"/>
      <c r="N457" s="118">
        <f>H457*M457</f>
        <v>0</v>
      </c>
      <c r="O457" s="120">
        <v>21</v>
      </c>
      <c r="P457" s="120">
        <f>J457*(O457/100)</f>
        <v>0</v>
      </c>
      <c r="Q457" s="120">
        <f>J457+P457</f>
        <v>0</v>
      </c>
      <c r="R457" s="10"/>
      <c r="S457" s="10"/>
      <c r="T457" s="10"/>
    </row>
    <row r="458" spans="1:20" ht="9.75" outlineLevel="4" x14ac:dyDescent="0.2">
      <c r="A458" s="121"/>
      <c r="B458" s="122"/>
      <c r="C458" s="122"/>
      <c r="D458" s="123"/>
      <c r="E458" s="128" t="s">
        <v>17</v>
      </c>
      <c r="F458" s="124" t="s">
        <v>503</v>
      </c>
      <c r="G458" s="123"/>
      <c r="H458" s="125">
        <v>230</v>
      </c>
      <c r="I458" s="126"/>
      <c r="J458" s="127"/>
      <c r="K458" s="125"/>
      <c r="L458" s="125"/>
      <c r="M458" s="125"/>
      <c r="N458" s="125"/>
      <c r="O458" s="127"/>
      <c r="P458" s="127"/>
      <c r="Q458" s="127"/>
      <c r="R458" s="7"/>
      <c r="S458" s="10"/>
    </row>
    <row r="459" spans="1:20" ht="7.5" customHeight="1" outlineLevel="4" x14ac:dyDescent="0.15">
      <c r="A459" s="10"/>
      <c r="B459" s="84"/>
      <c r="C459" s="83"/>
      <c r="D459" s="86"/>
      <c r="E459" s="45"/>
      <c r="F459" s="87"/>
      <c r="G459" s="86"/>
      <c r="H459" s="88"/>
      <c r="I459" s="90"/>
      <c r="J459" s="47"/>
      <c r="K459" s="51"/>
      <c r="L459" s="51"/>
      <c r="M459" s="51"/>
      <c r="N459" s="51"/>
      <c r="O459" s="47"/>
      <c r="P459" s="47"/>
      <c r="Q459" s="47"/>
      <c r="R459" s="7"/>
      <c r="S459" s="10"/>
    </row>
    <row r="460" spans="1:20" ht="11.25" outlineLevel="3" x14ac:dyDescent="0.2">
      <c r="A460" s="16"/>
      <c r="B460" s="113"/>
      <c r="C460" s="114">
        <v>24</v>
      </c>
      <c r="D460" s="115" t="s">
        <v>236</v>
      </c>
      <c r="E460" s="116" t="s">
        <v>263</v>
      </c>
      <c r="F460" s="117" t="s">
        <v>264</v>
      </c>
      <c r="G460" s="115" t="s">
        <v>239</v>
      </c>
      <c r="H460" s="118">
        <v>230</v>
      </c>
      <c r="I460" s="119">
        <v>0</v>
      </c>
      <c r="J460" s="120">
        <f>H460*I460</f>
        <v>0</v>
      </c>
      <c r="K460" s="118"/>
      <c r="L460" s="118">
        <f>H460*K460</f>
        <v>0</v>
      </c>
      <c r="M460" s="118"/>
      <c r="N460" s="118">
        <f>H460*M460</f>
        <v>0</v>
      </c>
      <c r="O460" s="120">
        <v>21</v>
      </c>
      <c r="P460" s="120">
        <f>J460*(O460/100)</f>
        <v>0</v>
      </c>
      <c r="Q460" s="120">
        <f>J460+P460</f>
        <v>0</v>
      </c>
      <c r="R460" s="10"/>
      <c r="S460" s="10"/>
      <c r="T460" s="10"/>
    </row>
    <row r="461" spans="1:20" ht="9.75" outlineLevel="4" x14ac:dyDescent="0.2">
      <c r="A461" s="121"/>
      <c r="B461" s="122"/>
      <c r="C461" s="122"/>
      <c r="D461" s="123"/>
      <c r="E461" s="128" t="s">
        <v>17</v>
      </c>
      <c r="F461" s="124" t="s">
        <v>504</v>
      </c>
      <c r="G461" s="123"/>
      <c r="H461" s="125">
        <v>230</v>
      </c>
      <c r="I461" s="126"/>
      <c r="J461" s="127"/>
      <c r="K461" s="125"/>
      <c r="L461" s="125"/>
      <c r="M461" s="125"/>
      <c r="N461" s="125"/>
      <c r="O461" s="127"/>
      <c r="P461" s="127"/>
      <c r="Q461" s="127"/>
      <c r="R461" s="7"/>
      <c r="S461" s="10"/>
    </row>
    <row r="462" spans="1:20" ht="7.5" customHeight="1" outlineLevel="4" x14ac:dyDescent="0.15">
      <c r="A462" s="10"/>
      <c r="B462" s="84"/>
      <c r="C462" s="83"/>
      <c r="D462" s="86"/>
      <c r="E462" s="45"/>
      <c r="F462" s="87"/>
      <c r="G462" s="86"/>
      <c r="H462" s="88"/>
      <c r="I462" s="90"/>
      <c r="J462" s="47"/>
      <c r="K462" s="51"/>
      <c r="L462" s="51"/>
      <c r="M462" s="51"/>
      <c r="N462" s="51"/>
      <c r="O462" s="47"/>
      <c r="P462" s="47"/>
      <c r="Q462" s="47"/>
      <c r="R462" s="7"/>
      <c r="S462" s="10"/>
    </row>
    <row r="463" spans="1:20" ht="11.25" outlineLevel="3" x14ac:dyDescent="0.2">
      <c r="A463" s="16"/>
      <c r="B463" s="113"/>
      <c r="C463" s="114">
        <v>25</v>
      </c>
      <c r="D463" s="115" t="s">
        <v>236</v>
      </c>
      <c r="E463" s="116" t="s">
        <v>266</v>
      </c>
      <c r="F463" s="117" t="s">
        <v>267</v>
      </c>
      <c r="G463" s="115" t="s">
        <v>239</v>
      </c>
      <c r="H463" s="118">
        <v>640.95000000000005</v>
      </c>
      <c r="I463" s="119">
        <v>0</v>
      </c>
      <c r="J463" s="120">
        <f>H463*I463</f>
        <v>0</v>
      </c>
      <c r="K463" s="118"/>
      <c r="L463" s="118">
        <f>H463*K463</f>
        <v>0</v>
      </c>
      <c r="M463" s="118"/>
      <c r="N463" s="118">
        <f>H463*M463</f>
        <v>0</v>
      </c>
      <c r="O463" s="120">
        <v>21</v>
      </c>
      <c r="P463" s="120">
        <f>J463*(O463/100)</f>
        <v>0</v>
      </c>
      <c r="Q463" s="120">
        <f>J463+P463</f>
        <v>0</v>
      </c>
      <c r="R463" s="10"/>
      <c r="S463" s="10"/>
      <c r="T463" s="10"/>
    </row>
    <row r="464" spans="1:20" ht="9.75" outlineLevel="4" x14ac:dyDescent="0.2">
      <c r="A464" s="121"/>
      <c r="B464" s="122"/>
      <c r="C464" s="122"/>
      <c r="D464" s="123"/>
      <c r="E464" s="128" t="s">
        <v>17</v>
      </c>
      <c r="F464" s="124" t="s">
        <v>505</v>
      </c>
      <c r="G464" s="123"/>
      <c r="H464" s="125">
        <v>640.95000000000005</v>
      </c>
      <c r="I464" s="126"/>
      <c r="J464" s="127"/>
      <c r="K464" s="125"/>
      <c r="L464" s="125"/>
      <c r="M464" s="125"/>
      <c r="N464" s="125"/>
      <c r="O464" s="127"/>
      <c r="P464" s="127"/>
      <c r="Q464" s="127"/>
      <c r="R464" s="7"/>
      <c r="S464" s="10"/>
    </row>
    <row r="465" spans="1:20" ht="7.5" customHeight="1" outlineLevel="4" x14ac:dyDescent="0.15">
      <c r="A465" s="10"/>
      <c r="B465" s="84"/>
      <c r="C465" s="83"/>
      <c r="D465" s="86"/>
      <c r="E465" s="45"/>
      <c r="F465" s="87"/>
      <c r="G465" s="86"/>
      <c r="H465" s="88"/>
      <c r="I465" s="90"/>
      <c r="J465" s="47"/>
      <c r="K465" s="51"/>
      <c r="L465" s="51"/>
      <c r="M465" s="51"/>
      <c r="N465" s="51"/>
      <c r="O465" s="47"/>
      <c r="P465" s="47"/>
      <c r="Q465" s="47"/>
      <c r="R465" s="7"/>
      <c r="S465" s="10"/>
    </row>
    <row r="466" spans="1:20" outlineLevel="3" x14ac:dyDescent="0.15">
      <c r="B466" s="7"/>
      <c r="C466" s="7"/>
      <c r="D466" s="7"/>
      <c r="E466" s="7"/>
      <c r="F466" s="7"/>
      <c r="G466" s="7"/>
      <c r="H466" s="7"/>
      <c r="I466" s="10"/>
      <c r="J466" s="10"/>
      <c r="K466" s="7"/>
      <c r="L466" s="7"/>
      <c r="M466" s="7"/>
      <c r="N466" s="7"/>
      <c r="O466" s="7"/>
      <c r="P466" s="10"/>
      <c r="Q466" s="10"/>
    </row>
    <row r="467" spans="1:20" ht="11.25" outlineLevel="2" x14ac:dyDescent="0.2">
      <c r="A467" s="77" t="s">
        <v>67</v>
      </c>
      <c r="B467" s="106">
        <v>3</v>
      </c>
      <c r="C467" s="107"/>
      <c r="D467" s="108" t="s">
        <v>180</v>
      </c>
      <c r="E467" s="108"/>
      <c r="F467" s="109" t="s">
        <v>51</v>
      </c>
      <c r="G467" s="108"/>
      <c r="H467" s="110"/>
      <c r="I467" s="111"/>
      <c r="J467" s="79">
        <f>SUBTOTAL(9,J468:J471)</f>
        <v>0</v>
      </c>
      <c r="K467" s="110"/>
      <c r="L467" s="80">
        <f>SUBTOTAL(9,L468:L471)</f>
        <v>3.6827526399999995</v>
      </c>
      <c r="M467" s="110"/>
      <c r="N467" s="80">
        <f>SUBTOTAL(9,N468:N471)</f>
        <v>0</v>
      </c>
      <c r="O467" s="112"/>
      <c r="P467" s="79">
        <f>SUBTOTAL(9,P468:P471)</f>
        <v>0</v>
      </c>
      <c r="Q467" s="79">
        <f>SUBTOTAL(9,Q468:Q471)</f>
        <v>0</v>
      </c>
      <c r="R467" s="7"/>
      <c r="S467" s="10"/>
      <c r="T467" s="10"/>
    </row>
    <row r="468" spans="1:20" ht="11.25" outlineLevel="3" x14ac:dyDescent="0.2">
      <c r="A468" s="16"/>
      <c r="B468" s="113"/>
      <c r="C468" s="114">
        <v>1</v>
      </c>
      <c r="D468" s="115" t="s">
        <v>236</v>
      </c>
      <c r="E468" s="116" t="s">
        <v>506</v>
      </c>
      <c r="F468" s="117" t="s">
        <v>507</v>
      </c>
      <c r="G468" s="115" t="s">
        <v>243</v>
      </c>
      <c r="H468" s="118">
        <v>1.472</v>
      </c>
      <c r="I468" s="119">
        <v>0</v>
      </c>
      <c r="J468" s="120">
        <f>H468*I468</f>
        <v>0</v>
      </c>
      <c r="K468" s="118">
        <v>2.5018699999999998</v>
      </c>
      <c r="L468" s="118">
        <f>H468*K468</f>
        <v>3.6827526399999995</v>
      </c>
      <c r="M468" s="118"/>
      <c r="N468" s="118">
        <f>H468*M468</f>
        <v>0</v>
      </c>
      <c r="O468" s="120">
        <v>21</v>
      </c>
      <c r="P468" s="120">
        <f>J468*(O468/100)</f>
        <v>0</v>
      </c>
      <c r="Q468" s="120">
        <f>J468+P468</f>
        <v>0</v>
      </c>
      <c r="R468" s="10"/>
      <c r="S468" s="10"/>
      <c r="T468" s="10"/>
    </row>
    <row r="469" spans="1:20" ht="9.75" outlineLevel="4" x14ac:dyDescent="0.2">
      <c r="A469" s="121"/>
      <c r="B469" s="122"/>
      <c r="C469" s="122"/>
      <c r="D469" s="123"/>
      <c r="E469" s="128" t="s">
        <v>17</v>
      </c>
      <c r="F469" s="124" t="s">
        <v>508</v>
      </c>
      <c r="G469" s="123"/>
      <c r="H469" s="125">
        <v>1.472</v>
      </c>
      <c r="I469" s="126"/>
      <c r="J469" s="127"/>
      <c r="K469" s="125"/>
      <c r="L469" s="125"/>
      <c r="M469" s="125"/>
      <c r="N469" s="125"/>
      <c r="O469" s="127"/>
      <c r="P469" s="127"/>
      <c r="Q469" s="127"/>
      <c r="R469" s="7"/>
      <c r="S469" s="10"/>
    </row>
    <row r="470" spans="1:20" ht="7.5" customHeight="1" outlineLevel="4" x14ac:dyDescent="0.15">
      <c r="A470" s="10"/>
      <c r="B470" s="84"/>
      <c r="C470" s="83"/>
      <c r="D470" s="86"/>
      <c r="E470" s="45"/>
      <c r="F470" s="87"/>
      <c r="G470" s="86"/>
      <c r="H470" s="88"/>
      <c r="I470" s="90"/>
      <c r="J470" s="47"/>
      <c r="K470" s="51"/>
      <c r="L470" s="51"/>
      <c r="M470" s="51"/>
      <c r="N470" s="51"/>
      <c r="O470" s="47"/>
      <c r="P470" s="47"/>
      <c r="Q470" s="47"/>
      <c r="R470" s="7"/>
      <c r="S470" s="10"/>
    </row>
    <row r="471" spans="1:20" outlineLevel="3" x14ac:dyDescent="0.15">
      <c r="B471" s="7"/>
      <c r="C471" s="7"/>
      <c r="D471" s="7"/>
      <c r="E471" s="7"/>
      <c r="F471" s="7"/>
      <c r="G471" s="7"/>
      <c r="H471" s="7"/>
      <c r="I471" s="10"/>
      <c r="J471" s="10"/>
      <c r="K471" s="7"/>
      <c r="L471" s="7"/>
      <c r="M471" s="7"/>
      <c r="N471" s="7"/>
      <c r="O471" s="7"/>
      <c r="P471" s="10"/>
      <c r="Q471" s="10"/>
    </row>
    <row r="472" spans="1:20" ht="11.25" outlineLevel="2" x14ac:dyDescent="0.2">
      <c r="A472" s="77" t="s">
        <v>68</v>
      </c>
      <c r="B472" s="106">
        <v>3</v>
      </c>
      <c r="C472" s="107"/>
      <c r="D472" s="108" t="s">
        <v>180</v>
      </c>
      <c r="E472" s="108"/>
      <c r="F472" s="109" t="s">
        <v>69</v>
      </c>
      <c r="G472" s="108"/>
      <c r="H472" s="110"/>
      <c r="I472" s="111"/>
      <c r="J472" s="79">
        <f>SUBTOTAL(9,J473:J479)</f>
        <v>0</v>
      </c>
      <c r="K472" s="110"/>
      <c r="L472" s="80">
        <f>SUBTOTAL(9,L473:L479)</f>
        <v>2.57620608</v>
      </c>
      <c r="M472" s="110"/>
      <c r="N472" s="80">
        <f>SUBTOTAL(9,N473:N479)</f>
        <v>0</v>
      </c>
      <c r="O472" s="112"/>
      <c r="P472" s="79">
        <f>SUBTOTAL(9,P473:P479)</f>
        <v>0</v>
      </c>
      <c r="Q472" s="79">
        <f>SUBTOTAL(9,Q473:Q479)</f>
        <v>0</v>
      </c>
      <c r="R472" s="7"/>
      <c r="S472" s="10"/>
      <c r="T472" s="10"/>
    </row>
    <row r="473" spans="1:20" ht="11.25" outlineLevel="3" x14ac:dyDescent="0.2">
      <c r="A473" s="16"/>
      <c r="B473" s="113"/>
      <c r="C473" s="114">
        <v>1</v>
      </c>
      <c r="D473" s="115" t="s">
        <v>236</v>
      </c>
      <c r="E473" s="116" t="s">
        <v>509</v>
      </c>
      <c r="F473" s="117" t="s">
        <v>510</v>
      </c>
      <c r="G473" s="115" t="s">
        <v>243</v>
      </c>
      <c r="H473" s="118">
        <v>0.82799999999999996</v>
      </c>
      <c r="I473" s="119">
        <v>0</v>
      </c>
      <c r="J473" s="120">
        <f>H473*I473</f>
        <v>0</v>
      </c>
      <c r="K473" s="118">
        <v>0.71135999999999999</v>
      </c>
      <c r="L473" s="118">
        <f>H473*K473</f>
        <v>0.58900607999999999</v>
      </c>
      <c r="M473" s="118"/>
      <c r="N473" s="118">
        <f>H473*M473</f>
        <v>0</v>
      </c>
      <c r="O473" s="120">
        <v>21</v>
      </c>
      <c r="P473" s="120">
        <f>J473*(O473/100)</f>
        <v>0</v>
      </c>
      <c r="Q473" s="120">
        <f>J473+P473</f>
        <v>0</v>
      </c>
      <c r="R473" s="10"/>
      <c r="S473" s="10"/>
      <c r="T473" s="10"/>
    </row>
    <row r="474" spans="1:20" ht="9.75" outlineLevel="4" x14ac:dyDescent="0.2">
      <c r="A474" s="121"/>
      <c r="B474" s="122"/>
      <c r="C474" s="122"/>
      <c r="D474" s="123"/>
      <c r="E474" s="128" t="s">
        <v>17</v>
      </c>
      <c r="F474" s="124" t="s">
        <v>511</v>
      </c>
      <c r="G474" s="123"/>
      <c r="H474" s="125">
        <v>0.82799999999999996</v>
      </c>
      <c r="I474" s="126"/>
      <c r="J474" s="127"/>
      <c r="K474" s="125"/>
      <c r="L474" s="125"/>
      <c r="M474" s="125"/>
      <c r="N474" s="125"/>
      <c r="O474" s="127"/>
      <c r="P474" s="127"/>
      <c r="Q474" s="127"/>
      <c r="R474" s="7"/>
      <c r="S474" s="10"/>
    </row>
    <row r="475" spans="1:20" ht="7.5" customHeight="1" outlineLevel="4" x14ac:dyDescent="0.15">
      <c r="A475" s="10"/>
      <c r="B475" s="84"/>
      <c r="C475" s="83"/>
      <c r="D475" s="86"/>
      <c r="E475" s="45"/>
      <c r="F475" s="87"/>
      <c r="G475" s="86"/>
      <c r="H475" s="88"/>
      <c r="I475" s="90"/>
      <c r="J475" s="47"/>
      <c r="K475" s="51"/>
      <c r="L475" s="51"/>
      <c r="M475" s="51"/>
      <c r="N475" s="51"/>
      <c r="O475" s="47"/>
      <c r="P475" s="47"/>
      <c r="Q475" s="47"/>
      <c r="R475" s="7"/>
      <c r="S475" s="10"/>
    </row>
    <row r="476" spans="1:20" ht="11.25" outlineLevel="3" x14ac:dyDescent="0.2">
      <c r="A476" s="16"/>
      <c r="B476" s="113"/>
      <c r="C476" s="114">
        <v>2</v>
      </c>
      <c r="D476" s="115" t="s">
        <v>227</v>
      </c>
      <c r="E476" s="116" t="s">
        <v>512</v>
      </c>
      <c r="F476" s="117" t="s">
        <v>513</v>
      </c>
      <c r="G476" s="115" t="s">
        <v>234</v>
      </c>
      <c r="H476" s="118">
        <v>1.9871999999999999</v>
      </c>
      <c r="I476" s="119">
        <v>0</v>
      </c>
      <c r="J476" s="120">
        <f>H476*I476</f>
        <v>0</v>
      </c>
      <c r="K476" s="118">
        <v>1</v>
      </c>
      <c r="L476" s="118">
        <f>H476*K476</f>
        <v>1.9871999999999999</v>
      </c>
      <c r="M476" s="118"/>
      <c r="N476" s="118">
        <f>H476*M476</f>
        <v>0</v>
      </c>
      <c r="O476" s="120">
        <v>21</v>
      </c>
      <c r="P476" s="120">
        <f>J476*(O476/100)</f>
        <v>0</v>
      </c>
      <c r="Q476" s="120">
        <f>J476+P476</f>
        <v>0</v>
      </c>
      <c r="R476" s="10"/>
      <c r="S476" s="10"/>
      <c r="T476" s="10"/>
    </row>
    <row r="477" spans="1:20" ht="9.75" outlineLevel="4" x14ac:dyDescent="0.2">
      <c r="A477" s="121"/>
      <c r="B477" s="122"/>
      <c r="C477" s="122"/>
      <c r="D477" s="123"/>
      <c r="E477" s="128" t="s">
        <v>17</v>
      </c>
      <c r="F477" s="124" t="s">
        <v>514</v>
      </c>
      <c r="G477" s="123"/>
      <c r="H477" s="125">
        <v>1.9871999999999999</v>
      </c>
      <c r="I477" s="126"/>
      <c r="J477" s="127"/>
      <c r="K477" s="125"/>
      <c r="L477" s="125"/>
      <c r="M477" s="125"/>
      <c r="N477" s="125"/>
      <c r="O477" s="127"/>
      <c r="P477" s="127"/>
      <c r="Q477" s="127"/>
      <c r="R477" s="7"/>
      <c r="S477" s="10"/>
    </row>
    <row r="478" spans="1:20" ht="7.5" customHeight="1" outlineLevel="4" x14ac:dyDescent="0.15">
      <c r="A478" s="10"/>
      <c r="B478" s="84"/>
      <c r="C478" s="83"/>
      <c r="D478" s="86"/>
      <c r="E478" s="45"/>
      <c r="F478" s="87"/>
      <c r="G478" s="86"/>
      <c r="H478" s="88"/>
      <c r="I478" s="90"/>
      <c r="J478" s="47"/>
      <c r="K478" s="51"/>
      <c r="L478" s="51"/>
      <c r="M478" s="51"/>
      <c r="N478" s="51"/>
      <c r="O478" s="47"/>
      <c r="P478" s="47"/>
      <c r="Q478" s="47"/>
      <c r="R478" s="7"/>
      <c r="S478" s="10"/>
    </row>
    <row r="479" spans="1:20" outlineLevel="3" x14ac:dyDescent="0.15">
      <c r="B479" s="7"/>
      <c r="C479" s="7"/>
      <c r="D479" s="7"/>
      <c r="E479" s="7"/>
      <c r="F479" s="7"/>
      <c r="G479" s="7"/>
      <c r="H479" s="7"/>
      <c r="I479" s="10"/>
      <c r="J479" s="10"/>
      <c r="K479" s="7"/>
      <c r="L479" s="7"/>
      <c r="M479" s="7"/>
      <c r="N479" s="7"/>
      <c r="O479" s="7"/>
      <c r="P479" s="10"/>
      <c r="Q479" s="10"/>
    </row>
    <row r="480" spans="1:20" ht="11.25" outlineLevel="2" x14ac:dyDescent="0.2">
      <c r="A480" s="77" t="s">
        <v>70</v>
      </c>
      <c r="B480" s="106">
        <v>3</v>
      </c>
      <c r="C480" s="107"/>
      <c r="D480" s="108" t="s">
        <v>180</v>
      </c>
      <c r="E480" s="108"/>
      <c r="F480" s="109" t="s">
        <v>71</v>
      </c>
      <c r="G480" s="108"/>
      <c r="H480" s="110"/>
      <c r="I480" s="111"/>
      <c r="J480" s="79">
        <f>SUBTOTAL(9,J481:J491)</f>
        <v>0</v>
      </c>
      <c r="K480" s="110"/>
      <c r="L480" s="80">
        <f>SUBTOTAL(9,L481:L491)</f>
        <v>1.1976956999999999</v>
      </c>
      <c r="M480" s="110"/>
      <c r="N480" s="80">
        <f>SUBTOTAL(9,N481:N491)</f>
        <v>0</v>
      </c>
      <c r="O480" s="112"/>
      <c r="P480" s="79">
        <f>SUBTOTAL(9,P481:P491)</f>
        <v>0</v>
      </c>
      <c r="Q480" s="79">
        <f>SUBTOTAL(9,Q481:Q491)</f>
        <v>0</v>
      </c>
      <c r="R480" s="7"/>
      <c r="S480" s="10"/>
      <c r="T480" s="10"/>
    </row>
    <row r="481" spans="1:20" ht="11.25" outlineLevel="3" x14ac:dyDescent="0.2">
      <c r="A481" s="16"/>
      <c r="B481" s="113"/>
      <c r="C481" s="114">
        <v>1</v>
      </c>
      <c r="D481" s="115" t="s">
        <v>236</v>
      </c>
      <c r="E481" s="116" t="s">
        <v>515</v>
      </c>
      <c r="F481" s="117" t="s">
        <v>516</v>
      </c>
      <c r="G481" s="115" t="s">
        <v>243</v>
      </c>
      <c r="H481" s="118">
        <v>0.24</v>
      </c>
      <c r="I481" s="119">
        <v>0</v>
      </c>
      <c r="J481" s="120">
        <f>H481*I481</f>
        <v>0</v>
      </c>
      <c r="K481" s="118">
        <v>2.5019499999999999</v>
      </c>
      <c r="L481" s="118">
        <f>H481*K481</f>
        <v>0.600468</v>
      </c>
      <c r="M481" s="118"/>
      <c r="N481" s="118">
        <f>H481*M481</f>
        <v>0</v>
      </c>
      <c r="O481" s="120">
        <v>21</v>
      </c>
      <c r="P481" s="120">
        <f>J481*(O481/100)</f>
        <v>0</v>
      </c>
      <c r="Q481" s="120">
        <f>J481+P481</f>
        <v>0</v>
      </c>
      <c r="R481" s="10"/>
      <c r="S481" s="10"/>
      <c r="T481" s="10"/>
    </row>
    <row r="482" spans="1:20" ht="9.75" outlineLevel="4" x14ac:dyDescent="0.2">
      <c r="A482" s="121"/>
      <c r="B482" s="122"/>
      <c r="C482" s="122"/>
      <c r="D482" s="123"/>
      <c r="E482" s="128" t="s">
        <v>17</v>
      </c>
      <c r="F482" s="124" t="s">
        <v>517</v>
      </c>
      <c r="G482" s="123"/>
      <c r="H482" s="125">
        <v>0.24</v>
      </c>
      <c r="I482" s="126"/>
      <c r="J482" s="127"/>
      <c r="K482" s="125"/>
      <c r="L482" s="125"/>
      <c r="M482" s="125"/>
      <c r="N482" s="125"/>
      <c r="O482" s="127"/>
      <c r="P482" s="127"/>
      <c r="Q482" s="127"/>
      <c r="R482" s="7"/>
      <c r="S482" s="10"/>
    </row>
    <row r="483" spans="1:20" ht="7.5" customHeight="1" outlineLevel="4" x14ac:dyDescent="0.15">
      <c r="A483" s="10"/>
      <c r="B483" s="84"/>
      <c r="C483" s="83"/>
      <c r="D483" s="86"/>
      <c r="E483" s="45"/>
      <c r="F483" s="87"/>
      <c r="G483" s="86"/>
      <c r="H483" s="88"/>
      <c r="I483" s="90"/>
      <c r="J483" s="47"/>
      <c r="K483" s="51"/>
      <c r="L483" s="51"/>
      <c r="M483" s="51"/>
      <c r="N483" s="51"/>
      <c r="O483" s="47"/>
      <c r="P483" s="47"/>
      <c r="Q483" s="47"/>
      <c r="R483" s="7"/>
      <c r="S483" s="10"/>
    </row>
    <row r="484" spans="1:20" ht="11.25" outlineLevel="3" x14ac:dyDescent="0.2">
      <c r="A484" s="16"/>
      <c r="B484" s="113"/>
      <c r="C484" s="114">
        <v>2</v>
      </c>
      <c r="D484" s="115" t="s">
        <v>236</v>
      </c>
      <c r="E484" s="116" t="s">
        <v>518</v>
      </c>
      <c r="F484" s="117" t="s">
        <v>519</v>
      </c>
      <c r="G484" s="115" t="s">
        <v>234</v>
      </c>
      <c r="H484" s="118">
        <v>0.01</v>
      </c>
      <c r="I484" s="119">
        <v>0</v>
      </c>
      <c r="J484" s="120">
        <f>H484*I484</f>
        <v>0</v>
      </c>
      <c r="K484" s="118">
        <v>1.06277</v>
      </c>
      <c r="L484" s="118">
        <f>H484*K484</f>
        <v>1.06277E-2</v>
      </c>
      <c r="M484" s="118"/>
      <c r="N484" s="118">
        <f>H484*M484</f>
        <v>0</v>
      </c>
      <c r="O484" s="120">
        <v>21</v>
      </c>
      <c r="P484" s="120">
        <f>J484*(O484/100)</f>
        <v>0</v>
      </c>
      <c r="Q484" s="120">
        <f>J484+P484</f>
        <v>0</v>
      </c>
      <c r="R484" s="10"/>
      <c r="S484" s="10"/>
      <c r="T484" s="10"/>
    </row>
    <row r="485" spans="1:20" ht="9.75" outlineLevel="4" x14ac:dyDescent="0.2">
      <c r="A485" s="121"/>
      <c r="B485" s="122"/>
      <c r="C485" s="122"/>
      <c r="D485" s="123"/>
      <c r="E485" s="128" t="s">
        <v>17</v>
      </c>
      <c r="F485" s="124" t="s">
        <v>520</v>
      </c>
      <c r="G485" s="123"/>
      <c r="H485" s="125">
        <v>0.01</v>
      </c>
      <c r="I485" s="126"/>
      <c r="J485" s="127"/>
      <c r="K485" s="125"/>
      <c r="L485" s="125"/>
      <c r="M485" s="125"/>
      <c r="N485" s="125"/>
      <c r="O485" s="127"/>
      <c r="P485" s="127"/>
      <c r="Q485" s="127"/>
      <c r="R485" s="7"/>
      <c r="S485" s="10"/>
    </row>
    <row r="486" spans="1:20" ht="7.5" customHeight="1" outlineLevel="4" x14ac:dyDescent="0.15">
      <c r="A486" s="10"/>
      <c r="B486" s="84"/>
      <c r="C486" s="83"/>
      <c r="D486" s="86"/>
      <c r="E486" s="45"/>
      <c r="F486" s="87"/>
      <c r="G486" s="86"/>
      <c r="H486" s="88"/>
      <c r="I486" s="90"/>
      <c r="J486" s="47"/>
      <c r="K486" s="51"/>
      <c r="L486" s="51"/>
      <c r="M486" s="51"/>
      <c r="N486" s="51"/>
      <c r="O486" s="47"/>
      <c r="P486" s="47"/>
      <c r="Q486" s="47"/>
      <c r="R486" s="7"/>
      <c r="S486" s="10"/>
    </row>
    <row r="487" spans="1:20" ht="11.25" outlineLevel="3" x14ac:dyDescent="0.2">
      <c r="A487" s="16"/>
      <c r="B487" s="113"/>
      <c r="C487" s="114">
        <v>3</v>
      </c>
      <c r="D487" s="115" t="s">
        <v>236</v>
      </c>
      <c r="E487" s="116" t="s">
        <v>521</v>
      </c>
      <c r="F487" s="117" t="s">
        <v>522</v>
      </c>
      <c r="G487" s="115" t="s">
        <v>277</v>
      </c>
      <c r="H487" s="118">
        <v>4</v>
      </c>
      <c r="I487" s="119">
        <v>0</v>
      </c>
      <c r="J487" s="120">
        <f>H487*I487</f>
        <v>0</v>
      </c>
      <c r="K487" s="118">
        <v>3.465E-2</v>
      </c>
      <c r="L487" s="118">
        <f>H487*K487</f>
        <v>0.1386</v>
      </c>
      <c r="M487" s="118"/>
      <c r="N487" s="118">
        <f>H487*M487</f>
        <v>0</v>
      </c>
      <c r="O487" s="120">
        <v>21</v>
      </c>
      <c r="P487" s="120">
        <f>J487*(O487/100)</f>
        <v>0</v>
      </c>
      <c r="Q487" s="120">
        <f>J487+P487</f>
        <v>0</v>
      </c>
      <c r="R487" s="10"/>
      <c r="S487" s="10"/>
      <c r="T487" s="10"/>
    </row>
    <row r="488" spans="1:20" ht="9.75" outlineLevel="4" x14ac:dyDescent="0.2">
      <c r="A488" s="121"/>
      <c r="B488" s="122"/>
      <c r="C488" s="122"/>
      <c r="D488" s="123"/>
      <c r="E488" s="128" t="s">
        <v>17</v>
      </c>
      <c r="F488" s="124" t="s">
        <v>523</v>
      </c>
      <c r="G488" s="123"/>
      <c r="H488" s="125">
        <v>4</v>
      </c>
      <c r="I488" s="126"/>
      <c r="J488" s="127"/>
      <c r="K488" s="125"/>
      <c r="L488" s="125"/>
      <c r="M488" s="125"/>
      <c r="N488" s="125"/>
      <c r="O488" s="127"/>
      <c r="P488" s="127"/>
      <c r="Q488" s="127"/>
      <c r="R488" s="7"/>
      <c r="S488" s="10"/>
    </row>
    <row r="489" spans="1:20" ht="7.5" customHeight="1" outlineLevel="4" x14ac:dyDescent="0.15">
      <c r="A489" s="10"/>
      <c r="B489" s="84"/>
      <c r="C489" s="83"/>
      <c r="D489" s="86"/>
      <c r="E489" s="45"/>
      <c r="F489" s="87"/>
      <c r="G489" s="86"/>
      <c r="H489" s="88"/>
      <c r="I489" s="90"/>
      <c r="J489" s="47"/>
      <c r="K489" s="51"/>
      <c r="L489" s="51"/>
      <c r="M489" s="51"/>
      <c r="N489" s="51"/>
      <c r="O489" s="47"/>
      <c r="P489" s="47"/>
      <c r="Q489" s="47"/>
      <c r="R489" s="7"/>
      <c r="S489" s="10"/>
    </row>
    <row r="490" spans="1:20" ht="22.5" outlineLevel="3" x14ac:dyDescent="0.2">
      <c r="A490" s="16"/>
      <c r="B490" s="113"/>
      <c r="C490" s="114">
        <v>4</v>
      </c>
      <c r="D490" s="115" t="s">
        <v>227</v>
      </c>
      <c r="E490" s="116" t="s">
        <v>524</v>
      </c>
      <c r="F490" s="117" t="s">
        <v>525</v>
      </c>
      <c r="G490" s="115" t="s">
        <v>306</v>
      </c>
      <c r="H490" s="118">
        <v>4</v>
      </c>
      <c r="I490" s="119">
        <v>0</v>
      </c>
      <c r="J490" s="120">
        <f>H490*I490</f>
        <v>0</v>
      </c>
      <c r="K490" s="118">
        <v>0.112</v>
      </c>
      <c r="L490" s="118">
        <f>H490*K490</f>
        <v>0.44800000000000001</v>
      </c>
      <c r="M490" s="118"/>
      <c r="N490" s="118">
        <f>H490*M490</f>
        <v>0</v>
      </c>
      <c r="O490" s="120">
        <v>21</v>
      </c>
      <c r="P490" s="120">
        <f>J490*(O490/100)</f>
        <v>0</v>
      </c>
      <c r="Q490" s="120">
        <f>J490+P490</f>
        <v>0</v>
      </c>
      <c r="R490" s="10"/>
      <c r="S490" s="10"/>
      <c r="T490" s="10"/>
    </row>
    <row r="491" spans="1:20" outlineLevel="3" x14ac:dyDescent="0.15">
      <c r="B491" s="7"/>
      <c r="C491" s="7"/>
      <c r="D491" s="7"/>
      <c r="E491" s="7"/>
      <c r="F491" s="7"/>
      <c r="G491" s="7"/>
      <c r="H491" s="7"/>
      <c r="I491" s="10"/>
      <c r="J491" s="10"/>
      <c r="K491" s="7"/>
      <c r="L491" s="7"/>
      <c r="M491" s="7"/>
      <c r="N491" s="7"/>
      <c r="O491" s="7"/>
      <c r="P491" s="10"/>
      <c r="Q491" s="10"/>
    </row>
    <row r="492" spans="1:20" ht="11.25" outlineLevel="2" x14ac:dyDescent="0.2">
      <c r="A492" s="77" t="s">
        <v>72</v>
      </c>
      <c r="B492" s="106">
        <v>3</v>
      </c>
      <c r="C492" s="107"/>
      <c r="D492" s="108" t="s">
        <v>180</v>
      </c>
      <c r="E492" s="108"/>
      <c r="F492" s="109" t="s">
        <v>53</v>
      </c>
      <c r="G492" s="108"/>
      <c r="H492" s="110"/>
      <c r="I492" s="111"/>
      <c r="J492" s="79">
        <f>SUBTOTAL(9,J493:J547)</f>
        <v>0</v>
      </c>
      <c r="K492" s="110"/>
      <c r="L492" s="80">
        <f>SUBTOTAL(9,L493:L547)</f>
        <v>124.900096</v>
      </c>
      <c r="M492" s="110"/>
      <c r="N492" s="80">
        <f>SUBTOTAL(9,N493:N547)</f>
        <v>0</v>
      </c>
      <c r="O492" s="112"/>
      <c r="P492" s="79">
        <f>SUBTOTAL(9,P493:P547)</f>
        <v>0</v>
      </c>
      <c r="Q492" s="79">
        <f>SUBTOTAL(9,Q493:Q547)</f>
        <v>0</v>
      </c>
      <c r="R492" s="7"/>
      <c r="S492" s="10"/>
      <c r="T492" s="10"/>
    </row>
    <row r="493" spans="1:20" ht="11.25" outlineLevel="3" x14ac:dyDescent="0.2">
      <c r="A493" s="16"/>
      <c r="B493" s="113"/>
      <c r="C493" s="114">
        <v>1</v>
      </c>
      <c r="D493" s="115" t="s">
        <v>236</v>
      </c>
      <c r="E493" s="116" t="s">
        <v>526</v>
      </c>
      <c r="F493" s="117" t="s">
        <v>527</v>
      </c>
      <c r="G493" s="115" t="s">
        <v>239</v>
      </c>
      <c r="H493" s="118">
        <v>201.5</v>
      </c>
      <c r="I493" s="119">
        <v>0</v>
      </c>
      <c r="J493" s="120">
        <f>H493*I493</f>
        <v>0</v>
      </c>
      <c r="K493" s="118"/>
      <c r="L493" s="118">
        <f>H493*K493</f>
        <v>0</v>
      </c>
      <c r="M493" s="118"/>
      <c r="N493" s="118">
        <f>H493*M493</f>
        <v>0</v>
      </c>
      <c r="O493" s="120">
        <v>21</v>
      </c>
      <c r="P493" s="120">
        <f>J493*(O493/100)</f>
        <v>0</v>
      </c>
      <c r="Q493" s="120">
        <f>J493+P493</f>
        <v>0</v>
      </c>
      <c r="R493" s="10"/>
      <c r="S493" s="10"/>
      <c r="T493" s="10"/>
    </row>
    <row r="494" spans="1:20" ht="9.75" outlineLevel="4" x14ac:dyDescent="0.2">
      <c r="A494" s="121"/>
      <c r="B494" s="122"/>
      <c r="C494" s="122"/>
      <c r="D494" s="123"/>
      <c r="E494" s="128" t="s">
        <v>17</v>
      </c>
      <c r="F494" s="124" t="s">
        <v>528</v>
      </c>
      <c r="G494" s="123"/>
      <c r="H494" s="125">
        <v>201.5</v>
      </c>
      <c r="I494" s="126"/>
      <c r="J494" s="127"/>
      <c r="K494" s="125"/>
      <c r="L494" s="125"/>
      <c r="M494" s="125"/>
      <c r="N494" s="125"/>
      <c r="O494" s="127"/>
      <c r="P494" s="127"/>
      <c r="Q494" s="127"/>
      <c r="R494" s="7"/>
      <c r="S494" s="10"/>
    </row>
    <row r="495" spans="1:20" ht="7.5" customHeight="1" outlineLevel="4" x14ac:dyDescent="0.15">
      <c r="A495" s="10"/>
      <c r="B495" s="84"/>
      <c r="C495" s="83"/>
      <c r="D495" s="86"/>
      <c r="E495" s="45"/>
      <c r="F495" s="87"/>
      <c r="G495" s="86"/>
      <c r="H495" s="88"/>
      <c r="I495" s="90"/>
      <c r="J495" s="47"/>
      <c r="K495" s="51"/>
      <c r="L495" s="51"/>
      <c r="M495" s="51"/>
      <c r="N495" s="51"/>
      <c r="O495" s="47"/>
      <c r="P495" s="47"/>
      <c r="Q495" s="47"/>
      <c r="R495" s="7"/>
      <c r="S495" s="10"/>
    </row>
    <row r="496" spans="1:20" ht="11.25" outlineLevel="3" x14ac:dyDescent="0.2">
      <c r="A496" s="16"/>
      <c r="B496" s="113"/>
      <c r="C496" s="114">
        <v>2</v>
      </c>
      <c r="D496" s="115" t="s">
        <v>236</v>
      </c>
      <c r="E496" s="116" t="s">
        <v>529</v>
      </c>
      <c r="F496" s="117" t="s">
        <v>530</v>
      </c>
      <c r="G496" s="115" t="s">
        <v>239</v>
      </c>
      <c r="H496" s="118">
        <v>201.5</v>
      </c>
      <c r="I496" s="119">
        <v>0</v>
      </c>
      <c r="J496" s="120">
        <f>H496*I496</f>
        <v>0</v>
      </c>
      <c r="K496" s="118"/>
      <c r="L496" s="118">
        <f>H496*K496</f>
        <v>0</v>
      </c>
      <c r="M496" s="118"/>
      <c r="N496" s="118">
        <f>H496*M496</f>
        <v>0</v>
      </c>
      <c r="O496" s="120">
        <v>21</v>
      </c>
      <c r="P496" s="120">
        <f>J496*(O496/100)</f>
        <v>0</v>
      </c>
      <c r="Q496" s="120">
        <f>J496+P496</f>
        <v>0</v>
      </c>
      <c r="R496" s="10"/>
      <c r="S496" s="10"/>
      <c r="T496" s="10"/>
    </row>
    <row r="497" spans="1:20" ht="9.75" outlineLevel="4" x14ac:dyDescent="0.2">
      <c r="A497" s="121"/>
      <c r="B497" s="122"/>
      <c r="C497" s="122"/>
      <c r="D497" s="123"/>
      <c r="E497" s="128" t="s">
        <v>17</v>
      </c>
      <c r="F497" s="124" t="s">
        <v>528</v>
      </c>
      <c r="G497" s="123"/>
      <c r="H497" s="125">
        <v>201.5</v>
      </c>
      <c r="I497" s="126"/>
      <c r="J497" s="127"/>
      <c r="K497" s="125"/>
      <c r="L497" s="125"/>
      <c r="M497" s="125"/>
      <c r="N497" s="125"/>
      <c r="O497" s="127"/>
      <c r="P497" s="127"/>
      <c r="Q497" s="127"/>
      <c r="R497" s="7"/>
      <c r="S497" s="10"/>
    </row>
    <row r="498" spans="1:20" ht="7.5" customHeight="1" outlineLevel="4" x14ac:dyDescent="0.15">
      <c r="A498" s="10"/>
      <c r="B498" s="84"/>
      <c r="C498" s="83"/>
      <c r="D498" s="86"/>
      <c r="E498" s="45"/>
      <c r="F498" s="87"/>
      <c r="G498" s="86"/>
      <c r="H498" s="88"/>
      <c r="I498" s="90"/>
      <c r="J498" s="47"/>
      <c r="K498" s="51"/>
      <c r="L498" s="51"/>
      <c r="M498" s="51"/>
      <c r="N498" s="51"/>
      <c r="O498" s="47"/>
      <c r="P498" s="47"/>
      <c r="Q498" s="47"/>
      <c r="R498" s="7"/>
      <c r="S498" s="10"/>
    </row>
    <row r="499" spans="1:20" ht="11.25" outlineLevel="3" x14ac:dyDescent="0.2">
      <c r="A499" s="16"/>
      <c r="B499" s="113"/>
      <c r="C499" s="114">
        <v>3</v>
      </c>
      <c r="D499" s="115" t="s">
        <v>236</v>
      </c>
      <c r="E499" s="116" t="s">
        <v>416</v>
      </c>
      <c r="F499" s="117" t="s">
        <v>417</v>
      </c>
      <c r="G499" s="115" t="s">
        <v>239</v>
      </c>
      <c r="H499" s="118">
        <v>169.3</v>
      </c>
      <c r="I499" s="119">
        <v>0</v>
      </c>
      <c r="J499" s="120">
        <f>H499*I499</f>
        <v>0</v>
      </c>
      <c r="K499" s="118"/>
      <c r="L499" s="118">
        <f>H499*K499</f>
        <v>0</v>
      </c>
      <c r="M499" s="118"/>
      <c r="N499" s="118">
        <f>H499*M499</f>
        <v>0</v>
      </c>
      <c r="O499" s="120">
        <v>21</v>
      </c>
      <c r="P499" s="120">
        <f>J499*(O499/100)</f>
        <v>0</v>
      </c>
      <c r="Q499" s="120">
        <f>J499+P499</f>
        <v>0</v>
      </c>
      <c r="R499" s="10"/>
      <c r="S499" s="10"/>
      <c r="T499" s="10"/>
    </row>
    <row r="500" spans="1:20" ht="9.75" outlineLevel="4" x14ac:dyDescent="0.2">
      <c r="A500" s="121"/>
      <c r="B500" s="122"/>
      <c r="C500" s="122"/>
      <c r="D500" s="123"/>
      <c r="E500" s="128" t="s">
        <v>17</v>
      </c>
      <c r="F500" s="124" t="s">
        <v>531</v>
      </c>
      <c r="G500" s="123"/>
      <c r="H500" s="125">
        <v>103</v>
      </c>
      <c r="I500" s="126"/>
      <c r="J500" s="127"/>
      <c r="K500" s="125"/>
      <c r="L500" s="125"/>
      <c r="M500" s="125"/>
      <c r="N500" s="125"/>
      <c r="O500" s="127"/>
      <c r="P500" s="127"/>
      <c r="Q500" s="127"/>
      <c r="R500" s="7"/>
      <c r="S500" s="10"/>
    </row>
    <row r="501" spans="1:20" ht="9.75" outlineLevel="4" x14ac:dyDescent="0.2">
      <c r="A501" s="121"/>
      <c r="B501" s="122"/>
      <c r="C501" s="122"/>
      <c r="D501" s="123"/>
      <c r="E501" s="128"/>
      <c r="F501" s="124" t="s">
        <v>532</v>
      </c>
      <c r="G501" s="123"/>
      <c r="H501" s="125">
        <v>64</v>
      </c>
      <c r="I501" s="126"/>
      <c r="J501" s="127"/>
      <c r="K501" s="125"/>
      <c r="L501" s="125"/>
      <c r="M501" s="125"/>
      <c r="N501" s="125"/>
      <c r="O501" s="127"/>
      <c r="P501" s="127"/>
      <c r="Q501" s="127"/>
      <c r="R501" s="7"/>
      <c r="S501" s="10"/>
    </row>
    <row r="502" spans="1:20" ht="9.75" outlineLevel="4" x14ac:dyDescent="0.2">
      <c r="A502" s="121"/>
      <c r="B502" s="122"/>
      <c r="C502" s="122"/>
      <c r="D502" s="123"/>
      <c r="E502" s="128"/>
      <c r="F502" s="124" t="s">
        <v>533</v>
      </c>
      <c r="G502" s="123"/>
      <c r="H502" s="125">
        <v>2.2999999999999998</v>
      </c>
      <c r="I502" s="126"/>
      <c r="J502" s="127"/>
      <c r="K502" s="125"/>
      <c r="L502" s="125"/>
      <c r="M502" s="125"/>
      <c r="N502" s="125"/>
      <c r="O502" s="127"/>
      <c r="P502" s="127"/>
      <c r="Q502" s="127"/>
      <c r="R502" s="7"/>
      <c r="S502" s="10"/>
    </row>
    <row r="503" spans="1:20" ht="7.5" customHeight="1" outlineLevel="4" x14ac:dyDescent="0.15">
      <c r="A503" s="10"/>
      <c r="B503" s="84"/>
      <c r="C503" s="83"/>
      <c r="D503" s="86"/>
      <c r="E503" s="45"/>
      <c r="F503" s="87"/>
      <c r="G503" s="86"/>
      <c r="H503" s="88"/>
      <c r="I503" s="90"/>
      <c r="J503" s="47"/>
      <c r="K503" s="51"/>
      <c r="L503" s="51"/>
      <c r="M503" s="51"/>
      <c r="N503" s="51"/>
      <c r="O503" s="47"/>
      <c r="P503" s="47"/>
      <c r="Q503" s="47"/>
      <c r="R503" s="7"/>
      <c r="S503" s="10"/>
    </row>
    <row r="504" spans="1:20" ht="11.25" outlineLevel="3" x14ac:dyDescent="0.2">
      <c r="A504" s="16"/>
      <c r="B504" s="113"/>
      <c r="C504" s="114">
        <v>4</v>
      </c>
      <c r="D504" s="115" t="s">
        <v>236</v>
      </c>
      <c r="E504" s="116" t="s">
        <v>284</v>
      </c>
      <c r="F504" s="117" t="s">
        <v>285</v>
      </c>
      <c r="G504" s="115" t="s">
        <v>239</v>
      </c>
      <c r="H504" s="118">
        <v>270.14999999999998</v>
      </c>
      <c r="I504" s="119">
        <v>0</v>
      </c>
      <c r="J504" s="120">
        <f>H504*I504</f>
        <v>0</v>
      </c>
      <c r="K504" s="118"/>
      <c r="L504" s="118">
        <f>H504*K504</f>
        <v>0</v>
      </c>
      <c r="M504" s="118"/>
      <c r="N504" s="118">
        <f>H504*M504</f>
        <v>0</v>
      </c>
      <c r="O504" s="120">
        <v>21</v>
      </c>
      <c r="P504" s="120">
        <f>J504*(O504/100)</f>
        <v>0</v>
      </c>
      <c r="Q504" s="120">
        <f>J504+P504</f>
        <v>0</v>
      </c>
      <c r="R504" s="10"/>
      <c r="S504" s="10"/>
      <c r="T504" s="10"/>
    </row>
    <row r="505" spans="1:20" ht="9.75" outlineLevel="4" x14ac:dyDescent="0.2">
      <c r="A505" s="121"/>
      <c r="B505" s="122"/>
      <c r="C505" s="122"/>
      <c r="D505" s="123"/>
      <c r="E505" s="128" t="s">
        <v>17</v>
      </c>
      <c r="F505" s="124" t="s">
        <v>534</v>
      </c>
      <c r="G505" s="123"/>
      <c r="H505" s="125">
        <v>210.64999999999998</v>
      </c>
      <c r="I505" s="126"/>
      <c r="J505" s="127"/>
      <c r="K505" s="125"/>
      <c r="L505" s="125"/>
      <c r="M505" s="125"/>
      <c r="N505" s="125"/>
      <c r="O505" s="127"/>
      <c r="P505" s="127"/>
      <c r="Q505" s="127"/>
      <c r="R505" s="7"/>
      <c r="S505" s="10"/>
    </row>
    <row r="506" spans="1:20" ht="9.75" outlineLevel="4" x14ac:dyDescent="0.2">
      <c r="A506" s="121"/>
      <c r="B506" s="122"/>
      <c r="C506" s="122"/>
      <c r="D506" s="123"/>
      <c r="E506" s="128"/>
      <c r="F506" s="124" t="s">
        <v>535</v>
      </c>
      <c r="G506" s="123"/>
      <c r="H506" s="125">
        <v>59.5</v>
      </c>
      <c r="I506" s="126"/>
      <c r="J506" s="127"/>
      <c r="K506" s="125"/>
      <c r="L506" s="125"/>
      <c r="M506" s="125"/>
      <c r="N506" s="125"/>
      <c r="O506" s="127"/>
      <c r="P506" s="127"/>
      <c r="Q506" s="127"/>
      <c r="R506" s="7"/>
      <c r="S506" s="10"/>
    </row>
    <row r="507" spans="1:20" ht="7.5" customHeight="1" outlineLevel="4" x14ac:dyDescent="0.15">
      <c r="A507" s="10"/>
      <c r="B507" s="84"/>
      <c r="C507" s="83"/>
      <c r="D507" s="86"/>
      <c r="E507" s="45"/>
      <c r="F507" s="87"/>
      <c r="G507" s="86"/>
      <c r="H507" s="88"/>
      <c r="I507" s="90"/>
      <c r="J507" s="47"/>
      <c r="K507" s="51"/>
      <c r="L507" s="51"/>
      <c r="M507" s="51"/>
      <c r="N507" s="51"/>
      <c r="O507" s="47"/>
      <c r="P507" s="47"/>
      <c r="Q507" s="47"/>
      <c r="R507" s="7"/>
      <c r="S507" s="10"/>
    </row>
    <row r="508" spans="1:20" ht="11.25" outlineLevel="3" x14ac:dyDescent="0.2">
      <c r="A508" s="16"/>
      <c r="B508" s="113"/>
      <c r="C508" s="114">
        <v>5</v>
      </c>
      <c r="D508" s="115" t="s">
        <v>236</v>
      </c>
      <c r="E508" s="116" t="s">
        <v>286</v>
      </c>
      <c r="F508" s="117" t="s">
        <v>287</v>
      </c>
      <c r="G508" s="115" t="s">
        <v>239</v>
      </c>
      <c r="H508" s="118">
        <v>185</v>
      </c>
      <c r="I508" s="119">
        <v>0</v>
      </c>
      <c r="J508" s="120">
        <f>H508*I508</f>
        <v>0</v>
      </c>
      <c r="K508" s="118"/>
      <c r="L508" s="118">
        <f>H508*K508</f>
        <v>0</v>
      </c>
      <c r="M508" s="118"/>
      <c r="N508" s="118">
        <f>H508*M508</f>
        <v>0</v>
      </c>
      <c r="O508" s="120">
        <v>21</v>
      </c>
      <c r="P508" s="120">
        <f>J508*(O508/100)</f>
        <v>0</v>
      </c>
      <c r="Q508" s="120">
        <f>J508+P508</f>
        <v>0</v>
      </c>
      <c r="R508" s="10"/>
      <c r="S508" s="10"/>
      <c r="T508" s="10"/>
    </row>
    <row r="509" spans="1:20" ht="9.75" outlineLevel="4" x14ac:dyDescent="0.2">
      <c r="A509" s="121"/>
      <c r="B509" s="122"/>
      <c r="C509" s="122"/>
      <c r="D509" s="123"/>
      <c r="E509" s="128" t="s">
        <v>17</v>
      </c>
      <c r="F509" s="124" t="s">
        <v>536</v>
      </c>
      <c r="G509" s="123"/>
      <c r="H509" s="125">
        <v>143</v>
      </c>
      <c r="I509" s="126"/>
      <c r="J509" s="127"/>
      <c r="K509" s="125"/>
      <c r="L509" s="125"/>
      <c r="M509" s="125"/>
      <c r="N509" s="125"/>
      <c r="O509" s="127"/>
      <c r="P509" s="127"/>
      <c r="Q509" s="127"/>
      <c r="R509" s="7"/>
      <c r="S509" s="10"/>
    </row>
    <row r="510" spans="1:20" ht="9.75" outlineLevel="4" x14ac:dyDescent="0.2">
      <c r="A510" s="121"/>
      <c r="B510" s="122"/>
      <c r="C510" s="122"/>
      <c r="D510" s="123"/>
      <c r="E510" s="128"/>
      <c r="F510" s="124" t="s">
        <v>537</v>
      </c>
      <c r="G510" s="123"/>
      <c r="H510" s="125">
        <v>42</v>
      </c>
      <c r="I510" s="126"/>
      <c r="J510" s="127"/>
      <c r="K510" s="125"/>
      <c r="L510" s="125"/>
      <c r="M510" s="125"/>
      <c r="N510" s="125"/>
      <c r="O510" s="127"/>
      <c r="P510" s="127"/>
      <c r="Q510" s="127"/>
      <c r="R510" s="7"/>
      <c r="S510" s="10"/>
    </row>
    <row r="511" spans="1:20" ht="7.5" customHeight="1" outlineLevel="4" x14ac:dyDescent="0.15">
      <c r="A511" s="10"/>
      <c r="B511" s="84"/>
      <c r="C511" s="83"/>
      <c r="D511" s="86"/>
      <c r="E511" s="45"/>
      <c r="F511" s="87"/>
      <c r="G511" s="86"/>
      <c r="H511" s="88"/>
      <c r="I511" s="90"/>
      <c r="J511" s="47"/>
      <c r="K511" s="51"/>
      <c r="L511" s="51"/>
      <c r="M511" s="51"/>
      <c r="N511" s="51"/>
      <c r="O511" s="47"/>
      <c r="P511" s="47"/>
      <c r="Q511" s="47"/>
      <c r="R511" s="7"/>
      <c r="S511" s="10"/>
    </row>
    <row r="512" spans="1:20" ht="11.25" outlineLevel="3" x14ac:dyDescent="0.2">
      <c r="A512" s="16"/>
      <c r="B512" s="113"/>
      <c r="C512" s="114">
        <v>6</v>
      </c>
      <c r="D512" s="115" t="s">
        <v>236</v>
      </c>
      <c r="E512" s="116" t="s">
        <v>289</v>
      </c>
      <c r="F512" s="117" t="s">
        <v>290</v>
      </c>
      <c r="G512" s="115" t="s">
        <v>243</v>
      </c>
      <c r="H512" s="118">
        <v>2.8</v>
      </c>
      <c r="I512" s="119">
        <v>0</v>
      </c>
      <c r="J512" s="120">
        <f>H512*I512</f>
        <v>0</v>
      </c>
      <c r="K512" s="118"/>
      <c r="L512" s="118">
        <f>H512*K512</f>
        <v>0</v>
      </c>
      <c r="M512" s="118"/>
      <c r="N512" s="118">
        <f>H512*M512</f>
        <v>0</v>
      </c>
      <c r="O512" s="120">
        <v>21</v>
      </c>
      <c r="P512" s="120">
        <f>J512*(O512/100)</f>
        <v>0</v>
      </c>
      <c r="Q512" s="120">
        <f>J512+P512</f>
        <v>0</v>
      </c>
      <c r="R512" s="10"/>
      <c r="S512" s="10"/>
      <c r="T512" s="10"/>
    </row>
    <row r="513" spans="1:20" ht="9.75" outlineLevel="4" x14ac:dyDescent="0.2">
      <c r="A513" s="121"/>
      <c r="B513" s="122"/>
      <c r="C513" s="122"/>
      <c r="D513" s="123"/>
      <c r="E513" s="128" t="s">
        <v>17</v>
      </c>
      <c r="F513" s="124" t="s">
        <v>538</v>
      </c>
      <c r="G513" s="123"/>
      <c r="H513" s="125">
        <v>2.8</v>
      </c>
      <c r="I513" s="126"/>
      <c r="J513" s="127"/>
      <c r="K513" s="125"/>
      <c r="L513" s="125"/>
      <c r="M513" s="125"/>
      <c r="N513" s="125"/>
      <c r="O513" s="127"/>
      <c r="P513" s="127"/>
      <c r="Q513" s="127"/>
      <c r="R513" s="7"/>
      <c r="S513" s="10"/>
    </row>
    <row r="514" spans="1:20" ht="7.5" customHeight="1" outlineLevel="4" x14ac:dyDescent="0.15">
      <c r="A514" s="10"/>
      <c r="B514" s="84"/>
      <c r="C514" s="83"/>
      <c r="D514" s="86"/>
      <c r="E514" s="45"/>
      <c r="F514" s="87"/>
      <c r="G514" s="86"/>
      <c r="H514" s="88"/>
      <c r="I514" s="90"/>
      <c r="J514" s="47"/>
      <c r="K514" s="51"/>
      <c r="L514" s="51"/>
      <c r="M514" s="51"/>
      <c r="N514" s="51"/>
      <c r="O514" s="47"/>
      <c r="P514" s="47"/>
      <c r="Q514" s="47"/>
      <c r="R514" s="7"/>
      <c r="S514" s="10"/>
    </row>
    <row r="515" spans="1:20" ht="11.25" outlineLevel="3" x14ac:dyDescent="0.2">
      <c r="A515" s="16"/>
      <c r="B515" s="113"/>
      <c r="C515" s="114">
        <v>7</v>
      </c>
      <c r="D515" s="115" t="s">
        <v>236</v>
      </c>
      <c r="E515" s="116" t="s">
        <v>292</v>
      </c>
      <c r="F515" s="117" t="s">
        <v>293</v>
      </c>
      <c r="G515" s="115" t="s">
        <v>239</v>
      </c>
      <c r="H515" s="118">
        <v>185</v>
      </c>
      <c r="I515" s="119">
        <v>0</v>
      </c>
      <c r="J515" s="120">
        <f>H515*I515</f>
        <v>0</v>
      </c>
      <c r="K515" s="118"/>
      <c r="L515" s="118">
        <f>H515*K515</f>
        <v>0</v>
      </c>
      <c r="M515" s="118"/>
      <c r="N515" s="118">
        <f>H515*M515</f>
        <v>0</v>
      </c>
      <c r="O515" s="120">
        <v>21</v>
      </c>
      <c r="P515" s="120">
        <f>J515*(O515/100)</f>
        <v>0</v>
      </c>
      <c r="Q515" s="120">
        <f>J515+P515</f>
        <v>0</v>
      </c>
      <c r="R515" s="10"/>
      <c r="S515" s="10"/>
      <c r="T515" s="10"/>
    </row>
    <row r="516" spans="1:20" ht="9.75" outlineLevel="4" x14ac:dyDescent="0.2">
      <c r="A516" s="121"/>
      <c r="B516" s="122"/>
      <c r="C516" s="122"/>
      <c r="D516" s="123"/>
      <c r="E516" s="128" t="s">
        <v>17</v>
      </c>
      <c r="F516" s="124" t="s">
        <v>539</v>
      </c>
      <c r="G516" s="123"/>
      <c r="H516" s="125">
        <v>185</v>
      </c>
      <c r="I516" s="126"/>
      <c r="J516" s="127"/>
      <c r="K516" s="125"/>
      <c r="L516" s="125"/>
      <c r="M516" s="125"/>
      <c r="N516" s="125"/>
      <c r="O516" s="127"/>
      <c r="P516" s="127"/>
      <c r="Q516" s="127"/>
      <c r="R516" s="7"/>
      <c r="S516" s="10"/>
    </row>
    <row r="517" spans="1:20" ht="7.5" customHeight="1" outlineLevel="4" x14ac:dyDescent="0.15">
      <c r="A517" s="10"/>
      <c r="B517" s="84"/>
      <c r="C517" s="83"/>
      <c r="D517" s="86"/>
      <c r="E517" s="45"/>
      <c r="F517" s="87"/>
      <c r="G517" s="86"/>
      <c r="H517" s="88"/>
      <c r="I517" s="90"/>
      <c r="J517" s="47"/>
      <c r="K517" s="51"/>
      <c r="L517" s="51"/>
      <c r="M517" s="51"/>
      <c r="N517" s="51"/>
      <c r="O517" s="47"/>
      <c r="P517" s="47"/>
      <c r="Q517" s="47"/>
      <c r="R517" s="7"/>
      <c r="S517" s="10"/>
    </row>
    <row r="518" spans="1:20" ht="11.25" outlineLevel="3" x14ac:dyDescent="0.2">
      <c r="A518" s="16"/>
      <c r="B518" s="113"/>
      <c r="C518" s="114">
        <v>8</v>
      </c>
      <c r="D518" s="115" t="s">
        <v>236</v>
      </c>
      <c r="E518" s="116" t="s">
        <v>295</v>
      </c>
      <c r="F518" s="117" t="s">
        <v>296</v>
      </c>
      <c r="G518" s="115" t="s">
        <v>239</v>
      </c>
      <c r="H518" s="118">
        <v>819</v>
      </c>
      <c r="I518" s="119">
        <v>0</v>
      </c>
      <c r="J518" s="120">
        <f>H518*I518</f>
        <v>0</v>
      </c>
      <c r="K518" s="118"/>
      <c r="L518" s="118">
        <f>H518*K518</f>
        <v>0</v>
      </c>
      <c r="M518" s="118"/>
      <c r="N518" s="118">
        <f>H518*M518</f>
        <v>0</v>
      </c>
      <c r="O518" s="120">
        <v>21</v>
      </c>
      <c r="P518" s="120">
        <f>J518*(O518/100)</f>
        <v>0</v>
      </c>
      <c r="Q518" s="120">
        <f>J518+P518</f>
        <v>0</v>
      </c>
      <c r="R518" s="10"/>
      <c r="S518" s="10"/>
      <c r="T518" s="10"/>
    </row>
    <row r="519" spans="1:20" ht="9.75" outlineLevel="4" x14ac:dyDescent="0.2">
      <c r="A519" s="121"/>
      <c r="B519" s="122"/>
      <c r="C519" s="122"/>
      <c r="D519" s="123"/>
      <c r="E519" s="128" t="s">
        <v>17</v>
      </c>
      <c r="F519" s="124" t="s">
        <v>540</v>
      </c>
      <c r="G519" s="123"/>
      <c r="H519" s="125">
        <v>819</v>
      </c>
      <c r="I519" s="126"/>
      <c r="J519" s="127"/>
      <c r="K519" s="125"/>
      <c r="L519" s="125"/>
      <c r="M519" s="125"/>
      <c r="N519" s="125"/>
      <c r="O519" s="127"/>
      <c r="P519" s="127"/>
      <c r="Q519" s="127"/>
      <c r="R519" s="7"/>
      <c r="S519" s="10"/>
    </row>
    <row r="520" spans="1:20" ht="7.5" customHeight="1" outlineLevel="4" x14ac:dyDescent="0.15">
      <c r="A520" s="10"/>
      <c r="B520" s="84"/>
      <c r="C520" s="83"/>
      <c r="D520" s="86"/>
      <c r="E520" s="45"/>
      <c r="F520" s="87"/>
      <c r="G520" s="86"/>
      <c r="H520" s="88"/>
      <c r="I520" s="90"/>
      <c r="J520" s="47"/>
      <c r="K520" s="51"/>
      <c r="L520" s="51"/>
      <c r="M520" s="51"/>
      <c r="N520" s="51"/>
      <c r="O520" s="47"/>
      <c r="P520" s="47"/>
      <c r="Q520" s="47"/>
      <c r="R520" s="7"/>
      <c r="S520" s="10"/>
    </row>
    <row r="521" spans="1:20" ht="11.25" outlineLevel="3" x14ac:dyDescent="0.2">
      <c r="A521" s="16"/>
      <c r="B521" s="113"/>
      <c r="C521" s="114">
        <v>9</v>
      </c>
      <c r="D521" s="115" t="s">
        <v>236</v>
      </c>
      <c r="E521" s="116" t="s">
        <v>298</v>
      </c>
      <c r="F521" s="117" t="s">
        <v>299</v>
      </c>
      <c r="G521" s="115" t="s">
        <v>239</v>
      </c>
      <c r="H521" s="118">
        <v>502</v>
      </c>
      <c r="I521" s="119">
        <v>0</v>
      </c>
      <c r="J521" s="120">
        <f>H521*I521</f>
        <v>0</v>
      </c>
      <c r="K521" s="118"/>
      <c r="L521" s="118">
        <f>H521*K521</f>
        <v>0</v>
      </c>
      <c r="M521" s="118"/>
      <c r="N521" s="118">
        <f>H521*M521</f>
        <v>0</v>
      </c>
      <c r="O521" s="120">
        <v>21</v>
      </c>
      <c r="P521" s="120">
        <f>J521*(O521/100)</f>
        <v>0</v>
      </c>
      <c r="Q521" s="120">
        <f>J521+P521</f>
        <v>0</v>
      </c>
      <c r="R521" s="10"/>
      <c r="S521" s="10"/>
      <c r="T521" s="10"/>
    </row>
    <row r="522" spans="1:20" ht="9.75" outlineLevel="4" x14ac:dyDescent="0.2">
      <c r="A522" s="121"/>
      <c r="B522" s="122"/>
      <c r="C522" s="122"/>
      <c r="D522" s="123"/>
      <c r="E522" s="128" t="s">
        <v>17</v>
      </c>
      <c r="F522" s="124" t="s">
        <v>541</v>
      </c>
      <c r="G522" s="123"/>
      <c r="H522" s="125">
        <v>502</v>
      </c>
      <c r="I522" s="126"/>
      <c r="J522" s="127"/>
      <c r="K522" s="125"/>
      <c r="L522" s="125"/>
      <c r="M522" s="125"/>
      <c r="N522" s="125"/>
      <c r="O522" s="127"/>
      <c r="P522" s="127"/>
      <c r="Q522" s="127"/>
      <c r="R522" s="7"/>
      <c r="S522" s="10"/>
    </row>
    <row r="523" spans="1:20" ht="7.5" customHeight="1" outlineLevel="4" x14ac:dyDescent="0.15">
      <c r="A523" s="10"/>
      <c r="B523" s="84"/>
      <c r="C523" s="83"/>
      <c r="D523" s="86"/>
      <c r="E523" s="45"/>
      <c r="F523" s="87"/>
      <c r="G523" s="86"/>
      <c r="H523" s="88"/>
      <c r="I523" s="90"/>
      <c r="J523" s="47"/>
      <c r="K523" s="51"/>
      <c r="L523" s="51"/>
      <c r="M523" s="51"/>
      <c r="N523" s="51"/>
      <c r="O523" s="47"/>
      <c r="P523" s="47"/>
      <c r="Q523" s="47"/>
      <c r="R523" s="7"/>
      <c r="S523" s="10"/>
    </row>
    <row r="524" spans="1:20" ht="11.25" outlineLevel="3" x14ac:dyDescent="0.2">
      <c r="A524" s="16"/>
      <c r="B524" s="113"/>
      <c r="C524" s="114">
        <v>10</v>
      </c>
      <c r="D524" s="115" t="s">
        <v>236</v>
      </c>
      <c r="E524" s="116" t="s">
        <v>301</v>
      </c>
      <c r="F524" s="117" t="s">
        <v>302</v>
      </c>
      <c r="G524" s="115" t="s">
        <v>239</v>
      </c>
      <c r="H524" s="118">
        <v>502</v>
      </c>
      <c r="I524" s="119">
        <v>0</v>
      </c>
      <c r="J524" s="120">
        <f>H524*I524</f>
        <v>0</v>
      </c>
      <c r="K524" s="118"/>
      <c r="L524" s="118">
        <f>H524*K524</f>
        <v>0</v>
      </c>
      <c r="M524" s="118"/>
      <c r="N524" s="118">
        <f>H524*M524</f>
        <v>0</v>
      </c>
      <c r="O524" s="120">
        <v>21</v>
      </c>
      <c r="P524" s="120">
        <f>J524*(O524/100)</f>
        <v>0</v>
      </c>
      <c r="Q524" s="120">
        <f>J524+P524</f>
        <v>0</v>
      </c>
      <c r="R524" s="10"/>
      <c r="S524" s="10"/>
      <c r="T524" s="10"/>
    </row>
    <row r="525" spans="1:20" ht="9.75" outlineLevel="4" x14ac:dyDescent="0.2">
      <c r="A525" s="121"/>
      <c r="B525" s="122"/>
      <c r="C525" s="122"/>
      <c r="D525" s="123"/>
      <c r="E525" s="128" t="s">
        <v>17</v>
      </c>
      <c r="F525" s="124" t="s">
        <v>541</v>
      </c>
      <c r="G525" s="123"/>
      <c r="H525" s="125">
        <v>502</v>
      </c>
      <c r="I525" s="126"/>
      <c r="J525" s="127"/>
      <c r="K525" s="125"/>
      <c r="L525" s="125"/>
      <c r="M525" s="125"/>
      <c r="N525" s="125"/>
      <c r="O525" s="127"/>
      <c r="P525" s="127"/>
      <c r="Q525" s="127"/>
      <c r="R525" s="7"/>
      <c r="S525" s="10"/>
    </row>
    <row r="526" spans="1:20" ht="7.5" customHeight="1" outlineLevel="4" x14ac:dyDescent="0.15">
      <c r="A526" s="10"/>
      <c r="B526" s="84"/>
      <c r="C526" s="83"/>
      <c r="D526" s="86"/>
      <c r="E526" s="45"/>
      <c r="F526" s="87"/>
      <c r="G526" s="86"/>
      <c r="H526" s="88"/>
      <c r="I526" s="90"/>
      <c r="J526" s="47"/>
      <c r="K526" s="51"/>
      <c r="L526" s="51"/>
      <c r="M526" s="51"/>
      <c r="N526" s="51"/>
      <c r="O526" s="47"/>
      <c r="P526" s="47"/>
      <c r="Q526" s="47"/>
      <c r="R526" s="7"/>
      <c r="S526" s="10"/>
    </row>
    <row r="527" spans="1:20" ht="11.25" outlineLevel="3" x14ac:dyDescent="0.2">
      <c r="A527" s="16"/>
      <c r="B527" s="113"/>
      <c r="C527" s="114">
        <v>11</v>
      </c>
      <c r="D527" s="115" t="s">
        <v>227</v>
      </c>
      <c r="E527" s="116" t="s">
        <v>423</v>
      </c>
      <c r="F527" s="117" t="s">
        <v>424</v>
      </c>
      <c r="G527" s="115" t="s">
        <v>239</v>
      </c>
      <c r="H527" s="118">
        <v>2.2999999999999998</v>
      </c>
      <c r="I527" s="119">
        <v>0</v>
      </c>
      <c r="J527" s="120">
        <f>H527*I527</f>
        <v>0</v>
      </c>
      <c r="K527" s="118">
        <v>0.13100000000000001</v>
      </c>
      <c r="L527" s="118">
        <f>H527*K527</f>
        <v>0.30130000000000001</v>
      </c>
      <c r="M527" s="118"/>
      <c r="N527" s="118">
        <f>H527*M527</f>
        <v>0</v>
      </c>
      <c r="O527" s="120">
        <v>21</v>
      </c>
      <c r="P527" s="120">
        <f>J527*(O527/100)</f>
        <v>0</v>
      </c>
      <c r="Q527" s="120">
        <f>J527+P527</f>
        <v>0</v>
      </c>
      <c r="R527" s="10"/>
      <c r="S527" s="10"/>
      <c r="T527" s="10"/>
    </row>
    <row r="528" spans="1:20" ht="9.75" outlineLevel="4" x14ac:dyDescent="0.2">
      <c r="A528" s="121"/>
      <c r="B528" s="122"/>
      <c r="C528" s="122"/>
      <c r="D528" s="123"/>
      <c r="E528" s="128" t="s">
        <v>17</v>
      </c>
      <c r="F528" s="124" t="s">
        <v>542</v>
      </c>
      <c r="G528" s="123"/>
      <c r="H528" s="125">
        <v>2.2999999999999998</v>
      </c>
      <c r="I528" s="126"/>
      <c r="J528" s="127"/>
      <c r="K528" s="125"/>
      <c r="L528" s="125"/>
      <c r="M528" s="125"/>
      <c r="N528" s="125"/>
      <c r="O528" s="127"/>
      <c r="P528" s="127"/>
      <c r="Q528" s="127"/>
      <c r="R528" s="7"/>
      <c r="S528" s="10"/>
    </row>
    <row r="529" spans="1:20" ht="7.5" customHeight="1" outlineLevel="4" x14ac:dyDescent="0.15">
      <c r="A529" s="10"/>
      <c r="B529" s="84"/>
      <c r="C529" s="83"/>
      <c r="D529" s="86"/>
      <c r="E529" s="45"/>
      <c r="F529" s="87"/>
      <c r="G529" s="86"/>
      <c r="H529" s="88"/>
      <c r="I529" s="90"/>
      <c r="J529" s="47"/>
      <c r="K529" s="51"/>
      <c r="L529" s="51"/>
      <c r="M529" s="51"/>
      <c r="N529" s="51"/>
      <c r="O529" s="47"/>
      <c r="P529" s="47"/>
      <c r="Q529" s="47"/>
      <c r="R529" s="7"/>
      <c r="S529" s="10"/>
    </row>
    <row r="530" spans="1:20" ht="11.25" outlineLevel="3" x14ac:dyDescent="0.2">
      <c r="A530" s="16"/>
      <c r="B530" s="113"/>
      <c r="C530" s="114">
        <v>12</v>
      </c>
      <c r="D530" s="115" t="s">
        <v>227</v>
      </c>
      <c r="E530" s="116" t="s">
        <v>543</v>
      </c>
      <c r="F530" s="117" t="s">
        <v>544</v>
      </c>
      <c r="G530" s="115" t="s">
        <v>239</v>
      </c>
      <c r="H530" s="118">
        <v>177</v>
      </c>
      <c r="I530" s="119">
        <v>0</v>
      </c>
      <c r="J530" s="120">
        <f>H530*I530</f>
        <v>0</v>
      </c>
      <c r="K530" s="118">
        <v>0.32286999999999999</v>
      </c>
      <c r="L530" s="118">
        <f>H530*K530</f>
        <v>57.14799</v>
      </c>
      <c r="M530" s="118"/>
      <c r="N530" s="118">
        <f>H530*M530</f>
        <v>0</v>
      </c>
      <c r="O530" s="120">
        <v>21</v>
      </c>
      <c r="P530" s="120">
        <f>J530*(O530/100)</f>
        <v>0</v>
      </c>
      <c r="Q530" s="120">
        <f>J530+P530</f>
        <v>0</v>
      </c>
      <c r="R530" s="10"/>
      <c r="S530" s="10"/>
      <c r="T530" s="10"/>
    </row>
    <row r="531" spans="1:20" ht="9.75" outlineLevel="4" x14ac:dyDescent="0.2">
      <c r="A531" s="121"/>
      <c r="B531" s="122"/>
      <c r="C531" s="122"/>
      <c r="D531" s="123"/>
      <c r="E531" s="128" t="s">
        <v>17</v>
      </c>
      <c r="F531" s="124" t="s">
        <v>545</v>
      </c>
      <c r="G531" s="123"/>
      <c r="H531" s="125">
        <v>177</v>
      </c>
      <c r="I531" s="126"/>
      <c r="J531" s="127"/>
      <c r="K531" s="125"/>
      <c r="L531" s="125"/>
      <c r="M531" s="125"/>
      <c r="N531" s="125"/>
      <c r="O531" s="127"/>
      <c r="P531" s="127"/>
      <c r="Q531" s="127"/>
      <c r="R531" s="7"/>
      <c r="S531" s="10"/>
    </row>
    <row r="532" spans="1:20" ht="7.5" customHeight="1" outlineLevel="4" x14ac:dyDescent="0.15">
      <c r="A532" s="10"/>
      <c r="B532" s="84"/>
      <c r="C532" s="83"/>
      <c r="D532" s="86"/>
      <c r="E532" s="45"/>
      <c r="F532" s="87"/>
      <c r="G532" s="86"/>
      <c r="H532" s="88"/>
      <c r="I532" s="90"/>
      <c r="J532" s="47"/>
      <c r="K532" s="51"/>
      <c r="L532" s="51"/>
      <c r="M532" s="51"/>
      <c r="N532" s="51"/>
      <c r="O532" s="47"/>
      <c r="P532" s="47"/>
      <c r="Q532" s="47"/>
      <c r="R532" s="7"/>
      <c r="S532" s="10"/>
    </row>
    <row r="533" spans="1:20" ht="11.25" outlineLevel="3" x14ac:dyDescent="0.2">
      <c r="A533" s="16"/>
      <c r="B533" s="113"/>
      <c r="C533" s="114">
        <v>13</v>
      </c>
      <c r="D533" s="115" t="s">
        <v>227</v>
      </c>
      <c r="E533" s="116" t="s">
        <v>429</v>
      </c>
      <c r="F533" s="117" t="s">
        <v>430</v>
      </c>
      <c r="G533" s="115" t="s">
        <v>239</v>
      </c>
      <c r="H533" s="118">
        <v>167</v>
      </c>
      <c r="I533" s="119">
        <v>0</v>
      </c>
      <c r="J533" s="120">
        <f>H533*I533</f>
        <v>0</v>
      </c>
      <c r="K533" s="118">
        <v>0.21</v>
      </c>
      <c r="L533" s="118">
        <f>H533*K533</f>
        <v>35.07</v>
      </c>
      <c r="M533" s="118"/>
      <c r="N533" s="118">
        <f>H533*M533</f>
        <v>0</v>
      </c>
      <c r="O533" s="120">
        <v>21</v>
      </c>
      <c r="P533" s="120">
        <f>J533*(O533/100)</f>
        <v>0</v>
      </c>
      <c r="Q533" s="120">
        <f>J533+P533</f>
        <v>0</v>
      </c>
      <c r="R533" s="10"/>
      <c r="S533" s="10"/>
      <c r="T533" s="10"/>
    </row>
    <row r="534" spans="1:20" ht="9.75" outlineLevel="4" x14ac:dyDescent="0.2">
      <c r="A534" s="121"/>
      <c r="B534" s="122"/>
      <c r="C534" s="122"/>
      <c r="D534" s="123"/>
      <c r="E534" s="128" t="s">
        <v>17</v>
      </c>
      <c r="F534" s="124" t="s">
        <v>531</v>
      </c>
      <c r="G534" s="123"/>
      <c r="H534" s="125">
        <v>103</v>
      </c>
      <c r="I534" s="126"/>
      <c r="J534" s="127"/>
      <c r="K534" s="125"/>
      <c r="L534" s="125"/>
      <c r="M534" s="125"/>
      <c r="N534" s="125"/>
      <c r="O534" s="127"/>
      <c r="P534" s="127"/>
      <c r="Q534" s="127"/>
      <c r="R534" s="7"/>
      <c r="S534" s="10"/>
    </row>
    <row r="535" spans="1:20" ht="9.75" outlineLevel="4" x14ac:dyDescent="0.2">
      <c r="A535" s="121"/>
      <c r="B535" s="122"/>
      <c r="C535" s="122"/>
      <c r="D535" s="123"/>
      <c r="E535" s="128"/>
      <c r="F535" s="124" t="s">
        <v>532</v>
      </c>
      <c r="G535" s="123"/>
      <c r="H535" s="125">
        <v>64</v>
      </c>
      <c r="I535" s="126"/>
      <c r="J535" s="127"/>
      <c r="K535" s="125"/>
      <c r="L535" s="125"/>
      <c r="M535" s="125"/>
      <c r="N535" s="125"/>
      <c r="O535" s="127"/>
      <c r="P535" s="127"/>
      <c r="Q535" s="127"/>
      <c r="R535" s="7"/>
      <c r="S535" s="10"/>
    </row>
    <row r="536" spans="1:20" ht="7.5" customHeight="1" outlineLevel="4" x14ac:dyDescent="0.15">
      <c r="A536" s="10"/>
      <c r="B536" s="84"/>
      <c r="C536" s="83"/>
      <c r="D536" s="86"/>
      <c r="E536" s="45"/>
      <c r="F536" s="87"/>
      <c r="G536" s="86"/>
      <c r="H536" s="88"/>
      <c r="I536" s="90"/>
      <c r="J536" s="47"/>
      <c r="K536" s="51"/>
      <c r="L536" s="51"/>
      <c r="M536" s="51"/>
      <c r="N536" s="51"/>
      <c r="O536" s="47"/>
      <c r="P536" s="47"/>
      <c r="Q536" s="47"/>
      <c r="R536" s="7"/>
      <c r="S536" s="10"/>
    </row>
    <row r="537" spans="1:20" ht="11.25" outlineLevel="3" x14ac:dyDescent="0.2">
      <c r="A537" s="16"/>
      <c r="B537" s="113"/>
      <c r="C537" s="114">
        <v>14</v>
      </c>
      <c r="D537" s="115" t="s">
        <v>236</v>
      </c>
      <c r="E537" s="116" t="s">
        <v>433</v>
      </c>
      <c r="F537" s="117" t="s">
        <v>434</v>
      </c>
      <c r="G537" s="115" t="s">
        <v>239</v>
      </c>
      <c r="H537" s="118">
        <v>2.2999999999999998</v>
      </c>
      <c r="I537" s="119">
        <v>0</v>
      </c>
      <c r="J537" s="120">
        <f>H537*I537</f>
        <v>0</v>
      </c>
      <c r="K537" s="118">
        <v>8.9219999999999994E-2</v>
      </c>
      <c r="L537" s="118">
        <f>H537*K537</f>
        <v>0.20520599999999997</v>
      </c>
      <c r="M537" s="118"/>
      <c r="N537" s="118">
        <f>H537*M537</f>
        <v>0</v>
      </c>
      <c r="O537" s="120">
        <v>21</v>
      </c>
      <c r="P537" s="120">
        <f>J537*(O537/100)</f>
        <v>0</v>
      </c>
      <c r="Q537" s="120">
        <f>J537+P537</f>
        <v>0</v>
      </c>
      <c r="R537" s="10"/>
      <c r="S537" s="10"/>
      <c r="T537" s="10"/>
    </row>
    <row r="538" spans="1:20" ht="9.75" outlineLevel="4" x14ac:dyDescent="0.2">
      <c r="A538" s="121"/>
      <c r="B538" s="122"/>
      <c r="C538" s="122"/>
      <c r="D538" s="123"/>
      <c r="E538" s="128" t="s">
        <v>17</v>
      </c>
      <c r="F538" s="124" t="s">
        <v>533</v>
      </c>
      <c r="G538" s="123"/>
      <c r="H538" s="125">
        <v>2.2999999999999998</v>
      </c>
      <c r="I538" s="126"/>
      <c r="J538" s="127"/>
      <c r="K538" s="125"/>
      <c r="L538" s="125"/>
      <c r="M538" s="125"/>
      <c r="N538" s="125"/>
      <c r="O538" s="127"/>
      <c r="P538" s="127"/>
      <c r="Q538" s="127"/>
      <c r="R538" s="7"/>
      <c r="S538" s="10"/>
    </row>
    <row r="539" spans="1:20" ht="7.5" customHeight="1" outlineLevel="4" x14ac:dyDescent="0.15">
      <c r="A539" s="10"/>
      <c r="B539" s="84"/>
      <c r="C539" s="83"/>
      <c r="D539" s="86"/>
      <c r="E539" s="45"/>
      <c r="F539" s="87"/>
      <c r="G539" s="86"/>
      <c r="H539" s="88"/>
      <c r="I539" s="90"/>
      <c r="J539" s="47"/>
      <c r="K539" s="51"/>
      <c r="L539" s="51"/>
      <c r="M539" s="51"/>
      <c r="N539" s="51"/>
      <c r="O539" s="47"/>
      <c r="P539" s="47"/>
      <c r="Q539" s="47"/>
      <c r="R539" s="7"/>
      <c r="S539" s="10"/>
    </row>
    <row r="540" spans="1:20" ht="11.25" outlineLevel="3" x14ac:dyDescent="0.2">
      <c r="A540" s="16"/>
      <c r="B540" s="113"/>
      <c r="C540" s="114">
        <v>15</v>
      </c>
      <c r="D540" s="115" t="s">
        <v>236</v>
      </c>
      <c r="E540" s="116" t="s">
        <v>546</v>
      </c>
      <c r="F540" s="117" t="s">
        <v>547</v>
      </c>
      <c r="G540" s="115" t="s">
        <v>239</v>
      </c>
      <c r="H540" s="118">
        <v>177</v>
      </c>
      <c r="I540" s="119">
        <v>0</v>
      </c>
      <c r="J540" s="120">
        <f>H540*I540</f>
        <v>0</v>
      </c>
      <c r="K540" s="118">
        <v>9.8000000000000004E-2</v>
      </c>
      <c r="L540" s="118">
        <f>H540*K540</f>
        <v>17.346</v>
      </c>
      <c r="M540" s="118"/>
      <c r="N540" s="118">
        <f>H540*M540</f>
        <v>0</v>
      </c>
      <c r="O540" s="120">
        <v>21</v>
      </c>
      <c r="P540" s="120">
        <f>J540*(O540/100)</f>
        <v>0</v>
      </c>
      <c r="Q540" s="120">
        <f>J540+P540</f>
        <v>0</v>
      </c>
      <c r="R540" s="10"/>
      <c r="S540" s="10"/>
      <c r="T540" s="10"/>
    </row>
    <row r="541" spans="1:20" ht="9.75" outlineLevel="4" x14ac:dyDescent="0.2">
      <c r="A541" s="121"/>
      <c r="B541" s="122"/>
      <c r="C541" s="122"/>
      <c r="D541" s="123"/>
      <c r="E541" s="128" t="s">
        <v>17</v>
      </c>
      <c r="F541" s="124" t="s">
        <v>548</v>
      </c>
      <c r="G541" s="123"/>
      <c r="H541" s="125">
        <v>177</v>
      </c>
      <c r="I541" s="126"/>
      <c r="J541" s="127"/>
      <c r="K541" s="125"/>
      <c r="L541" s="125"/>
      <c r="M541" s="125"/>
      <c r="N541" s="125"/>
      <c r="O541" s="127"/>
      <c r="P541" s="127"/>
      <c r="Q541" s="127"/>
      <c r="R541" s="7"/>
      <c r="S541" s="10"/>
    </row>
    <row r="542" spans="1:20" ht="7.5" customHeight="1" outlineLevel="4" x14ac:dyDescent="0.15">
      <c r="A542" s="10"/>
      <c r="B542" s="84"/>
      <c r="C542" s="83"/>
      <c r="D542" s="86"/>
      <c r="E542" s="45"/>
      <c r="F542" s="87"/>
      <c r="G542" s="86"/>
      <c r="H542" s="88"/>
      <c r="I542" s="90"/>
      <c r="J542" s="47"/>
      <c r="K542" s="51"/>
      <c r="L542" s="51"/>
      <c r="M542" s="51"/>
      <c r="N542" s="51"/>
      <c r="O542" s="47"/>
      <c r="P542" s="47"/>
      <c r="Q542" s="47"/>
      <c r="R542" s="7"/>
      <c r="S542" s="10"/>
    </row>
    <row r="543" spans="1:20" ht="11.25" outlineLevel="3" x14ac:dyDescent="0.2">
      <c r="A543" s="16"/>
      <c r="B543" s="113"/>
      <c r="C543" s="114">
        <v>16</v>
      </c>
      <c r="D543" s="115" t="s">
        <v>236</v>
      </c>
      <c r="E543" s="116" t="s">
        <v>435</v>
      </c>
      <c r="F543" s="117" t="s">
        <v>436</v>
      </c>
      <c r="G543" s="115" t="s">
        <v>239</v>
      </c>
      <c r="H543" s="118">
        <v>167</v>
      </c>
      <c r="I543" s="119">
        <v>0</v>
      </c>
      <c r="J543" s="120">
        <f>H543*I543</f>
        <v>0</v>
      </c>
      <c r="K543" s="118">
        <v>8.8800000000000004E-2</v>
      </c>
      <c r="L543" s="118">
        <f>H543*K543</f>
        <v>14.829600000000001</v>
      </c>
      <c r="M543" s="118"/>
      <c r="N543" s="118">
        <f>H543*M543</f>
        <v>0</v>
      </c>
      <c r="O543" s="120">
        <v>21</v>
      </c>
      <c r="P543" s="120">
        <f>J543*(O543/100)</f>
        <v>0</v>
      </c>
      <c r="Q543" s="120">
        <f>J543+P543</f>
        <v>0</v>
      </c>
      <c r="R543" s="10"/>
      <c r="S543" s="10"/>
      <c r="T543" s="10"/>
    </row>
    <row r="544" spans="1:20" ht="9.75" outlineLevel="4" x14ac:dyDescent="0.2">
      <c r="A544" s="121"/>
      <c r="B544" s="122"/>
      <c r="C544" s="122"/>
      <c r="D544" s="123"/>
      <c r="E544" s="128" t="s">
        <v>17</v>
      </c>
      <c r="F544" s="124" t="s">
        <v>531</v>
      </c>
      <c r="G544" s="123"/>
      <c r="H544" s="125">
        <v>103</v>
      </c>
      <c r="I544" s="126"/>
      <c r="J544" s="127"/>
      <c r="K544" s="125"/>
      <c r="L544" s="125"/>
      <c r="M544" s="125"/>
      <c r="N544" s="125"/>
      <c r="O544" s="127"/>
      <c r="P544" s="127"/>
      <c r="Q544" s="127"/>
      <c r="R544" s="7"/>
      <c r="S544" s="10"/>
    </row>
    <row r="545" spans="1:20" ht="9.75" outlineLevel="4" x14ac:dyDescent="0.2">
      <c r="A545" s="121"/>
      <c r="B545" s="122"/>
      <c r="C545" s="122"/>
      <c r="D545" s="123"/>
      <c r="E545" s="128"/>
      <c r="F545" s="124" t="s">
        <v>532</v>
      </c>
      <c r="G545" s="123"/>
      <c r="H545" s="125">
        <v>64</v>
      </c>
      <c r="I545" s="126"/>
      <c r="J545" s="127"/>
      <c r="K545" s="125"/>
      <c r="L545" s="125"/>
      <c r="M545" s="125"/>
      <c r="N545" s="125"/>
      <c r="O545" s="127"/>
      <c r="P545" s="127"/>
      <c r="Q545" s="127"/>
      <c r="R545" s="7"/>
      <c r="S545" s="10"/>
    </row>
    <row r="546" spans="1:20" ht="7.5" customHeight="1" outlineLevel="4" x14ac:dyDescent="0.15">
      <c r="A546" s="10"/>
      <c r="B546" s="84"/>
      <c r="C546" s="83"/>
      <c r="D546" s="86"/>
      <c r="E546" s="45"/>
      <c r="F546" s="87"/>
      <c r="G546" s="86"/>
      <c r="H546" s="88"/>
      <c r="I546" s="90"/>
      <c r="J546" s="47"/>
      <c r="K546" s="51"/>
      <c r="L546" s="51"/>
      <c r="M546" s="51"/>
      <c r="N546" s="51"/>
      <c r="O546" s="47"/>
      <c r="P546" s="47"/>
      <c r="Q546" s="47"/>
      <c r="R546" s="7"/>
      <c r="S546" s="10"/>
    </row>
    <row r="547" spans="1:20" outlineLevel="3" x14ac:dyDescent="0.15">
      <c r="B547" s="7"/>
      <c r="C547" s="7"/>
      <c r="D547" s="7"/>
      <c r="E547" s="7"/>
      <c r="F547" s="7"/>
      <c r="G547" s="7"/>
      <c r="H547" s="7"/>
      <c r="I547" s="10"/>
      <c r="J547" s="10"/>
      <c r="K547" s="7"/>
      <c r="L547" s="7"/>
      <c r="M547" s="7"/>
      <c r="N547" s="7"/>
      <c r="O547" s="7"/>
      <c r="P547" s="10"/>
      <c r="Q547" s="10"/>
    </row>
    <row r="548" spans="1:20" ht="11.25" outlineLevel="2" x14ac:dyDescent="0.2">
      <c r="A548" s="77" t="s">
        <v>73</v>
      </c>
      <c r="B548" s="106">
        <v>3</v>
      </c>
      <c r="C548" s="107"/>
      <c r="D548" s="108" t="s">
        <v>180</v>
      </c>
      <c r="E548" s="108"/>
      <c r="F548" s="109" t="s">
        <v>45</v>
      </c>
      <c r="G548" s="108"/>
      <c r="H548" s="110"/>
      <c r="I548" s="111"/>
      <c r="J548" s="79">
        <f>SUBTOTAL(9,J549:J616)</f>
        <v>0</v>
      </c>
      <c r="K548" s="110"/>
      <c r="L548" s="80">
        <f>SUBTOTAL(9,L549:L616)</f>
        <v>93.642274500000013</v>
      </c>
      <c r="M548" s="110"/>
      <c r="N548" s="80">
        <f>SUBTOTAL(9,N549:N616)</f>
        <v>0</v>
      </c>
      <c r="O548" s="112"/>
      <c r="P548" s="79">
        <f>SUBTOTAL(9,P549:P616)</f>
        <v>0</v>
      </c>
      <c r="Q548" s="79">
        <f>SUBTOTAL(9,Q549:Q616)</f>
        <v>0</v>
      </c>
      <c r="R548" s="7"/>
      <c r="S548" s="10"/>
      <c r="T548" s="10"/>
    </row>
    <row r="549" spans="1:20" ht="11.25" outlineLevel="3" x14ac:dyDescent="0.2">
      <c r="A549" s="16"/>
      <c r="B549" s="113"/>
      <c r="C549" s="114">
        <v>1</v>
      </c>
      <c r="D549" s="115" t="s">
        <v>227</v>
      </c>
      <c r="E549" s="116" t="s">
        <v>549</v>
      </c>
      <c r="F549" s="117" t="s">
        <v>550</v>
      </c>
      <c r="G549" s="115" t="s">
        <v>306</v>
      </c>
      <c r="H549" s="118">
        <v>2</v>
      </c>
      <c r="I549" s="119">
        <v>0</v>
      </c>
      <c r="J549" s="120">
        <f>H549*I549</f>
        <v>0</v>
      </c>
      <c r="K549" s="118">
        <v>1.4499999999999999E-3</v>
      </c>
      <c r="L549" s="118">
        <f>H549*K549</f>
        <v>2.8999999999999998E-3</v>
      </c>
      <c r="M549" s="118"/>
      <c r="N549" s="118">
        <f>H549*M549</f>
        <v>0</v>
      </c>
      <c r="O549" s="120">
        <v>21</v>
      </c>
      <c r="P549" s="120">
        <f>J549*(O549/100)</f>
        <v>0</v>
      </c>
      <c r="Q549" s="120">
        <f>J549+P549</f>
        <v>0</v>
      </c>
      <c r="R549" s="10"/>
      <c r="S549" s="10"/>
      <c r="T549" s="10"/>
    </row>
    <row r="550" spans="1:20" ht="9.75" outlineLevel="4" x14ac:dyDescent="0.2">
      <c r="A550" s="121"/>
      <c r="B550" s="122"/>
      <c r="C550" s="122"/>
      <c r="D550" s="123"/>
      <c r="E550" s="128" t="s">
        <v>17</v>
      </c>
      <c r="F550" s="124" t="s">
        <v>551</v>
      </c>
      <c r="G550" s="123"/>
      <c r="H550" s="125">
        <v>2</v>
      </c>
      <c r="I550" s="126"/>
      <c r="J550" s="127"/>
      <c r="K550" s="125"/>
      <c r="L550" s="125"/>
      <c r="M550" s="125"/>
      <c r="N550" s="125"/>
      <c r="O550" s="127"/>
      <c r="P550" s="127"/>
      <c r="Q550" s="127"/>
      <c r="R550" s="7"/>
      <c r="S550" s="10"/>
    </row>
    <row r="551" spans="1:20" ht="7.5" customHeight="1" outlineLevel="4" x14ac:dyDescent="0.15">
      <c r="A551" s="10"/>
      <c r="B551" s="84"/>
      <c r="C551" s="83"/>
      <c r="D551" s="86"/>
      <c r="E551" s="45"/>
      <c r="F551" s="87"/>
      <c r="G551" s="86"/>
      <c r="H551" s="88"/>
      <c r="I551" s="90"/>
      <c r="J551" s="47"/>
      <c r="K551" s="51"/>
      <c r="L551" s="51"/>
      <c r="M551" s="51"/>
      <c r="N551" s="51"/>
      <c r="O551" s="47"/>
      <c r="P551" s="47"/>
      <c r="Q551" s="47"/>
      <c r="R551" s="7"/>
      <c r="S551" s="10"/>
    </row>
    <row r="552" spans="1:20" ht="11.25" outlineLevel="3" x14ac:dyDescent="0.2">
      <c r="A552" s="16"/>
      <c r="B552" s="113"/>
      <c r="C552" s="114">
        <v>2</v>
      </c>
      <c r="D552" s="115" t="s">
        <v>227</v>
      </c>
      <c r="E552" s="116" t="s">
        <v>304</v>
      </c>
      <c r="F552" s="117" t="s">
        <v>305</v>
      </c>
      <c r="G552" s="115" t="s">
        <v>306</v>
      </c>
      <c r="H552" s="118">
        <v>2</v>
      </c>
      <c r="I552" s="119">
        <v>0</v>
      </c>
      <c r="J552" s="120">
        <f>H552*I552</f>
        <v>0</v>
      </c>
      <c r="K552" s="118">
        <v>6.1000000000000004E-3</v>
      </c>
      <c r="L552" s="118">
        <f>H552*K552</f>
        <v>1.2200000000000001E-2</v>
      </c>
      <c r="M552" s="118"/>
      <c r="N552" s="118">
        <f>H552*M552</f>
        <v>0</v>
      </c>
      <c r="O552" s="120">
        <v>21</v>
      </c>
      <c r="P552" s="120">
        <f>J552*(O552/100)</f>
        <v>0</v>
      </c>
      <c r="Q552" s="120">
        <f>J552+P552</f>
        <v>0</v>
      </c>
      <c r="R552" s="10"/>
      <c r="S552" s="10"/>
      <c r="T552" s="10"/>
    </row>
    <row r="553" spans="1:20" ht="9.75" outlineLevel="4" x14ac:dyDescent="0.2">
      <c r="A553" s="121"/>
      <c r="B553" s="122"/>
      <c r="C553" s="122"/>
      <c r="D553" s="123"/>
      <c r="E553" s="128" t="s">
        <v>17</v>
      </c>
      <c r="F553" s="124" t="s">
        <v>552</v>
      </c>
      <c r="G553" s="123"/>
      <c r="H553" s="125">
        <v>2</v>
      </c>
      <c r="I553" s="126"/>
      <c r="J553" s="127"/>
      <c r="K553" s="125"/>
      <c r="L553" s="125"/>
      <c r="M553" s="125"/>
      <c r="N553" s="125"/>
      <c r="O553" s="127"/>
      <c r="P553" s="127"/>
      <c r="Q553" s="127"/>
      <c r="R553" s="7"/>
      <c r="S553" s="10"/>
    </row>
    <row r="554" spans="1:20" ht="7.5" customHeight="1" outlineLevel="4" x14ac:dyDescent="0.15">
      <c r="A554" s="10"/>
      <c r="B554" s="84"/>
      <c r="C554" s="83"/>
      <c r="D554" s="86"/>
      <c r="E554" s="45"/>
      <c r="F554" s="87"/>
      <c r="G554" s="86"/>
      <c r="H554" s="88"/>
      <c r="I554" s="90"/>
      <c r="J554" s="47"/>
      <c r="K554" s="51"/>
      <c r="L554" s="51"/>
      <c r="M554" s="51"/>
      <c r="N554" s="51"/>
      <c r="O554" s="47"/>
      <c r="P554" s="47"/>
      <c r="Q554" s="47"/>
      <c r="R554" s="7"/>
      <c r="S554" s="10"/>
    </row>
    <row r="555" spans="1:20" ht="11.25" outlineLevel="3" x14ac:dyDescent="0.2">
      <c r="A555" s="16"/>
      <c r="B555" s="113"/>
      <c r="C555" s="114">
        <v>3</v>
      </c>
      <c r="D555" s="115" t="s">
        <v>227</v>
      </c>
      <c r="E555" s="116" t="s">
        <v>308</v>
      </c>
      <c r="F555" s="117" t="s">
        <v>309</v>
      </c>
      <c r="G555" s="115" t="s">
        <v>306</v>
      </c>
      <c r="H555" s="118">
        <v>2</v>
      </c>
      <c r="I555" s="119">
        <v>0</v>
      </c>
      <c r="J555" s="120">
        <f>H555*I555</f>
        <v>0</v>
      </c>
      <c r="K555" s="118">
        <v>3.0000000000000001E-3</v>
      </c>
      <c r="L555" s="118">
        <f>H555*K555</f>
        <v>6.0000000000000001E-3</v>
      </c>
      <c r="M555" s="118"/>
      <c r="N555" s="118">
        <f>H555*M555</f>
        <v>0</v>
      </c>
      <c r="O555" s="120">
        <v>21</v>
      </c>
      <c r="P555" s="120">
        <f>J555*(O555/100)</f>
        <v>0</v>
      </c>
      <c r="Q555" s="120">
        <f>J555+P555</f>
        <v>0</v>
      </c>
      <c r="R555" s="10"/>
      <c r="S555" s="10"/>
      <c r="T555" s="10"/>
    </row>
    <row r="556" spans="1:20" ht="9.75" outlineLevel="4" x14ac:dyDescent="0.2">
      <c r="A556" s="121"/>
      <c r="B556" s="122"/>
      <c r="C556" s="122"/>
      <c r="D556" s="123"/>
      <c r="E556" s="128" t="s">
        <v>17</v>
      </c>
      <c r="F556" s="124" t="s">
        <v>552</v>
      </c>
      <c r="G556" s="123"/>
      <c r="H556" s="125">
        <v>2</v>
      </c>
      <c r="I556" s="126"/>
      <c r="J556" s="127"/>
      <c r="K556" s="125"/>
      <c r="L556" s="125"/>
      <c r="M556" s="125"/>
      <c r="N556" s="125"/>
      <c r="O556" s="127"/>
      <c r="P556" s="127"/>
      <c r="Q556" s="127"/>
      <c r="R556" s="7"/>
      <c r="S556" s="10"/>
    </row>
    <row r="557" spans="1:20" ht="7.5" customHeight="1" outlineLevel="4" x14ac:dyDescent="0.15">
      <c r="A557" s="10"/>
      <c r="B557" s="84"/>
      <c r="C557" s="83"/>
      <c r="D557" s="86"/>
      <c r="E557" s="45"/>
      <c r="F557" s="87"/>
      <c r="G557" s="86"/>
      <c r="H557" s="88"/>
      <c r="I557" s="90"/>
      <c r="J557" s="47"/>
      <c r="K557" s="51"/>
      <c r="L557" s="51"/>
      <c r="M557" s="51"/>
      <c r="N557" s="51"/>
      <c r="O557" s="47"/>
      <c r="P557" s="47"/>
      <c r="Q557" s="47"/>
      <c r="R557" s="7"/>
      <c r="S557" s="10"/>
    </row>
    <row r="558" spans="1:20" ht="11.25" outlineLevel="3" x14ac:dyDescent="0.2">
      <c r="A558" s="16"/>
      <c r="B558" s="113"/>
      <c r="C558" s="114">
        <v>4</v>
      </c>
      <c r="D558" s="115" t="s">
        <v>227</v>
      </c>
      <c r="E558" s="116" t="s">
        <v>310</v>
      </c>
      <c r="F558" s="117" t="s">
        <v>311</v>
      </c>
      <c r="G558" s="115" t="s">
        <v>306</v>
      </c>
      <c r="H558" s="118">
        <v>2</v>
      </c>
      <c r="I558" s="119">
        <v>0</v>
      </c>
      <c r="J558" s="120">
        <f>H558*I558</f>
        <v>0</v>
      </c>
      <c r="K558" s="118">
        <v>1E-4</v>
      </c>
      <c r="L558" s="118">
        <f>H558*K558</f>
        <v>2.0000000000000001E-4</v>
      </c>
      <c r="M558" s="118"/>
      <c r="N558" s="118">
        <f>H558*M558</f>
        <v>0</v>
      </c>
      <c r="O558" s="120">
        <v>21</v>
      </c>
      <c r="P558" s="120">
        <f>J558*(O558/100)</f>
        <v>0</v>
      </c>
      <c r="Q558" s="120">
        <f>J558+P558</f>
        <v>0</v>
      </c>
      <c r="R558" s="10"/>
      <c r="S558" s="10"/>
      <c r="T558" s="10"/>
    </row>
    <row r="559" spans="1:20" ht="9.75" outlineLevel="4" x14ac:dyDescent="0.2">
      <c r="A559" s="121"/>
      <c r="B559" s="122"/>
      <c r="C559" s="122"/>
      <c r="D559" s="123"/>
      <c r="E559" s="128" t="s">
        <v>17</v>
      </c>
      <c r="F559" s="124" t="s">
        <v>552</v>
      </c>
      <c r="G559" s="123"/>
      <c r="H559" s="125">
        <v>2</v>
      </c>
      <c r="I559" s="126"/>
      <c r="J559" s="127"/>
      <c r="K559" s="125"/>
      <c r="L559" s="125"/>
      <c r="M559" s="125"/>
      <c r="N559" s="125"/>
      <c r="O559" s="127"/>
      <c r="P559" s="127"/>
      <c r="Q559" s="127"/>
      <c r="R559" s="7"/>
      <c r="S559" s="10"/>
    </row>
    <row r="560" spans="1:20" ht="7.5" customHeight="1" outlineLevel="4" x14ac:dyDescent="0.15">
      <c r="A560" s="10"/>
      <c r="B560" s="84"/>
      <c r="C560" s="83"/>
      <c r="D560" s="86"/>
      <c r="E560" s="45"/>
      <c r="F560" s="87"/>
      <c r="G560" s="86"/>
      <c r="H560" s="88"/>
      <c r="I560" s="90"/>
      <c r="J560" s="47"/>
      <c r="K560" s="51"/>
      <c r="L560" s="51"/>
      <c r="M560" s="51"/>
      <c r="N560" s="51"/>
      <c r="O560" s="47"/>
      <c r="P560" s="47"/>
      <c r="Q560" s="47"/>
      <c r="R560" s="7"/>
      <c r="S560" s="10"/>
    </row>
    <row r="561" spans="1:20" ht="11.25" outlineLevel="3" x14ac:dyDescent="0.2">
      <c r="A561" s="16"/>
      <c r="B561" s="113"/>
      <c r="C561" s="114">
        <v>5</v>
      </c>
      <c r="D561" s="115" t="s">
        <v>227</v>
      </c>
      <c r="E561" s="116" t="s">
        <v>312</v>
      </c>
      <c r="F561" s="117" t="s">
        <v>313</v>
      </c>
      <c r="G561" s="115" t="s">
        <v>306</v>
      </c>
      <c r="H561" s="118">
        <v>2</v>
      </c>
      <c r="I561" s="119">
        <v>0</v>
      </c>
      <c r="J561" s="120">
        <f>H561*I561</f>
        <v>0</v>
      </c>
      <c r="K561" s="118">
        <v>3.5E-4</v>
      </c>
      <c r="L561" s="118">
        <f>H561*K561</f>
        <v>6.9999999999999999E-4</v>
      </c>
      <c r="M561" s="118"/>
      <c r="N561" s="118">
        <f>H561*M561</f>
        <v>0</v>
      </c>
      <c r="O561" s="120">
        <v>21</v>
      </c>
      <c r="P561" s="120">
        <f>J561*(O561/100)</f>
        <v>0</v>
      </c>
      <c r="Q561" s="120">
        <f>J561+P561</f>
        <v>0</v>
      </c>
      <c r="R561" s="10"/>
      <c r="S561" s="10"/>
      <c r="T561" s="10"/>
    </row>
    <row r="562" spans="1:20" ht="9.75" outlineLevel="4" x14ac:dyDescent="0.2">
      <c r="A562" s="121"/>
      <c r="B562" s="122"/>
      <c r="C562" s="122"/>
      <c r="D562" s="123"/>
      <c r="E562" s="128" t="s">
        <v>17</v>
      </c>
      <c r="F562" s="124" t="s">
        <v>552</v>
      </c>
      <c r="G562" s="123"/>
      <c r="H562" s="125">
        <v>2</v>
      </c>
      <c r="I562" s="126"/>
      <c r="J562" s="127"/>
      <c r="K562" s="125"/>
      <c r="L562" s="125"/>
      <c r="M562" s="125"/>
      <c r="N562" s="125"/>
      <c r="O562" s="127"/>
      <c r="P562" s="127"/>
      <c r="Q562" s="127"/>
      <c r="R562" s="7"/>
      <c r="S562" s="10"/>
    </row>
    <row r="563" spans="1:20" ht="7.5" customHeight="1" outlineLevel="4" x14ac:dyDescent="0.15">
      <c r="A563" s="10"/>
      <c r="B563" s="84"/>
      <c r="C563" s="83"/>
      <c r="D563" s="86"/>
      <c r="E563" s="45"/>
      <c r="F563" s="87"/>
      <c r="G563" s="86"/>
      <c r="H563" s="88"/>
      <c r="I563" s="90"/>
      <c r="J563" s="47"/>
      <c r="K563" s="51"/>
      <c r="L563" s="51"/>
      <c r="M563" s="51"/>
      <c r="N563" s="51"/>
      <c r="O563" s="47"/>
      <c r="P563" s="47"/>
      <c r="Q563" s="47"/>
      <c r="R563" s="7"/>
      <c r="S563" s="10"/>
    </row>
    <row r="564" spans="1:20" ht="11.25" outlineLevel="3" x14ac:dyDescent="0.2">
      <c r="A564" s="16"/>
      <c r="B564" s="113"/>
      <c r="C564" s="114">
        <v>6</v>
      </c>
      <c r="D564" s="115" t="s">
        <v>227</v>
      </c>
      <c r="E564" s="116" t="s">
        <v>318</v>
      </c>
      <c r="F564" s="117" t="s">
        <v>319</v>
      </c>
      <c r="G564" s="115" t="s">
        <v>306</v>
      </c>
      <c r="H564" s="118">
        <v>1</v>
      </c>
      <c r="I564" s="119">
        <v>0</v>
      </c>
      <c r="J564" s="120">
        <f>H564*I564</f>
        <v>0</v>
      </c>
      <c r="K564" s="118">
        <v>2.5000000000000001E-3</v>
      </c>
      <c r="L564" s="118">
        <f>H564*K564</f>
        <v>2.5000000000000001E-3</v>
      </c>
      <c r="M564" s="118"/>
      <c r="N564" s="118">
        <f>H564*M564</f>
        <v>0</v>
      </c>
      <c r="O564" s="120">
        <v>21</v>
      </c>
      <c r="P564" s="120">
        <f>J564*(O564/100)</f>
        <v>0</v>
      </c>
      <c r="Q564" s="120">
        <f>J564+P564</f>
        <v>0</v>
      </c>
      <c r="R564" s="10"/>
      <c r="S564" s="10"/>
      <c r="T564" s="10"/>
    </row>
    <row r="565" spans="1:20" ht="9.75" outlineLevel="4" x14ac:dyDescent="0.2">
      <c r="A565" s="121"/>
      <c r="B565" s="122"/>
      <c r="C565" s="122"/>
      <c r="D565" s="123"/>
      <c r="E565" s="128" t="s">
        <v>17</v>
      </c>
      <c r="F565" s="124" t="s">
        <v>553</v>
      </c>
      <c r="G565" s="123"/>
      <c r="H565" s="125">
        <v>1</v>
      </c>
      <c r="I565" s="126"/>
      <c r="J565" s="127"/>
      <c r="K565" s="125"/>
      <c r="L565" s="125"/>
      <c r="M565" s="125"/>
      <c r="N565" s="125"/>
      <c r="O565" s="127"/>
      <c r="P565" s="127"/>
      <c r="Q565" s="127"/>
      <c r="R565" s="7"/>
      <c r="S565" s="10"/>
    </row>
    <row r="566" spans="1:20" ht="7.5" customHeight="1" outlineLevel="4" x14ac:dyDescent="0.15">
      <c r="A566" s="10"/>
      <c r="B566" s="84"/>
      <c r="C566" s="83"/>
      <c r="D566" s="86"/>
      <c r="E566" s="45"/>
      <c r="F566" s="87"/>
      <c r="G566" s="86"/>
      <c r="H566" s="88"/>
      <c r="I566" s="90"/>
      <c r="J566" s="47"/>
      <c r="K566" s="51"/>
      <c r="L566" s="51"/>
      <c r="M566" s="51"/>
      <c r="N566" s="51"/>
      <c r="O566" s="47"/>
      <c r="P566" s="47"/>
      <c r="Q566" s="47"/>
      <c r="R566" s="7"/>
      <c r="S566" s="10"/>
    </row>
    <row r="567" spans="1:20" ht="11.25" outlineLevel="3" x14ac:dyDescent="0.2">
      <c r="A567" s="16"/>
      <c r="B567" s="113"/>
      <c r="C567" s="114">
        <v>7</v>
      </c>
      <c r="D567" s="115" t="s">
        <v>227</v>
      </c>
      <c r="E567" s="116" t="s">
        <v>321</v>
      </c>
      <c r="F567" s="117" t="s">
        <v>322</v>
      </c>
      <c r="G567" s="115" t="s">
        <v>306</v>
      </c>
      <c r="H567" s="118">
        <v>1</v>
      </c>
      <c r="I567" s="119">
        <v>0</v>
      </c>
      <c r="J567" s="120">
        <f>H567*I567</f>
        <v>0</v>
      </c>
      <c r="K567" s="118">
        <v>3.5000000000000001E-3</v>
      </c>
      <c r="L567" s="118">
        <f>H567*K567</f>
        <v>3.5000000000000001E-3</v>
      </c>
      <c r="M567" s="118"/>
      <c r="N567" s="118">
        <f>H567*M567</f>
        <v>0</v>
      </c>
      <c r="O567" s="120">
        <v>21</v>
      </c>
      <c r="P567" s="120">
        <f>J567*(O567/100)</f>
        <v>0</v>
      </c>
      <c r="Q567" s="120">
        <f>J567+P567</f>
        <v>0</v>
      </c>
      <c r="R567" s="10"/>
      <c r="S567" s="10"/>
      <c r="T567" s="10"/>
    </row>
    <row r="568" spans="1:20" ht="9.75" outlineLevel="4" x14ac:dyDescent="0.2">
      <c r="A568" s="121"/>
      <c r="B568" s="122"/>
      <c r="C568" s="122"/>
      <c r="D568" s="123"/>
      <c r="E568" s="128" t="s">
        <v>17</v>
      </c>
      <c r="F568" s="124" t="s">
        <v>554</v>
      </c>
      <c r="G568" s="123"/>
      <c r="H568" s="125">
        <v>1</v>
      </c>
      <c r="I568" s="126"/>
      <c r="J568" s="127"/>
      <c r="K568" s="125"/>
      <c r="L568" s="125"/>
      <c r="M568" s="125"/>
      <c r="N568" s="125"/>
      <c r="O568" s="127"/>
      <c r="P568" s="127"/>
      <c r="Q568" s="127"/>
      <c r="R568" s="7"/>
      <c r="S568" s="10"/>
    </row>
    <row r="569" spans="1:20" ht="7.5" customHeight="1" outlineLevel="4" x14ac:dyDescent="0.15">
      <c r="A569" s="10"/>
      <c r="B569" s="84"/>
      <c r="C569" s="83"/>
      <c r="D569" s="86"/>
      <c r="E569" s="45"/>
      <c r="F569" s="87"/>
      <c r="G569" s="86"/>
      <c r="H569" s="88"/>
      <c r="I569" s="90"/>
      <c r="J569" s="47"/>
      <c r="K569" s="51"/>
      <c r="L569" s="51"/>
      <c r="M569" s="51"/>
      <c r="N569" s="51"/>
      <c r="O569" s="47"/>
      <c r="P569" s="47"/>
      <c r="Q569" s="47"/>
      <c r="R569" s="7"/>
      <c r="S569" s="10"/>
    </row>
    <row r="570" spans="1:20" ht="11.25" outlineLevel="3" x14ac:dyDescent="0.2">
      <c r="A570" s="16"/>
      <c r="B570" s="113"/>
      <c r="C570" s="114">
        <v>8</v>
      </c>
      <c r="D570" s="115" t="s">
        <v>227</v>
      </c>
      <c r="E570" s="116" t="s">
        <v>331</v>
      </c>
      <c r="F570" s="117" t="s">
        <v>332</v>
      </c>
      <c r="G570" s="115" t="s">
        <v>306</v>
      </c>
      <c r="H570" s="118">
        <v>2</v>
      </c>
      <c r="I570" s="119">
        <v>0</v>
      </c>
      <c r="J570" s="120">
        <f>H570*I570</f>
        <v>0</v>
      </c>
      <c r="K570" s="118">
        <v>1.6999999999999999E-3</v>
      </c>
      <c r="L570" s="118">
        <f>H570*K570</f>
        <v>3.3999999999999998E-3</v>
      </c>
      <c r="M570" s="118"/>
      <c r="N570" s="118">
        <f>H570*M570</f>
        <v>0</v>
      </c>
      <c r="O570" s="120">
        <v>21</v>
      </c>
      <c r="P570" s="120">
        <f>J570*(O570/100)</f>
        <v>0</v>
      </c>
      <c r="Q570" s="120">
        <f>J570+P570</f>
        <v>0</v>
      </c>
      <c r="R570" s="10"/>
      <c r="S570" s="10"/>
      <c r="T570" s="10"/>
    </row>
    <row r="571" spans="1:20" ht="9.75" outlineLevel="4" x14ac:dyDescent="0.2">
      <c r="A571" s="121"/>
      <c r="B571" s="122"/>
      <c r="C571" s="122"/>
      <c r="D571" s="123"/>
      <c r="E571" s="128" t="s">
        <v>17</v>
      </c>
      <c r="F571" s="124" t="s">
        <v>555</v>
      </c>
      <c r="G571" s="123"/>
      <c r="H571" s="125">
        <v>2</v>
      </c>
      <c r="I571" s="126"/>
      <c r="J571" s="127"/>
      <c r="K571" s="125"/>
      <c r="L571" s="125"/>
      <c r="M571" s="125"/>
      <c r="N571" s="125"/>
      <c r="O571" s="127"/>
      <c r="P571" s="127"/>
      <c r="Q571" s="127"/>
      <c r="R571" s="7"/>
      <c r="S571" s="10"/>
    </row>
    <row r="572" spans="1:20" ht="7.5" customHeight="1" outlineLevel="4" x14ac:dyDescent="0.15">
      <c r="A572" s="10"/>
      <c r="B572" s="84"/>
      <c r="C572" s="83"/>
      <c r="D572" s="86"/>
      <c r="E572" s="45"/>
      <c r="F572" s="87"/>
      <c r="G572" s="86"/>
      <c r="H572" s="88"/>
      <c r="I572" s="90"/>
      <c r="J572" s="47"/>
      <c r="K572" s="51"/>
      <c r="L572" s="51"/>
      <c r="M572" s="51"/>
      <c r="N572" s="51"/>
      <c r="O572" s="47"/>
      <c r="P572" s="47"/>
      <c r="Q572" s="47"/>
      <c r="R572" s="7"/>
      <c r="S572" s="10"/>
    </row>
    <row r="573" spans="1:20" ht="11.25" outlineLevel="3" x14ac:dyDescent="0.2">
      <c r="A573" s="16"/>
      <c r="B573" s="113"/>
      <c r="C573" s="114">
        <v>9</v>
      </c>
      <c r="D573" s="115" t="s">
        <v>227</v>
      </c>
      <c r="E573" s="116" t="s">
        <v>556</v>
      </c>
      <c r="F573" s="117" t="s">
        <v>557</v>
      </c>
      <c r="G573" s="115" t="s">
        <v>239</v>
      </c>
      <c r="H573" s="118">
        <v>6</v>
      </c>
      <c r="I573" s="119">
        <v>0</v>
      </c>
      <c r="J573" s="120">
        <f>H573*I573</f>
        <v>0</v>
      </c>
      <c r="K573" s="118">
        <v>0.222</v>
      </c>
      <c r="L573" s="118">
        <f>H573*K573</f>
        <v>1.3320000000000001</v>
      </c>
      <c r="M573" s="118"/>
      <c r="N573" s="118">
        <f>H573*M573</f>
        <v>0</v>
      </c>
      <c r="O573" s="120">
        <v>21</v>
      </c>
      <c r="P573" s="120">
        <f>J573*(O573/100)</f>
        <v>0</v>
      </c>
      <c r="Q573" s="120">
        <f>J573+P573</f>
        <v>0</v>
      </c>
      <c r="R573" s="10"/>
      <c r="S573" s="10"/>
      <c r="T573" s="10"/>
    </row>
    <row r="574" spans="1:20" ht="9.75" outlineLevel="4" x14ac:dyDescent="0.2">
      <c r="A574" s="121"/>
      <c r="B574" s="122"/>
      <c r="C574" s="122"/>
      <c r="D574" s="123"/>
      <c r="E574" s="128" t="s">
        <v>17</v>
      </c>
      <c r="F574" s="124" t="s">
        <v>558</v>
      </c>
      <c r="G574" s="123"/>
      <c r="H574" s="125">
        <v>6</v>
      </c>
      <c r="I574" s="126"/>
      <c r="J574" s="127"/>
      <c r="K574" s="125"/>
      <c r="L574" s="125"/>
      <c r="M574" s="125"/>
      <c r="N574" s="125"/>
      <c r="O574" s="127"/>
      <c r="P574" s="127"/>
      <c r="Q574" s="127"/>
      <c r="R574" s="7"/>
      <c r="S574" s="10"/>
    </row>
    <row r="575" spans="1:20" ht="7.5" customHeight="1" outlineLevel="4" x14ac:dyDescent="0.15">
      <c r="A575" s="10"/>
      <c r="B575" s="84"/>
      <c r="C575" s="83"/>
      <c r="D575" s="86"/>
      <c r="E575" s="45"/>
      <c r="F575" s="87"/>
      <c r="G575" s="86"/>
      <c r="H575" s="88"/>
      <c r="I575" s="90"/>
      <c r="J575" s="47"/>
      <c r="K575" s="51"/>
      <c r="L575" s="51"/>
      <c r="M575" s="51"/>
      <c r="N575" s="51"/>
      <c r="O575" s="47"/>
      <c r="P575" s="47"/>
      <c r="Q575" s="47"/>
      <c r="R575" s="7"/>
      <c r="S575" s="10"/>
    </row>
    <row r="576" spans="1:20" ht="11.25" outlineLevel="3" x14ac:dyDescent="0.2">
      <c r="A576" s="16"/>
      <c r="B576" s="113"/>
      <c r="C576" s="114">
        <v>10</v>
      </c>
      <c r="D576" s="115" t="s">
        <v>227</v>
      </c>
      <c r="E576" s="116" t="s">
        <v>450</v>
      </c>
      <c r="F576" s="117" t="s">
        <v>451</v>
      </c>
      <c r="G576" s="115" t="s">
        <v>277</v>
      </c>
      <c r="H576" s="118">
        <v>42</v>
      </c>
      <c r="I576" s="119">
        <v>0</v>
      </c>
      <c r="J576" s="120">
        <f>H576*I576</f>
        <v>0</v>
      </c>
      <c r="K576" s="118">
        <v>4.8300000000000003E-2</v>
      </c>
      <c r="L576" s="118">
        <f>H576*K576</f>
        <v>2.0286</v>
      </c>
      <c r="M576" s="118"/>
      <c r="N576" s="118">
        <f>H576*M576</f>
        <v>0</v>
      </c>
      <c r="O576" s="120">
        <v>21</v>
      </c>
      <c r="P576" s="120">
        <f>J576*(O576/100)</f>
        <v>0</v>
      </c>
      <c r="Q576" s="120">
        <f>J576+P576</f>
        <v>0</v>
      </c>
      <c r="R576" s="10"/>
      <c r="S576" s="10"/>
      <c r="T576" s="10"/>
    </row>
    <row r="577" spans="1:20" ht="9.75" outlineLevel="4" x14ac:dyDescent="0.2">
      <c r="A577" s="121"/>
      <c r="B577" s="122"/>
      <c r="C577" s="122"/>
      <c r="D577" s="123"/>
      <c r="E577" s="128" t="s">
        <v>17</v>
      </c>
      <c r="F577" s="124" t="s">
        <v>559</v>
      </c>
      <c r="G577" s="123"/>
      <c r="H577" s="125">
        <v>42</v>
      </c>
      <c r="I577" s="126"/>
      <c r="J577" s="127"/>
      <c r="K577" s="125"/>
      <c r="L577" s="125"/>
      <c r="M577" s="125"/>
      <c r="N577" s="125"/>
      <c r="O577" s="127"/>
      <c r="P577" s="127"/>
      <c r="Q577" s="127"/>
      <c r="R577" s="7"/>
      <c r="S577" s="10"/>
    </row>
    <row r="578" spans="1:20" ht="7.5" customHeight="1" outlineLevel="4" x14ac:dyDescent="0.15">
      <c r="A578" s="10"/>
      <c r="B578" s="84"/>
      <c r="C578" s="83"/>
      <c r="D578" s="86"/>
      <c r="E578" s="45"/>
      <c r="F578" s="87"/>
      <c r="G578" s="86"/>
      <c r="H578" s="88"/>
      <c r="I578" s="90"/>
      <c r="J578" s="47"/>
      <c r="K578" s="51"/>
      <c r="L578" s="51"/>
      <c r="M578" s="51"/>
      <c r="N578" s="51"/>
      <c r="O578" s="47"/>
      <c r="P578" s="47"/>
      <c r="Q578" s="47"/>
      <c r="R578" s="7"/>
      <c r="S578" s="10"/>
    </row>
    <row r="579" spans="1:20" ht="11.25" outlineLevel="3" x14ac:dyDescent="0.2">
      <c r="A579" s="16"/>
      <c r="B579" s="113"/>
      <c r="C579" s="114">
        <v>11</v>
      </c>
      <c r="D579" s="115" t="s">
        <v>227</v>
      </c>
      <c r="E579" s="116" t="s">
        <v>453</v>
      </c>
      <c r="F579" s="117" t="s">
        <v>454</v>
      </c>
      <c r="G579" s="115" t="s">
        <v>277</v>
      </c>
      <c r="H579" s="118">
        <v>3</v>
      </c>
      <c r="I579" s="119">
        <v>0</v>
      </c>
      <c r="J579" s="120">
        <f>H579*I579</f>
        <v>0</v>
      </c>
      <c r="K579" s="118">
        <v>6.5670000000000006E-2</v>
      </c>
      <c r="L579" s="118">
        <f>H579*K579</f>
        <v>0.19701000000000002</v>
      </c>
      <c r="M579" s="118"/>
      <c r="N579" s="118">
        <f>H579*M579</f>
        <v>0</v>
      </c>
      <c r="O579" s="120">
        <v>21</v>
      </c>
      <c r="P579" s="120">
        <f>J579*(O579/100)</f>
        <v>0</v>
      </c>
      <c r="Q579" s="120">
        <f>J579+P579</f>
        <v>0</v>
      </c>
      <c r="R579" s="10"/>
      <c r="S579" s="10"/>
      <c r="T579" s="10"/>
    </row>
    <row r="580" spans="1:20" ht="9.75" outlineLevel="4" x14ac:dyDescent="0.2">
      <c r="A580" s="121"/>
      <c r="B580" s="122"/>
      <c r="C580" s="122"/>
      <c r="D580" s="123"/>
      <c r="E580" s="128" t="s">
        <v>17</v>
      </c>
      <c r="F580" s="124" t="s">
        <v>560</v>
      </c>
      <c r="G580" s="123"/>
      <c r="H580" s="125">
        <v>3</v>
      </c>
      <c r="I580" s="126"/>
      <c r="J580" s="127"/>
      <c r="K580" s="125"/>
      <c r="L580" s="125"/>
      <c r="M580" s="125"/>
      <c r="N580" s="125"/>
      <c r="O580" s="127"/>
      <c r="P580" s="127"/>
      <c r="Q580" s="127"/>
      <c r="R580" s="7"/>
      <c r="S580" s="10"/>
    </row>
    <row r="581" spans="1:20" ht="7.5" customHeight="1" outlineLevel="4" x14ac:dyDescent="0.15">
      <c r="A581" s="10"/>
      <c r="B581" s="84"/>
      <c r="C581" s="83"/>
      <c r="D581" s="86"/>
      <c r="E581" s="45"/>
      <c r="F581" s="87"/>
      <c r="G581" s="86"/>
      <c r="H581" s="88"/>
      <c r="I581" s="90"/>
      <c r="J581" s="47"/>
      <c r="K581" s="51"/>
      <c r="L581" s="51"/>
      <c r="M581" s="51"/>
      <c r="N581" s="51"/>
      <c r="O581" s="47"/>
      <c r="P581" s="47"/>
      <c r="Q581" s="47"/>
      <c r="R581" s="7"/>
      <c r="S581" s="10"/>
    </row>
    <row r="582" spans="1:20" ht="11.25" outlineLevel="3" x14ac:dyDescent="0.2">
      <c r="A582" s="16"/>
      <c r="B582" s="113"/>
      <c r="C582" s="114">
        <v>12</v>
      </c>
      <c r="D582" s="115" t="s">
        <v>227</v>
      </c>
      <c r="E582" s="116" t="s">
        <v>456</v>
      </c>
      <c r="F582" s="117" t="s">
        <v>457</v>
      </c>
      <c r="G582" s="115" t="s">
        <v>277</v>
      </c>
      <c r="H582" s="118">
        <v>162</v>
      </c>
      <c r="I582" s="119">
        <v>0</v>
      </c>
      <c r="J582" s="120">
        <f>H582*I582</f>
        <v>0</v>
      </c>
      <c r="K582" s="118">
        <v>0.08</v>
      </c>
      <c r="L582" s="118">
        <f>H582*K582</f>
        <v>12.96</v>
      </c>
      <c r="M582" s="118"/>
      <c r="N582" s="118">
        <f>H582*M582</f>
        <v>0</v>
      </c>
      <c r="O582" s="120">
        <v>21</v>
      </c>
      <c r="P582" s="120">
        <f>J582*(O582/100)</f>
        <v>0</v>
      </c>
      <c r="Q582" s="120">
        <f>J582+P582</f>
        <v>0</v>
      </c>
      <c r="R582" s="10"/>
      <c r="S582" s="10"/>
      <c r="T582" s="10"/>
    </row>
    <row r="583" spans="1:20" ht="9.75" outlineLevel="4" x14ac:dyDescent="0.2">
      <c r="A583" s="121"/>
      <c r="B583" s="122"/>
      <c r="C583" s="122"/>
      <c r="D583" s="123"/>
      <c r="E583" s="128" t="s">
        <v>17</v>
      </c>
      <c r="F583" s="124" t="s">
        <v>561</v>
      </c>
      <c r="G583" s="123"/>
      <c r="H583" s="125">
        <v>79.5</v>
      </c>
      <c r="I583" s="126"/>
      <c r="J583" s="127"/>
      <c r="K583" s="125"/>
      <c r="L583" s="125"/>
      <c r="M583" s="125"/>
      <c r="N583" s="125"/>
      <c r="O583" s="127"/>
      <c r="P583" s="127"/>
      <c r="Q583" s="127"/>
      <c r="R583" s="7"/>
      <c r="S583" s="10"/>
    </row>
    <row r="584" spans="1:20" ht="9.75" outlineLevel="4" x14ac:dyDescent="0.2">
      <c r="A584" s="121"/>
      <c r="B584" s="122"/>
      <c r="C584" s="122"/>
      <c r="D584" s="123"/>
      <c r="E584" s="128"/>
      <c r="F584" s="124" t="s">
        <v>562</v>
      </c>
      <c r="G584" s="123"/>
      <c r="H584" s="125">
        <v>35.5</v>
      </c>
      <c r="I584" s="126"/>
      <c r="J584" s="127"/>
      <c r="K584" s="125"/>
      <c r="L584" s="125"/>
      <c r="M584" s="125"/>
      <c r="N584" s="125"/>
      <c r="O584" s="127"/>
      <c r="P584" s="127"/>
      <c r="Q584" s="127"/>
      <c r="R584" s="7"/>
      <c r="S584" s="10"/>
    </row>
    <row r="585" spans="1:20" ht="9.75" outlineLevel="4" x14ac:dyDescent="0.2">
      <c r="A585" s="121"/>
      <c r="B585" s="122"/>
      <c r="C585" s="122"/>
      <c r="D585" s="123"/>
      <c r="E585" s="128"/>
      <c r="F585" s="124" t="s">
        <v>563</v>
      </c>
      <c r="G585" s="123"/>
      <c r="H585" s="125">
        <v>47</v>
      </c>
      <c r="I585" s="126"/>
      <c r="J585" s="127"/>
      <c r="K585" s="125"/>
      <c r="L585" s="125"/>
      <c r="M585" s="125"/>
      <c r="N585" s="125"/>
      <c r="O585" s="127"/>
      <c r="P585" s="127"/>
      <c r="Q585" s="127"/>
      <c r="R585" s="7"/>
      <c r="S585" s="10"/>
    </row>
    <row r="586" spans="1:20" ht="7.5" customHeight="1" outlineLevel="4" x14ac:dyDescent="0.15">
      <c r="A586" s="10"/>
      <c r="B586" s="84"/>
      <c r="C586" s="83"/>
      <c r="D586" s="86"/>
      <c r="E586" s="45"/>
      <c r="F586" s="87"/>
      <c r="G586" s="86"/>
      <c r="H586" s="88"/>
      <c r="I586" s="90"/>
      <c r="J586" s="47"/>
      <c r="K586" s="51"/>
      <c r="L586" s="51"/>
      <c r="M586" s="51"/>
      <c r="N586" s="51"/>
      <c r="O586" s="47"/>
      <c r="P586" s="47"/>
      <c r="Q586" s="47"/>
      <c r="R586" s="7"/>
      <c r="S586" s="10"/>
    </row>
    <row r="587" spans="1:20" ht="11.25" outlineLevel="3" x14ac:dyDescent="0.2">
      <c r="A587" s="16"/>
      <c r="B587" s="113"/>
      <c r="C587" s="114">
        <v>13</v>
      </c>
      <c r="D587" s="115" t="s">
        <v>227</v>
      </c>
      <c r="E587" s="116" t="s">
        <v>460</v>
      </c>
      <c r="F587" s="117" t="s">
        <v>461</v>
      </c>
      <c r="G587" s="115" t="s">
        <v>277</v>
      </c>
      <c r="H587" s="118">
        <v>106</v>
      </c>
      <c r="I587" s="119">
        <v>0</v>
      </c>
      <c r="J587" s="120">
        <f>H587*I587</f>
        <v>0</v>
      </c>
      <c r="K587" s="118">
        <v>4.8000000000000001E-2</v>
      </c>
      <c r="L587" s="118">
        <f>H587*K587</f>
        <v>5.0880000000000001</v>
      </c>
      <c r="M587" s="118"/>
      <c r="N587" s="118">
        <f>H587*M587</f>
        <v>0</v>
      </c>
      <c r="O587" s="120">
        <v>21</v>
      </c>
      <c r="P587" s="120">
        <f>J587*(O587/100)</f>
        <v>0</v>
      </c>
      <c r="Q587" s="120">
        <f>J587+P587</f>
        <v>0</v>
      </c>
      <c r="R587" s="10"/>
      <c r="S587" s="10"/>
      <c r="T587" s="10"/>
    </row>
    <row r="588" spans="1:20" ht="9.75" outlineLevel="4" x14ac:dyDescent="0.2">
      <c r="A588" s="121"/>
      <c r="B588" s="122"/>
      <c r="C588" s="122"/>
      <c r="D588" s="123"/>
      <c r="E588" s="128" t="s">
        <v>17</v>
      </c>
      <c r="F588" s="124" t="s">
        <v>564</v>
      </c>
      <c r="G588" s="123"/>
      <c r="H588" s="125">
        <v>71</v>
      </c>
      <c r="I588" s="126"/>
      <c r="J588" s="127"/>
      <c r="K588" s="125"/>
      <c r="L588" s="125"/>
      <c r="M588" s="125"/>
      <c r="N588" s="125"/>
      <c r="O588" s="127"/>
      <c r="P588" s="127"/>
      <c r="Q588" s="127"/>
      <c r="R588" s="7"/>
      <c r="S588" s="10"/>
    </row>
    <row r="589" spans="1:20" ht="9.75" outlineLevel="4" x14ac:dyDescent="0.2">
      <c r="A589" s="121"/>
      <c r="B589" s="122"/>
      <c r="C589" s="122"/>
      <c r="D589" s="123"/>
      <c r="E589" s="128"/>
      <c r="F589" s="124" t="s">
        <v>565</v>
      </c>
      <c r="G589" s="123"/>
      <c r="H589" s="125">
        <v>35</v>
      </c>
      <c r="I589" s="126"/>
      <c r="J589" s="127"/>
      <c r="K589" s="125"/>
      <c r="L589" s="125"/>
      <c r="M589" s="125"/>
      <c r="N589" s="125"/>
      <c r="O589" s="127"/>
      <c r="P589" s="127"/>
      <c r="Q589" s="127"/>
      <c r="R589" s="7"/>
      <c r="S589" s="10"/>
    </row>
    <row r="590" spans="1:20" ht="7.5" customHeight="1" outlineLevel="4" x14ac:dyDescent="0.15">
      <c r="A590" s="10"/>
      <c r="B590" s="84"/>
      <c r="C590" s="83"/>
      <c r="D590" s="86"/>
      <c r="E590" s="45"/>
      <c r="F590" s="87"/>
      <c r="G590" s="86"/>
      <c r="H590" s="88"/>
      <c r="I590" s="90"/>
      <c r="J590" s="47"/>
      <c r="K590" s="51"/>
      <c r="L590" s="51"/>
      <c r="M590" s="51"/>
      <c r="N590" s="51"/>
      <c r="O590" s="47"/>
      <c r="P590" s="47"/>
      <c r="Q590" s="47"/>
      <c r="R590" s="7"/>
      <c r="S590" s="10"/>
    </row>
    <row r="591" spans="1:20" ht="11.25" outlineLevel="3" x14ac:dyDescent="0.2">
      <c r="A591" s="16"/>
      <c r="B591" s="113"/>
      <c r="C591" s="114">
        <v>14</v>
      </c>
      <c r="D591" s="115" t="s">
        <v>236</v>
      </c>
      <c r="E591" s="116" t="s">
        <v>566</v>
      </c>
      <c r="F591" s="117" t="s">
        <v>567</v>
      </c>
      <c r="G591" s="115" t="s">
        <v>306</v>
      </c>
      <c r="H591" s="118">
        <v>2</v>
      </c>
      <c r="I591" s="119">
        <v>0</v>
      </c>
      <c r="J591" s="120">
        <f>H591*I591</f>
        <v>0</v>
      </c>
      <c r="K591" s="118"/>
      <c r="L591" s="118">
        <f>H591*K591</f>
        <v>0</v>
      </c>
      <c r="M591" s="118"/>
      <c r="N591" s="118">
        <f>H591*M591</f>
        <v>0</v>
      </c>
      <c r="O591" s="120">
        <v>21</v>
      </c>
      <c r="P591" s="120">
        <f>J591*(O591/100)</f>
        <v>0</v>
      </c>
      <c r="Q591" s="120">
        <f>J591+P591</f>
        <v>0</v>
      </c>
      <c r="R591" s="10"/>
      <c r="S591" s="10"/>
      <c r="T591" s="10"/>
    </row>
    <row r="592" spans="1:20" ht="9.75" outlineLevel="4" x14ac:dyDescent="0.2">
      <c r="A592" s="121"/>
      <c r="B592" s="122"/>
      <c r="C592" s="122"/>
      <c r="D592" s="123"/>
      <c r="E592" s="128" t="s">
        <v>17</v>
      </c>
      <c r="F592" s="124" t="s">
        <v>551</v>
      </c>
      <c r="G592" s="123"/>
      <c r="H592" s="125">
        <v>2</v>
      </c>
      <c r="I592" s="126"/>
      <c r="J592" s="127"/>
      <c r="K592" s="125"/>
      <c r="L592" s="125"/>
      <c r="M592" s="125"/>
      <c r="N592" s="125"/>
      <c r="O592" s="127"/>
      <c r="P592" s="127"/>
      <c r="Q592" s="127"/>
      <c r="R592" s="7"/>
      <c r="S592" s="10"/>
    </row>
    <row r="593" spans="1:20" ht="7.5" customHeight="1" outlineLevel="4" x14ac:dyDescent="0.15">
      <c r="A593" s="10"/>
      <c r="B593" s="84"/>
      <c r="C593" s="83"/>
      <c r="D593" s="86"/>
      <c r="E593" s="45"/>
      <c r="F593" s="87"/>
      <c r="G593" s="86"/>
      <c r="H593" s="88"/>
      <c r="I593" s="90"/>
      <c r="J593" s="47"/>
      <c r="K593" s="51"/>
      <c r="L593" s="51"/>
      <c r="M593" s="51"/>
      <c r="N593" s="51"/>
      <c r="O593" s="47"/>
      <c r="P593" s="47"/>
      <c r="Q593" s="47"/>
      <c r="R593" s="7"/>
      <c r="S593" s="10"/>
    </row>
    <row r="594" spans="1:20" ht="11.25" outlineLevel="3" x14ac:dyDescent="0.2">
      <c r="A594" s="16"/>
      <c r="B594" s="113"/>
      <c r="C594" s="114">
        <v>15</v>
      </c>
      <c r="D594" s="115" t="s">
        <v>236</v>
      </c>
      <c r="E594" s="116" t="s">
        <v>334</v>
      </c>
      <c r="F594" s="117" t="s">
        <v>335</v>
      </c>
      <c r="G594" s="115" t="s">
        <v>306</v>
      </c>
      <c r="H594" s="118">
        <v>4</v>
      </c>
      <c r="I594" s="119">
        <v>0</v>
      </c>
      <c r="J594" s="120">
        <f>H594*I594</f>
        <v>0</v>
      </c>
      <c r="K594" s="118">
        <v>6.9999999999999999E-4</v>
      </c>
      <c r="L594" s="118">
        <f>H594*K594</f>
        <v>2.8E-3</v>
      </c>
      <c r="M594" s="118"/>
      <c r="N594" s="118">
        <f>H594*M594</f>
        <v>0</v>
      </c>
      <c r="O594" s="120">
        <v>21</v>
      </c>
      <c r="P594" s="120">
        <f>J594*(O594/100)</f>
        <v>0</v>
      </c>
      <c r="Q594" s="120">
        <f>J594+P594</f>
        <v>0</v>
      </c>
      <c r="R594" s="10"/>
      <c r="S594" s="10"/>
      <c r="T594" s="10"/>
    </row>
    <row r="595" spans="1:20" ht="9.75" outlineLevel="4" x14ac:dyDescent="0.2">
      <c r="A595" s="121"/>
      <c r="B595" s="122"/>
      <c r="C595" s="122"/>
      <c r="D595" s="123"/>
      <c r="E595" s="128" t="s">
        <v>17</v>
      </c>
      <c r="F595" s="124" t="s">
        <v>568</v>
      </c>
      <c r="G595" s="123"/>
      <c r="H595" s="125">
        <v>4</v>
      </c>
      <c r="I595" s="126"/>
      <c r="J595" s="127"/>
      <c r="K595" s="125"/>
      <c r="L595" s="125"/>
      <c r="M595" s="125"/>
      <c r="N595" s="125"/>
      <c r="O595" s="127"/>
      <c r="P595" s="127"/>
      <c r="Q595" s="127"/>
      <c r="R595" s="7"/>
      <c r="S595" s="10"/>
    </row>
    <row r="596" spans="1:20" ht="9.75" outlineLevel="4" x14ac:dyDescent="0.2">
      <c r="A596" s="121"/>
      <c r="B596" s="122"/>
      <c r="C596" s="122"/>
      <c r="D596" s="123"/>
      <c r="E596" s="128"/>
      <c r="F596" s="124"/>
      <c r="G596" s="123"/>
      <c r="H596" s="125">
        <v>0</v>
      </c>
      <c r="I596" s="126"/>
      <c r="J596" s="127"/>
      <c r="K596" s="125"/>
      <c r="L596" s="125"/>
      <c r="M596" s="125"/>
      <c r="N596" s="125"/>
      <c r="O596" s="127"/>
      <c r="P596" s="127"/>
      <c r="Q596" s="127"/>
      <c r="R596" s="7"/>
      <c r="S596" s="10"/>
    </row>
    <row r="597" spans="1:20" ht="7.5" customHeight="1" outlineLevel="4" x14ac:dyDescent="0.15">
      <c r="A597" s="10"/>
      <c r="B597" s="84"/>
      <c r="C597" s="83"/>
      <c r="D597" s="86"/>
      <c r="E597" s="45"/>
      <c r="F597" s="87"/>
      <c r="G597" s="86"/>
      <c r="H597" s="88"/>
      <c r="I597" s="90"/>
      <c r="J597" s="47"/>
      <c r="K597" s="51"/>
      <c r="L597" s="51"/>
      <c r="M597" s="51"/>
      <c r="N597" s="51"/>
      <c r="O597" s="47"/>
      <c r="P597" s="47"/>
      <c r="Q597" s="47"/>
      <c r="R597" s="7"/>
      <c r="S597" s="10"/>
    </row>
    <row r="598" spans="1:20" ht="11.25" outlineLevel="3" x14ac:dyDescent="0.2">
      <c r="A598" s="16"/>
      <c r="B598" s="113"/>
      <c r="C598" s="114">
        <v>16</v>
      </c>
      <c r="D598" s="115" t="s">
        <v>236</v>
      </c>
      <c r="E598" s="116" t="s">
        <v>336</v>
      </c>
      <c r="F598" s="117" t="s">
        <v>337</v>
      </c>
      <c r="G598" s="115" t="s">
        <v>306</v>
      </c>
      <c r="H598" s="118">
        <v>2</v>
      </c>
      <c r="I598" s="119">
        <v>0</v>
      </c>
      <c r="J598" s="120">
        <f>H598*I598</f>
        <v>0</v>
      </c>
      <c r="K598" s="118">
        <v>0.11241</v>
      </c>
      <c r="L598" s="118">
        <f>H598*K598</f>
        <v>0.22481999999999999</v>
      </c>
      <c r="M598" s="118"/>
      <c r="N598" s="118">
        <f>H598*M598</f>
        <v>0</v>
      </c>
      <c r="O598" s="120">
        <v>21</v>
      </c>
      <c r="P598" s="120">
        <f>J598*(O598/100)</f>
        <v>0</v>
      </c>
      <c r="Q598" s="120">
        <f>J598+P598</f>
        <v>0</v>
      </c>
      <c r="R598" s="10"/>
      <c r="S598" s="10"/>
      <c r="T598" s="10"/>
    </row>
    <row r="599" spans="1:20" ht="9.75" outlineLevel="4" x14ac:dyDescent="0.2">
      <c r="A599" s="121"/>
      <c r="B599" s="122"/>
      <c r="C599" s="122"/>
      <c r="D599" s="123"/>
      <c r="E599" s="128" t="s">
        <v>17</v>
      </c>
      <c r="F599" s="124" t="s">
        <v>569</v>
      </c>
      <c r="G599" s="123"/>
      <c r="H599" s="125">
        <v>2</v>
      </c>
      <c r="I599" s="126"/>
      <c r="J599" s="127"/>
      <c r="K599" s="125"/>
      <c r="L599" s="125"/>
      <c r="M599" s="125"/>
      <c r="N599" s="125"/>
      <c r="O599" s="127"/>
      <c r="P599" s="127"/>
      <c r="Q599" s="127"/>
      <c r="R599" s="7"/>
      <c r="S599" s="10"/>
    </row>
    <row r="600" spans="1:20" ht="7.5" customHeight="1" outlineLevel="4" x14ac:dyDescent="0.15">
      <c r="A600" s="10"/>
      <c r="B600" s="84"/>
      <c r="C600" s="83"/>
      <c r="D600" s="86"/>
      <c r="E600" s="45"/>
      <c r="F600" s="87"/>
      <c r="G600" s="86"/>
      <c r="H600" s="88"/>
      <c r="I600" s="90"/>
      <c r="J600" s="47"/>
      <c r="K600" s="51"/>
      <c r="L600" s="51"/>
      <c r="M600" s="51"/>
      <c r="N600" s="51"/>
      <c r="O600" s="47"/>
      <c r="P600" s="47"/>
      <c r="Q600" s="47"/>
      <c r="R600" s="7"/>
      <c r="S600" s="10"/>
    </row>
    <row r="601" spans="1:20" ht="11.25" outlineLevel="3" x14ac:dyDescent="0.2">
      <c r="A601" s="16"/>
      <c r="B601" s="113"/>
      <c r="C601" s="114">
        <v>17</v>
      </c>
      <c r="D601" s="115" t="s">
        <v>236</v>
      </c>
      <c r="E601" s="116" t="s">
        <v>570</v>
      </c>
      <c r="F601" s="117" t="s">
        <v>571</v>
      </c>
      <c r="G601" s="115" t="s">
        <v>277</v>
      </c>
      <c r="H601" s="118">
        <v>60</v>
      </c>
      <c r="I601" s="119">
        <v>0</v>
      </c>
      <c r="J601" s="120">
        <f>H601*I601</f>
        <v>0</v>
      </c>
      <c r="K601" s="118">
        <v>8.9779999999999999E-2</v>
      </c>
      <c r="L601" s="118">
        <f>H601*K601</f>
        <v>5.3868</v>
      </c>
      <c r="M601" s="118"/>
      <c r="N601" s="118">
        <f>H601*M601</f>
        <v>0</v>
      </c>
      <c r="O601" s="120">
        <v>21</v>
      </c>
      <c r="P601" s="120">
        <f>J601*(O601/100)</f>
        <v>0</v>
      </c>
      <c r="Q601" s="120">
        <f>J601+P601</f>
        <v>0</v>
      </c>
      <c r="R601" s="10"/>
      <c r="S601" s="10"/>
      <c r="T601" s="10"/>
    </row>
    <row r="602" spans="1:20" ht="9.75" outlineLevel="4" x14ac:dyDescent="0.2">
      <c r="A602" s="121"/>
      <c r="B602" s="122"/>
      <c r="C602" s="122"/>
      <c r="D602" s="123"/>
      <c r="E602" s="128" t="s">
        <v>17</v>
      </c>
      <c r="F602" s="124" t="s">
        <v>572</v>
      </c>
      <c r="G602" s="123"/>
      <c r="H602" s="125">
        <v>60</v>
      </c>
      <c r="I602" s="126"/>
      <c r="J602" s="127"/>
      <c r="K602" s="125"/>
      <c r="L602" s="125"/>
      <c r="M602" s="125"/>
      <c r="N602" s="125"/>
      <c r="O602" s="127"/>
      <c r="P602" s="127"/>
      <c r="Q602" s="127"/>
      <c r="R602" s="7"/>
      <c r="S602" s="10"/>
    </row>
    <row r="603" spans="1:20" ht="7.5" customHeight="1" outlineLevel="4" x14ac:dyDescent="0.15">
      <c r="A603" s="10"/>
      <c r="B603" s="84"/>
      <c r="C603" s="83"/>
      <c r="D603" s="86"/>
      <c r="E603" s="45"/>
      <c r="F603" s="87"/>
      <c r="G603" s="86"/>
      <c r="H603" s="88"/>
      <c r="I603" s="90"/>
      <c r="J603" s="47"/>
      <c r="K603" s="51"/>
      <c r="L603" s="51"/>
      <c r="M603" s="51"/>
      <c r="N603" s="51"/>
      <c r="O603" s="47"/>
      <c r="P603" s="47"/>
      <c r="Q603" s="47"/>
      <c r="R603" s="7"/>
      <c r="S603" s="10"/>
    </row>
    <row r="604" spans="1:20" ht="11.25" outlineLevel="3" x14ac:dyDescent="0.2">
      <c r="A604" s="16"/>
      <c r="B604" s="113"/>
      <c r="C604" s="114">
        <v>18</v>
      </c>
      <c r="D604" s="115" t="s">
        <v>236</v>
      </c>
      <c r="E604" s="116" t="s">
        <v>476</v>
      </c>
      <c r="F604" s="117" t="s">
        <v>477</v>
      </c>
      <c r="G604" s="115" t="s">
        <v>277</v>
      </c>
      <c r="H604" s="118">
        <v>207</v>
      </c>
      <c r="I604" s="119">
        <v>0</v>
      </c>
      <c r="J604" s="120">
        <f>H604*I604</f>
        <v>0</v>
      </c>
      <c r="K604" s="118">
        <v>0.15540000000000001</v>
      </c>
      <c r="L604" s="118">
        <f>H604*K604</f>
        <v>32.1678</v>
      </c>
      <c r="M604" s="118"/>
      <c r="N604" s="118">
        <f>H604*M604</f>
        <v>0</v>
      </c>
      <c r="O604" s="120">
        <v>21</v>
      </c>
      <c r="P604" s="120">
        <f>J604*(O604/100)</f>
        <v>0</v>
      </c>
      <c r="Q604" s="120">
        <f>J604+P604</f>
        <v>0</v>
      </c>
      <c r="R604" s="10"/>
      <c r="S604" s="10"/>
      <c r="T604" s="10"/>
    </row>
    <row r="605" spans="1:20" ht="9.75" outlineLevel="4" x14ac:dyDescent="0.2">
      <c r="A605" s="121"/>
      <c r="B605" s="122"/>
      <c r="C605" s="122"/>
      <c r="D605" s="123"/>
      <c r="E605" s="128" t="s">
        <v>17</v>
      </c>
      <c r="F605" s="124" t="s">
        <v>573</v>
      </c>
      <c r="G605" s="123"/>
      <c r="H605" s="125">
        <v>121</v>
      </c>
      <c r="I605" s="126"/>
      <c r="J605" s="127"/>
      <c r="K605" s="125"/>
      <c r="L605" s="125"/>
      <c r="M605" s="125"/>
      <c r="N605" s="125"/>
      <c r="O605" s="127"/>
      <c r="P605" s="127"/>
      <c r="Q605" s="127"/>
      <c r="R605" s="7"/>
      <c r="S605" s="10"/>
    </row>
    <row r="606" spans="1:20" ht="9.75" outlineLevel="4" x14ac:dyDescent="0.2">
      <c r="A606" s="121"/>
      <c r="B606" s="122"/>
      <c r="C606" s="122"/>
      <c r="D606" s="123"/>
      <c r="E606" s="128"/>
      <c r="F606" s="124" t="s">
        <v>574</v>
      </c>
      <c r="G606" s="123"/>
      <c r="H606" s="125">
        <v>39</v>
      </c>
      <c r="I606" s="126"/>
      <c r="J606" s="127"/>
      <c r="K606" s="125"/>
      <c r="L606" s="125"/>
      <c r="M606" s="125"/>
      <c r="N606" s="125"/>
      <c r="O606" s="127"/>
      <c r="P606" s="127"/>
      <c r="Q606" s="127"/>
      <c r="R606" s="7"/>
      <c r="S606" s="10"/>
    </row>
    <row r="607" spans="1:20" ht="9.75" outlineLevel="4" x14ac:dyDescent="0.2">
      <c r="A607" s="121"/>
      <c r="B607" s="122"/>
      <c r="C607" s="122"/>
      <c r="D607" s="123"/>
      <c r="E607" s="128"/>
      <c r="F607" s="124" t="s">
        <v>563</v>
      </c>
      <c r="G607" s="123"/>
      <c r="H607" s="125">
        <v>47</v>
      </c>
      <c r="I607" s="126"/>
      <c r="J607" s="127"/>
      <c r="K607" s="125"/>
      <c r="L607" s="125"/>
      <c r="M607" s="125"/>
      <c r="N607" s="125"/>
      <c r="O607" s="127"/>
      <c r="P607" s="127"/>
      <c r="Q607" s="127"/>
      <c r="R607" s="7"/>
      <c r="S607" s="10"/>
    </row>
    <row r="608" spans="1:20" ht="7.5" customHeight="1" outlineLevel="4" x14ac:dyDescent="0.15">
      <c r="A608" s="10"/>
      <c r="B608" s="84"/>
      <c r="C608" s="83"/>
      <c r="D608" s="86"/>
      <c r="E608" s="45"/>
      <c r="F608" s="87"/>
      <c r="G608" s="86"/>
      <c r="H608" s="88"/>
      <c r="I608" s="90"/>
      <c r="J608" s="47"/>
      <c r="K608" s="51"/>
      <c r="L608" s="51"/>
      <c r="M608" s="51"/>
      <c r="N608" s="51"/>
      <c r="O608" s="47"/>
      <c r="P608" s="47"/>
      <c r="Q608" s="47"/>
      <c r="R608" s="7"/>
      <c r="S608" s="10"/>
    </row>
    <row r="609" spans="1:20" ht="11.25" outlineLevel="3" x14ac:dyDescent="0.2">
      <c r="A609" s="16"/>
      <c r="B609" s="113"/>
      <c r="C609" s="114">
        <v>19</v>
      </c>
      <c r="D609" s="115" t="s">
        <v>236</v>
      </c>
      <c r="E609" s="116" t="s">
        <v>479</v>
      </c>
      <c r="F609" s="117" t="s">
        <v>480</v>
      </c>
      <c r="G609" s="115" t="s">
        <v>277</v>
      </c>
      <c r="H609" s="118">
        <v>106</v>
      </c>
      <c r="I609" s="119">
        <v>0</v>
      </c>
      <c r="J609" s="120">
        <f>H609*I609</f>
        <v>0</v>
      </c>
      <c r="K609" s="118">
        <v>0.10095</v>
      </c>
      <c r="L609" s="118">
        <f>H609*K609</f>
        <v>10.700699999999999</v>
      </c>
      <c r="M609" s="118"/>
      <c r="N609" s="118">
        <f>H609*M609</f>
        <v>0</v>
      </c>
      <c r="O609" s="120">
        <v>21</v>
      </c>
      <c r="P609" s="120">
        <f>J609*(O609/100)</f>
        <v>0</v>
      </c>
      <c r="Q609" s="120">
        <f>J609+P609</f>
        <v>0</v>
      </c>
      <c r="R609" s="10"/>
      <c r="S609" s="10"/>
      <c r="T609" s="10"/>
    </row>
    <row r="610" spans="1:20" ht="9.75" outlineLevel="4" x14ac:dyDescent="0.2">
      <c r="A610" s="121"/>
      <c r="B610" s="122"/>
      <c r="C610" s="122"/>
      <c r="D610" s="123"/>
      <c r="E610" s="128" t="s">
        <v>17</v>
      </c>
      <c r="F610" s="124" t="s">
        <v>564</v>
      </c>
      <c r="G610" s="123"/>
      <c r="H610" s="125">
        <v>71</v>
      </c>
      <c r="I610" s="126"/>
      <c r="J610" s="127"/>
      <c r="K610" s="125"/>
      <c r="L610" s="125"/>
      <c r="M610" s="125"/>
      <c r="N610" s="125"/>
      <c r="O610" s="127"/>
      <c r="P610" s="127"/>
      <c r="Q610" s="127"/>
      <c r="R610" s="7"/>
      <c r="S610" s="10"/>
    </row>
    <row r="611" spans="1:20" ht="9.75" outlineLevel="4" x14ac:dyDescent="0.2">
      <c r="A611" s="121"/>
      <c r="B611" s="122"/>
      <c r="C611" s="122"/>
      <c r="D611" s="123"/>
      <c r="E611" s="128"/>
      <c r="F611" s="124" t="s">
        <v>565</v>
      </c>
      <c r="G611" s="123"/>
      <c r="H611" s="125">
        <v>35</v>
      </c>
      <c r="I611" s="126"/>
      <c r="J611" s="127"/>
      <c r="K611" s="125"/>
      <c r="L611" s="125"/>
      <c r="M611" s="125"/>
      <c r="N611" s="125"/>
      <c r="O611" s="127"/>
      <c r="P611" s="127"/>
      <c r="Q611" s="127"/>
      <c r="R611" s="7"/>
      <c r="S611" s="10"/>
    </row>
    <row r="612" spans="1:20" ht="7.5" customHeight="1" outlineLevel="4" x14ac:dyDescent="0.15">
      <c r="A612" s="10"/>
      <c r="B612" s="84"/>
      <c r="C612" s="83"/>
      <c r="D612" s="86"/>
      <c r="E612" s="45"/>
      <c r="F612" s="87"/>
      <c r="G612" s="86"/>
      <c r="H612" s="88"/>
      <c r="I612" s="90"/>
      <c r="J612" s="47"/>
      <c r="K612" s="51"/>
      <c r="L612" s="51"/>
      <c r="M612" s="51"/>
      <c r="N612" s="51"/>
      <c r="O612" s="47"/>
      <c r="P612" s="47"/>
      <c r="Q612" s="47"/>
      <c r="R612" s="7"/>
      <c r="S612" s="10"/>
    </row>
    <row r="613" spans="1:20" ht="11.25" outlineLevel="3" x14ac:dyDescent="0.2">
      <c r="A613" s="16"/>
      <c r="B613" s="113"/>
      <c r="C613" s="114">
        <v>20</v>
      </c>
      <c r="D613" s="115" t="s">
        <v>236</v>
      </c>
      <c r="E613" s="116" t="s">
        <v>481</v>
      </c>
      <c r="F613" s="117" t="s">
        <v>482</v>
      </c>
      <c r="G613" s="115" t="s">
        <v>243</v>
      </c>
      <c r="H613" s="118">
        <v>10.425000000000001</v>
      </c>
      <c r="I613" s="119">
        <v>0</v>
      </c>
      <c r="J613" s="120">
        <f>H613*I613</f>
        <v>0</v>
      </c>
      <c r="K613" s="118">
        <v>2.2563399999999998</v>
      </c>
      <c r="L613" s="118">
        <f>H613*K613</f>
        <v>23.522344499999999</v>
      </c>
      <c r="M613" s="118"/>
      <c r="N613" s="118">
        <f>H613*M613</f>
        <v>0</v>
      </c>
      <c r="O613" s="120">
        <v>21</v>
      </c>
      <c r="P613" s="120">
        <f>J613*(O613/100)</f>
        <v>0</v>
      </c>
      <c r="Q613" s="120">
        <f>J613+P613</f>
        <v>0</v>
      </c>
      <c r="R613" s="10"/>
      <c r="S613" s="10"/>
      <c r="T613" s="10"/>
    </row>
    <row r="614" spans="1:20" ht="9.75" outlineLevel="4" x14ac:dyDescent="0.2">
      <c r="A614" s="121"/>
      <c r="B614" s="122"/>
      <c r="C614" s="122"/>
      <c r="D614" s="123"/>
      <c r="E614" s="128" t="s">
        <v>17</v>
      </c>
      <c r="F614" s="124" t="s">
        <v>575</v>
      </c>
      <c r="G614" s="123"/>
      <c r="H614" s="125">
        <v>10.425000000000001</v>
      </c>
      <c r="I614" s="126"/>
      <c r="J614" s="127"/>
      <c r="K614" s="125"/>
      <c r="L614" s="125"/>
      <c r="M614" s="125"/>
      <c r="N614" s="125"/>
      <c r="O614" s="127"/>
      <c r="P614" s="127"/>
      <c r="Q614" s="127"/>
      <c r="R614" s="7"/>
      <c r="S614" s="10"/>
    </row>
    <row r="615" spans="1:20" ht="7.5" customHeight="1" outlineLevel="4" x14ac:dyDescent="0.15">
      <c r="A615" s="10"/>
      <c r="B615" s="84"/>
      <c r="C615" s="83"/>
      <c r="D615" s="86"/>
      <c r="E615" s="45"/>
      <c r="F615" s="87"/>
      <c r="G615" s="86"/>
      <c r="H615" s="88"/>
      <c r="I615" s="90"/>
      <c r="J615" s="47"/>
      <c r="K615" s="51"/>
      <c r="L615" s="51"/>
      <c r="M615" s="51"/>
      <c r="N615" s="51"/>
      <c r="O615" s="47"/>
      <c r="P615" s="47"/>
      <c r="Q615" s="47"/>
      <c r="R615" s="7"/>
      <c r="S615" s="10"/>
    </row>
    <row r="616" spans="1:20" outlineLevel="3" x14ac:dyDescent="0.15">
      <c r="B616" s="7"/>
      <c r="C616" s="7"/>
      <c r="D616" s="7"/>
      <c r="E616" s="7"/>
      <c r="F616" s="7"/>
      <c r="G616" s="7"/>
      <c r="H616" s="7"/>
      <c r="I616" s="10"/>
      <c r="J616" s="10"/>
      <c r="K616" s="7"/>
      <c r="L616" s="7"/>
      <c r="M616" s="7"/>
      <c r="N616" s="7"/>
      <c r="O616" s="7"/>
      <c r="P616" s="10"/>
      <c r="Q616" s="10"/>
    </row>
    <row r="617" spans="1:20" ht="11.25" outlineLevel="2" x14ac:dyDescent="0.2">
      <c r="A617" s="77" t="s">
        <v>74</v>
      </c>
      <c r="B617" s="106">
        <v>3</v>
      </c>
      <c r="C617" s="107"/>
      <c r="D617" s="108" t="s">
        <v>180</v>
      </c>
      <c r="E617" s="108"/>
      <c r="F617" s="109" t="s">
        <v>56</v>
      </c>
      <c r="G617" s="108"/>
      <c r="H617" s="110"/>
      <c r="I617" s="111"/>
      <c r="J617" s="79">
        <f>SUBTOTAL(9,J618:J629)</f>
        <v>0</v>
      </c>
      <c r="K617" s="110"/>
      <c r="L617" s="80">
        <f>SUBTOTAL(9,L618:L629)</f>
        <v>0</v>
      </c>
      <c r="M617" s="110"/>
      <c r="N617" s="80">
        <f>SUBTOTAL(9,N618:N629)</f>
        <v>0</v>
      </c>
      <c r="O617" s="112"/>
      <c r="P617" s="79">
        <f>SUBTOTAL(9,P618:P629)</f>
        <v>0</v>
      </c>
      <c r="Q617" s="79">
        <f>SUBTOTAL(9,Q618:Q629)</f>
        <v>0</v>
      </c>
      <c r="R617" s="7"/>
      <c r="S617" s="10"/>
      <c r="T617" s="10"/>
    </row>
    <row r="618" spans="1:20" ht="22.5" outlineLevel="3" x14ac:dyDescent="0.2">
      <c r="A618" s="16"/>
      <c r="B618" s="113"/>
      <c r="C618" s="114">
        <v>1</v>
      </c>
      <c r="D618" s="115" t="s">
        <v>236</v>
      </c>
      <c r="E618" s="116" t="s">
        <v>344</v>
      </c>
      <c r="F618" s="117" t="s">
        <v>345</v>
      </c>
      <c r="G618" s="115" t="s">
        <v>234</v>
      </c>
      <c r="H618" s="118">
        <v>118.68</v>
      </c>
      <c r="I618" s="119">
        <v>0</v>
      </c>
      <c r="J618" s="120">
        <f>H618*I618</f>
        <v>0</v>
      </c>
      <c r="K618" s="118"/>
      <c r="L618" s="118">
        <f>H618*K618</f>
        <v>0</v>
      </c>
      <c r="M618" s="118"/>
      <c r="N618" s="118">
        <f>H618*M618</f>
        <v>0</v>
      </c>
      <c r="O618" s="120">
        <v>21</v>
      </c>
      <c r="P618" s="120">
        <f>J618*(O618/100)</f>
        <v>0</v>
      </c>
      <c r="Q618" s="120">
        <f>J618+P618</f>
        <v>0</v>
      </c>
      <c r="R618" s="10"/>
      <c r="S618" s="10"/>
      <c r="T618" s="10"/>
    </row>
    <row r="619" spans="1:20" ht="9.75" outlineLevel="4" x14ac:dyDescent="0.2">
      <c r="A619" s="121"/>
      <c r="B619" s="122"/>
      <c r="C619" s="122"/>
      <c r="D619" s="123"/>
      <c r="E619" s="128" t="s">
        <v>17</v>
      </c>
      <c r="F619" s="124" t="s">
        <v>576</v>
      </c>
      <c r="G619" s="123"/>
      <c r="H619" s="125">
        <v>118.68</v>
      </c>
      <c r="I619" s="126"/>
      <c r="J619" s="127"/>
      <c r="K619" s="125"/>
      <c r="L619" s="125"/>
      <c r="M619" s="125"/>
      <c r="N619" s="125"/>
      <c r="O619" s="127"/>
      <c r="P619" s="127"/>
      <c r="Q619" s="127"/>
      <c r="R619" s="7"/>
      <c r="S619" s="10"/>
    </row>
    <row r="620" spans="1:20" ht="7.5" customHeight="1" outlineLevel="4" x14ac:dyDescent="0.15">
      <c r="A620" s="10"/>
      <c r="B620" s="84"/>
      <c r="C620" s="83"/>
      <c r="D620" s="86"/>
      <c r="E620" s="45"/>
      <c r="F620" s="87"/>
      <c r="G620" s="86"/>
      <c r="H620" s="88"/>
      <c r="I620" s="90"/>
      <c r="J620" s="47"/>
      <c r="K620" s="51"/>
      <c r="L620" s="51"/>
      <c r="M620" s="51"/>
      <c r="N620" s="51"/>
      <c r="O620" s="47"/>
      <c r="P620" s="47"/>
      <c r="Q620" s="47"/>
      <c r="R620" s="7"/>
      <c r="S620" s="10"/>
    </row>
    <row r="621" spans="1:20" ht="11.25" outlineLevel="3" x14ac:dyDescent="0.2">
      <c r="A621" s="16"/>
      <c r="B621" s="113"/>
      <c r="C621" s="114">
        <v>2</v>
      </c>
      <c r="D621" s="115" t="s">
        <v>236</v>
      </c>
      <c r="E621" s="116" t="s">
        <v>347</v>
      </c>
      <c r="F621" s="117" t="s">
        <v>348</v>
      </c>
      <c r="G621" s="115" t="s">
        <v>234</v>
      </c>
      <c r="H621" s="118">
        <v>118.68</v>
      </c>
      <c r="I621" s="119">
        <v>0</v>
      </c>
      <c r="J621" s="120">
        <f>H621*I621</f>
        <v>0</v>
      </c>
      <c r="K621" s="118"/>
      <c r="L621" s="118">
        <f>H621*K621</f>
        <v>0</v>
      </c>
      <c r="M621" s="118"/>
      <c r="N621" s="118">
        <f>H621*M621</f>
        <v>0</v>
      </c>
      <c r="O621" s="120">
        <v>21</v>
      </c>
      <c r="P621" s="120">
        <f>J621*(O621/100)</f>
        <v>0</v>
      </c>
      <c r="Q621" s="120">
        <f>J621+P621</f>
        <v>0</v>
      </c>
      <c r="R621" s="10"/>
      <c r="S621" s="10"/>
      <c r="T621" s="10"/>
    </row>
    <row r="622" spans="1:20" ht="11.25" outlineLevel="3" x14ac:dyDescent="0.2">
      <c r="A622" s="16"/>
      <c r="B622" s="113"/>
      <c r="C622" s="114">
        <v>3</v>
      </c>
      <c r="D622" s="115" t="s">
        <v>236</v>
      </c>
      <c r="E622" s="116" t="s">
        <v>349</v>
      </c>
      <c r="F622" s="117" t="s">
        <v>350</v>
      </c>
      <c r="G622" s="115" t="s">
        <v>234</v>
      </c>
      <c r="H622" s="118">
        <v>118.68</v>
      </c>
      <c r="I622" s="119">
        <v>0</v>
      </c>
      <c r="J622" s="120">
        <f>H622*I622</f>
        <v>0</v>
      </c>
      <c r="K622" s="118"/>
      <c r="L622" s="118">
        <f>H622*K622</f>
        <v>0</v>
      </c>
      <c r="M622" s="118"/>
      <c r="N622" s="118">
        <f>H622*M622</f>
        <v>0</v>
      </c>
      <c r="O622" s="120">
        <v>21</v>
      </c>
      <c r="P622" s="120">
        <f>J622*(O622/100)</f>
        <v>0</v>
      </c>
      <c r="Q622" s="120">
        <f>J622+P622</f>
        <v>0</v>
      </c>
      <c r="R622" s="10"/>
      <c r="S622" s="10"/>
      <c r="T622" s="10"/>
    </row>
    <row r="623" spans="1:20" ht="9.75" outlineLevel="4" x14ac:dyDescent="0.2">
      <c r="A623" s="121"/>
      <c r="B623" s="122"/>
      <c r="C623" s="122"/>
      <c r="D623" s="123"/>
      <c r="E623" s="128" t="s">
        <v>17</v>
      </c>
      <c r="F623" s="124" t="s">
        <v>577</v>
      </c>
      <c r="G623" s="123"/>
      <c r="H623" s="125">
        <v>1780.2</v>
      </c>
      <c r="I623" s="126"/>
      <c r="J623" s="127"/>
      <c r="K623" s="125"/>
      <c r="L623" s="125"/>
      <c r="M623" s="125"/>
      <c r="N623" s="125"/>
      <c r="O623" s="127"/>
      <c r="P623" s="127"/>
      <c r="Q623" s="127"/>
      <c r="R623" s="7"/>
      <c r="S623" s="10"/>
    </row>
    <row r="624" spans="1:20" ht="7.5" customHeight="1" outlineLevel="4" x14ac:dyDescent="0.15">
      <c r="A624" s="10"/>
      <c r="B624" s="84"/>
      <c r="C624" s="83"/>
      <c r="D624" s="86"/>
      <c r="E624" s="45"/>
      <c r="F624" s="87"/>
      <c r="G624" s="86"/>
      <c r="H624" s="88"/>
      <c r="I624" s="90"/>
      <c r="J624" s="47"/>
      <c r="K624" s="51"/>
      <c r="L624" s="51"/>
      <c r="M624" s="51"/>
      <c r="N624" s="51"/>
      <c r="O624" s="47"/>
      <c r="P624" s="47"/>
      <c r="Q624" s="47"/>
      <c r="R624" s="7"/>
      <c r="S624" s="10"/>
    </row>
    <row r="625" spans="1:20" ht="11.25" outlineLevel="3" x14ac:dyDescent="0.2">
      <c r="A625" s="16"/>
      <c r="B625" s="113"/>
      <c r="C625" s="114">
        <v>4</v>
      </c>
      <c r="D625" s="115" t="s">
        <v>236</v>
      </c>
      <c r="E625" s="116" t="s">
        <v>352</v>
      </c>
      <c r="F625" s="117" t="s">
        <v>353</v>
      </c>
      <c r="G625" s="115" t="s">
        <v>234</v>
      </c>
      <c r="H625" s="118">
        <v>118.68</v>
      </c>
      <c r="I625" s="119">
        <v>0</v>
      </c>
      <c r="J625" s="120">
        <f>H625*I625</f>
        <v>0</v>
      </c>
      <c r="K625" s="118"/>
      <c r="L625" s="118">
        <f>H625*K625</f>
        <v>0</v>
      </c>
      <c r="M625" s="118"/>
      <c r="N625" s="118">
        <f>H625*M625</f>
        <v>0</v>
      </c>
      <c r="O625" s="120">
        <v>21</v>
      </c>
      <c r="P625" s="120">
        <f>J625*(O625/100)</f>
        <v>0</v>
      </c>
      <c r="Q625" s="120">
        <f>J625+P625</f>
        <v>0</v>
      </c>
      <c r="R625" s="10"/>
      <c r="S625" s="10"/>
      <c r="T625" s="10"/>
    </row>
    <row r="626" spans="1:20" ht="9.75" outlineLevel="4" x14ac:dyDescent="0.2">
      <c r="A626" s="121"/>
      <c r="B626" s="122"/>
      <c r="C626" s="122"/>
      <c r="D626" s="123"/>
      <c r="E626" s="128" t="s">
        <v>17</v>
      </c>
      <c r="F626" s="124" t="s">
        <v>578</v>
      </c>
      <c r="G626" s="123"/>
      <c r="H626" s="125">
        <v>118.68</v>
      </c>
      <c r="I626" s="126"/>
      <c r="J626" s="127"/>
      <c r="K626" s="125"/>
      <c r="L626" s="125"/>
      <c r="M626" s="125"/>
      <c r="N626" s="125"/>
      <c r="O626" s="127"/>
      <c r="P626" s="127"/>
      <c r="Q626" s="127"/>
      <c r="R626" s="7"/>
      <c r="S626" s="10"/>
    </row>
    <row r="627" spans="1:20" ht="7.5" customHeight="1" outlineLevel="4" x14ac:dyDescent="0.15">
      <c r="A627" s="10"/>
      <c r="B627" s="84"/>
      <c r="C627" s="83"/>
      <c r="D627" s="86"/>
      <c r="E627" s="45"/>
      <c r="F627" s="87"/>
      <c r="G627" s="86"/>
      <c r="H627" s="88"/>
      <c r="I627" s="90"/>
      <c r="J627" s="47"/>
      <c r="K627" s="51"/>
      <c r="L627" s="51"/>
      <c r="M627" s="51"/>
      <c r="N627" s="51"/>
      <c r="O627" s="47"/>
      <c r="P627" s="47"/>
      <c r="Q627" s="47"/>
      <c r="R627" s="7"/>
      <c r="S627" s="10"/>
    </row>
    <row r="628" spans="1:20" ht="11.25" outlineLevel="3" x14ac:dyDescent="0.2">
      <c r="A628" s="16"/>
      <c r="B628" s="113"/>
      <c r="C628" s="114">
        <v>5</v>
      </c>
      <c r="D628" s="115" t="s">
        <v>236</v>
      </c>
      <c r="E628" s="116" t="s">
        <v>355</v>
      </c>
      <c r="F628" s="117" t="s">
        <v>356</v>
      </c>
      <c r="G628" s="115" t="s">
        <v>234</v>
      </c>
      <c r="H628" s="118">
        <v>266.29835491999989</v>
      </c>
      <c r="I628" s="119">
        <v>0</v>
      </c>
      <c r="J628" s="120">
        <f>H628*I628</f>
        <v>0</v>
      </c>
      <c r="K628" s="118"/>
      <c r="L628" s="118">
        <f>H628*K628</f>
        <v>0</v>
      </c>
      <c r="M628" s="118"/>
      <c r="N628" s="118">
        <f>H628*M628</f>
        <v>0</v>
      </c>
      <c r="O628" s="120">
        <v>21</v>
      </c>
      <c r="P628" s="120">
        <f>J628*(O628/100)</f>
        <v>0</v>
      </c>
      <c r="Q628" s="120">
        <f>J628+P628</f>
        <v>0</v>
      </c>
      <c r="R628" s="10"/>
      <c r="S628" s="10"/>
      <c r="T628" s="10"/>
    </row>
    <row r="629" spans="1:20" outlineLevel="3" x14ac:dyDescent="0.15">
      <c r="B629" s="7"/>
      <c r="C629" s="7"/>
      <c r="D629" s="7"/>
      <c r="E629" s="7"/>
      <c r="F629" s="7"/>
      <c r="G629" s="7"/>
      <c r="H629" s="7"/>
      <c r="I629" s="10"/>
      <c r="J629" s="10"/>
      <c r="K629" s="7"/>
      <c r="L629" s="7"/>
      <c r="M629" s="7"/>
      <c r="N629" s="7"/>
      <c r="O629" s="7"/>
      <c r="P629" s="10"/>
      <c r="Q629" s="10"/>
    </row>
    <row r="630" spans="1:20" ht="12" outlineLevel="1" x14ac:dyDescent="0.2">
      <c r="A630" s="73" t="s">
        <v>75</v>
      </c>
      <c r="B630" s="99">
        <v>2</v>
      </c>
      <c r="C630" s="100"/>
      <c r="D630" s="101" t="s">
        <v>179</v>
      </c>
      <c r="E630" s="101"/>
      <c r="F630" s="102" t="s">
        <v>76</v>
      </c>
      <c r="G630" s="101"/>
      <c r="H630" s="103"/>
      <c r="I630" s="104"/>
      <c r="J630" s="75">
        <f>SUBTOTAL(9,J631:J871)</f>
        <v>0</v>
      </c>
      <c r="K630" s="103"/>
      <c r="L630" s="76">
        <f>SUBTOTAL(9,L631:L871)</f>
        <v>861.66005288000019</v>
      </c>
      <c r="M630" s="103"/>
      <c r="N630" s="76">
        <f>SUBTOTAL(9,N631:N871)</f>
        <v>0</v>
      </c>
      <c r="O630" s="105"/>
      <c r="P630" s="75">
        <f>SUBTOTAL(9,P631:P871)</f>
        <v>0</v>
      </c>
      <c r="Q630" s="75">
        <f>SUBTOTAL(9,Q631:Q871)</f>
        <v>0</v>
      </c>
      <c r="R630" s="7"/>
      <c r="S630" s="10"/>
      <c r="T630" s="10"/>
    </row>
    <row r="631" spans="1:20" ht="11.25" outlineLevel="2" x14ac:dyDescent="0.2">
      <c r="A631" s="77" t="s">
        <v>77</v>
      </c>
      <c r="B631" s="106">
        <v>3</v>
      </c>
      <c r="C631" s="107"/>
      <c r="D631" s="108" t="s">
        <v>180</v>
      </c>
      <c r="E631" s="108"/>
      <c r="F631" s="109" t="s">
        <v>49</v>
      </c>
      <c r="G631" s="108"/>
      <c r="H631" s="110"/>
      <c r="I631" s="111"/>
      <c r="J631" s="79">
        <f>SUBTOTAL(9,J632:J682)</f>
        <v>0</v>
      </c>
      <c r="K631" s="110"/>
      <c r="L631" s="80">
        <f>SUBTOTAL(9,L632:L682)</f>
        <v>78.847723500000015</v>
      </c>
      <c r="M631" s="110"/>
      <c r="N631" s="80">
        <f>SUBTOTAL(9,N632:N682)</f>
        <v>0</v>
      </c>
      <c r="O631" s="112"/>
      <c r="P631" s="79">
        <f>SUBTOTAL(9,P632:P682)</f>
        <v>0</v>
      </c>
      <c r="Q631" s="79">
        <f>SUBTOTAL(9,Q632:Q682)</f>
        <v>0</v>
      </c>
      <c r="R631" s="7"/>
      <c r="S631" s="10"/>
      <c r="T631" s="10"/>
    </row>
    <row r="632" spans="1:20" ht="11.25" outlineLevel="3" x14ac:dyDescent="0.2">
      <c r="A632" s="16"/>
      <c r="B632" s="113"/>
      <c r="C632" s="114">
        <v>1</v>
      </c>
      <c r="D632" s="115" t="s">
        <v>227</v>
      </c>
      <c r="E632" s="116" t="s">
        <v>228</v>
      </c>
      <c r="F632" s="117" t="s">
        <v>229</v>
      </c>
      <c r="G632" s="115" t="s">
        <v>230</v>
      </c>
      <c r="H632" s="118">
        <v>10.2235</v>
      </c>
      <c r="I632" s="119">
        <v>0</v>
      </c>
      <c r="J632" s="120">
        <f>H632*I632</f>
        <v>0</v>
      </c>
      <c r="K632" s="118">
        <v>1E-3</v>
      </c>
      <c r="L632" s="118">
        <f>H632*K632</f>
        <v>1.02235E-2</v>
      </c>
      <c r="M632" s="118"/>
      <c r="N632" s="118">
        <f>H632*M632</f>
        <v>0</v>
      </c>
      <c r="O632" s="120">
        <v>21</v>
      </c>
      <c r="P632" s="120">
        <f>J632*(O632/100)</f>
        <v>0</v>
      </c>
      <c r="Q632" s="120">
        <f>J632+P632</f>
        <v>0</v>
      </c>
      <c r="R632" s="10"/>
      <c r="S632" s="10"/>
      <c r="T632" s="10"/>
    </row>
    <row r="633" spans="1:20" ht="9.75" outlineLevel="4" x14ac:dyDescent="0.2">
      <c r="A633" s="121"/>
      <c r="B633" s="122"/>
      <c r="C633" s="122"/>
      <c r="D633" s="123"/>
      <c r="E633" s="128" t="s">
        <v>17</v>
      </c>
      <c r="F633" s="124" t="s">
        <v>579</v>
      </c>
      <c r="G633" s="123"/>
      <c r="H633" s="125">
        <v>10.2235</v>
      </c>
      <c r="I633" s="126"/>
      <c r="J633" s="127"/>
      <c r="K633" s="125"/>
      <c r="L633" s="125"/>
      <c r="M633" s="125"/>
      <c r="N633" s="125"/>
      <c r="O633" s="127"/>
      <c r="P633" s="127"/>
      <c r="Q633" s="127"/>
      <c r="R633" s="7"/>
      <c r="S633" s="10"/>
    </row>
    <row r="634" spans="1:20" ht="7.5" customHeight="1" outlineLevel="4" x14ac:dyDescent="0.15">
      <c r="A634" s="10"/>
      <c r="B634" s="84"/>
      <c r="C634" s="83"/>
      <c r="D634" s="86"/>
      <c r="E634" s="45"/>
      <c r="F634" s="87"/>
      <c r="G634" s="86"/>
      <c r="H634" s="88"/>
      <c r="I634" s="90"/>
      <c r="J634" s="47"/>
      <c r="K634" s="51"/>
      <c r="L634" s="51"/>
      <c r="M634" s="51"/>
      <c r="N634" s="51"/>
      <c r="O634" s="47"/>
      <c r="P634" s="47"/>
      <c r="Q634" s="47"/>
      <c r="R634" s="7"/>
      <c r="S634" s="10"/>
    </row>
    <row r="635" spans="1:20" ht="11.25" outlineLevel="3" x14ac:dyDescent="0.2">
      <c r="A635" s="16"/>
      <c r="B635" s="113"/>
      <c r="C635" s="114">
        <v>2</v>
      </c>
      <c r="D635" s="115" t="s">
        <v>227</v>
      </c>
      <c r="E635" s="116" t="s">
        <v>232</v>
      </c>
      <c r="F635" s="117" t="s">
        <v>233</v>
      </c>
      <c r="G635" s="115" t="s">
        <v>234</v>
      </c>
      <c r="H635" s="118">
        <v>51.117500000000007</v>
      </c>
      <c r="I635" s="119">
        <v>0</v>
      </c>
      <c r="J635" s="120">
        <f>H635*I635</f>
        <v>0</v>
      </c>
      <c r="K635" s="118">
        <v>1</v>
      </c>
      <c r="L635" s="118">
        <f>H635*K635</f>
        <v>51.117500000000007</v>
      </c>
      <c r="M635" s="118"/>
      <c r="N635" s="118">
        <f>H635*M635</f>
        <v>0</v>
      </c>
      <c r="O635" s="120">
        <v>21</v>
      </c>
      <c r="P635" s="120">
        <f>J635*(O635/100)</f>
        <v>0</v>
      </c>
      <c r="Q635" s="120">
        <f>J635+P635</f>
        <v>0</v>
      </c>
      <c r="R635" s="10"/>
      <c r="S635" s="10"/>
      <c r="T635" s="10"/>
    </row>
    <row r="636" spans="1:20" ht="9.75" outlineLevel="4" x14ac:dyDescent="0.2">
      <c r="A636" s="121"/>
      <c r="B636" s="122"/>
      <c r="C636" s="122"/>
      <c r="D636" s="123"/>
      <c r="E636" s="128" t="s">
        <v>17</v>
      </c>
      <c r="F636" s="124" t="s">
        <v>580</v>
      </c>
      <c r="G636" s="123"/>
      <c r="H636" s="125">
        <v>51.117500000000007</v>
      </c>
      <c r="I636" s="126"/>
      <c r="J636" s="127"/>
      <c r="K636" s="125"/>
      <c r="L636" s="125"/>
      <c r="M636" s="125"/>
      <c r="N636" s="125"/>
      <c r="O636" s="127"/>
      <c r="P636" s="127"/>
      <c r="Q636" s="127"/>
      <c r="R636" s="7"/>
      <c r="S636" s="10"/>
    </row>
    <row r="637" spans="1:20" ht="7.5" customHeight="1" outlineLevel="4" x14ac:dyDescent="0.15">
      <c r="A637" s="10"/>
      <c r="B637" s="84"/>
      <c r="C637" s="83"/>
      <c r="D637" s="86"/>
      <c r="E637" s="45"/>
      <c r="F637" s="87"/>
      <c r="G637" s="86"/>
      <c r="H637" s="88"/>
      <c r="I637" s="90"/>
      <c r="J637" s="47"/>
      <c r="K637" s="51"/>
      <c r="L637" s="51"/>
      <c r="M637" s="51"/>
      <c r="N637" s="51"/>
      <c r="O637" s="47"/>
      <c r="P637" s="47"/>
      <c r="Q637" s="47"/>
      <c r="R637" s="7"/>
      <c r="S637" s="10"/>
    </row>
    <row r="638" spans="1:20" ht="22.5" outlineLevel="3" x14ac:dyDescent="0.2">
      <c r="A638" s="16"/>
      <c r="B638" s="113"/>
      <c r="C638" s="114">
        <v>3</v>
      </c>
      <c r="D638" s="115" t="s">
        <v>236</v>
      </c>
      <c r="E638" s="116" t="s">
        <v>241</v>
      </c>
      <c r="F638" s="117" t="s">
        <v>242</v>
      </c>
      <c r="G638" s="115" t="s">
        <v>243</v>
      </c>
      <c r="H638" s="118">
        <v>495.06</v>
      </c>
      <c r="I638" s="119">
        <v>0</v>
      </c>
      <c r="J638" s="120">
        <f>H638*I638</f>
        <v>0</v>
      </c>
      <c r="K638" s="118"/>
      <c r="L638" s="118">
        <f>H638*K638</f>
        <v>0</v>
      </c>
      <c r="M638" s="118"/>
      <c r="N638" s="118">
        <f>H638*M638</f>
        <v>0</v>
      </c>
      <c r="O638" s="120">
        <v>21</v>
      </c>
      <c r="P638" s="120">
        <f>J638*(O638/100)</f>
        <v>0</v>
      </c>
      <c r="Q638" s="120">
        <f>J638+P638</f>
        <v>0</v>
      </c>
      <c r="R638" s="10"/>
      <c r="S638" s="10"/>
      <c r="T638" s="10"/>
    </row>
    <row r="639" spans="1:20" ht="9.75" outlineLevel="4" x14ac:dyDescent="0.2">
      <c r="A639" s="121"/>
      <c r="B639" s="122"/>
      <c r="C639" s="122"/>
      <c r="D639" s="123"/>
      <c r="E639" s="128" t="s">
        <v>17</v>
      </c>
      <c r="F639" s="124" t="s">
        <v>581</v>
      </c>
      <c r="G639" s="123"/>
      <c r="H639" s="125">
        <v>495.06</v>
      </c>
      <c r="I639" s="126"/>
      <c r="J639" s="127"/>
      <c r="K639" s="125"/>
      <c r="L639" s="125"/>
      <c r="M639" s="125"/>
      <c r="N639" s="125"/>
      <c r="O639" s="127"/>
      <c r="P639" s="127"/>
      <c r="Q639" s="127"/>
      <c r="R639" s="7"/>
      <c r="S639" s="10"/>
    </row>
    <row r="640" spans="1:20" ht="7.5" customHeight="1" outlineLevel="4" x14ac:dyDescent="0.15">
      <c r="A640" s="10"/>
      <c r="B640" s="84"/>
      <c r="C640" s="83"/>
      <c r="D640" s="86"/>
      <c r="E640" s="45"/>
      <c r="F640" s="87"/>
      <c r="G640" s="86"/>
      <c r="H640" s="88"/>
      <c r="I640" s="90"/>
      <c r="J640" s="47"/>
      <c r="K640" s="51"/>
      <c r="L640" s="51"/>
      <c r="M640" s="51"/>
      <c r="N640" s="51"/>
      <c r="O640" s="47"/>
      <c r="P640" s="47"/>
      <c r="Q640" s="47"/>
      <c r="R640" s="7"/>
      <c r="S640" s="10"/>
    </row>
    <row r="641" spans="1:20" ht="22.5" outlineLevel="3" x14ac:dyDescent="0.2">
      <c r="A641" s="16"/>
      <c r="B641" s="113"/>
      <c r="C641" s="114">
        <v>4</v>
      </c>
      <c r="D641" s="115" t="s">
        <v>236</v>
      </c>
      <c r="E641" s="116" t="s">
        <v>245</v>
      </c>
      <c r="F641" s="117" t="s">
        <v>246</v>
      </c>
      <c r="G641" s="115" t="s">
        <v>243</v>
      </c>
      <c r="H641" s="118">
        <v>27.85</v>
      </c>
      <c r="I641" s="119">
        <v>0</v>
      </c>
      <c r="J641" s="120">
        <f>H641*I641</f>
        <v>0</v>
      </c>
      <c r="K641" s="118"/>
      <c r="L641" s="118">
        <f>H641*K641</f>
        <v>0</v>
      </c>
      <c r="M641" s="118"/>
      <c r="N641" s="118">
        <f>H641*M641</f>
        <v>0</v>
      </c>
      <c r="O641" s="120">
        <v>21</v>
      </c>
      <c r="P641" s="120">
        <f>J641*(O641/100)</f>
        <v>0</v>
      </c>
      <c r="Q641" s="120">
        <f>J641+P641</f>
        <v>0</v>
      </c>
      <c r="R641" s="10"/>
      <c r="S641" s="10"/>
      <c r="T641" s="10"/>
    </row>
    <row r="642" spans="1:20" ht="9.75" outlineLevel="4" x14ac:dyDescent="0.2">
      <c r="A642" s="121"/>
      <c r="B642" s="122"/>
      <c r="C642" s="122"/>
      <c r="D642" s="123"/>
      <c r="E642" s="128" t="s">
        <v>17</v>
      </c>
      <c r="F642" s="124" t="s">
        <v>582</v>
      </c>
      <c r="G642" s="123"/>
      <c r="H642" s="125">
        <v>10.25</v>
      </c>
      <c r="I642" s="126"/>
      <c r="J642" s="127"/>
      <c r="K642" s="125"/>
      <c r="L642" s="125"/>
      <c r="M642" s="125"/>
      <c r="N642" s="125"/>
      <c r="O642" s="127"/>
      <c r="P642" s="127"/>
      <c r="Q642" s="127"/>
      <c r="R642" s="7"/>
      <c r="S642" s="10"/>
    </row>
    <row r="643" spans="1:20" ht="9.75" outlineLevel="4" x14ac:dyDescent="0.2">
      <c r="A643" s="121"/>
      <c r="B643" s="122"/>
      <c r="C643" s="122"/>
      <c r="D643" s="123"/>
      <c r="E643" s="128"/>
      <c r="F643" s="124" t="s">
        <v>583</v>
      </c>
      <c r="G643" s="123"/>
      <c r="H643" s="125">
        <v>17.600000000000001</v>
      </c>
      <c r="I643" s="126"/>
      <c r="J643" s="127"/>
      <c r="K643" s="125"/>
      <c r="L643" s="125"/>
      <c r="M643" s="125"/>
      <c r="N643" s="125"/>
      <c r="O643" s="127"/>
      <c r="P643" s="127"/>
      <c r="Q643" s="127"/>
      <c r="R643" s="7"/>
      <c r="S643" s="10"/>
    </row>
    <row r="644" spans="1:20" ht="7.5" customHeight="1" outlineLevel="4" x14ac:dyDescent="0.15">
      <c r="A644" s="10"/>
      <c r="B644" s="84"/>
      <c r="C644" s="83"/>
      <c r="D644" s="86"/>
      <c r="E644" s="45"/>
      <c r="F644" s="87"/>
      <c r="G644" s="86"/>
      <c r="H644" s="88"/>
      <c r="I644" s="90"/>
      <c r="J644" s="47"/>
      <c r="K644" s="51"/>
      <c r="L644" s="51"/>
      <c r="M644" s="51"/>
      <c r="N644" s="51"/>
      <c r="O644" s="47"/>
      <c r="P644" s="47"/>
      <c r="Q644" s="47"/>
      <c r="R644" s="7"/>
      <c r="S644" s="10"/>
    </row>
    <row r="645" spans="1:20" ht="22.5" outlineLevel="3" x14ac:dyDescent="0.2">
      <c r="A645" s="16"/>
      <c r="B645" s="113"/>
      <c r="C645" s="114">
        <v>5</v>
      </c>
      <c r="D645" s="115" t="s">
        <v>236</v>
      </c>
      <c r="E645" s="116" t="s">
        <v>248</v>
      </c>
      <c r="F645" s="117" t="s">
        <v>249</v>
      </c>
      <c r="G645" s="115" t="s">
        <v>243</v>
      </c>
      <c r="H645" s="118">
        <v>345.01</v>
      </c>
      <c r="I645" s="119">
        <v>0</v>
      </c>
      <c r="J645" s="120">
        <f>H645*I645</f>
        <v>0</v>
      </c>
      <c r="K645" s="118"/>
      <c r="L645" s="118">
        <f>H645*K645</f>
        <v>0</v>
      </c>
      <c r="M645" s="118"/>
      <c r="N645" s="118">
        <f>H645*M645</f>
        <v>0</v>
      </c>
      <c r="O645" s="120">
        <v>21</v>
      </c>
      <c r="P645" s="120">
        <f>J645*(O645/100)</f>
        <v>0</v>
      </c>
      <c r="Q645" s="120">
        <f>J645+P645</f>
        <v>0</v>
      </c>
      <c r="R645" s="10"/>
      <c r="S645" s="10"/>
      <c r="T645" s="10"/>
    </row>
    <row r="646" spans="1:20" ht="9.75" outlineLevel="4" x14ac:dyDescent="0.2">
      <c r="A646" s="121"/>
      <c r="B646" s="122"/>
      <c r="C646" s="122"/>
      <c r="D646" s="123"/>
      <c r="E646" s="128" t="s">
        <v>17</v>
      </c>
      <c r="F646" s="124" t="s">
        <v>584</v>
      </c>
      <c r="G646" s="123"/>
      <c r="H646" s="125">
        <v>488.91</v>
      </c>
      <c r="I646" s="126"/>
      <c r="J646" s="127"/>
      <c r="K646" s="125"/>
      <c r="L646" s="125"/>
      <c r="M646" s="125"/>
      <c r="N646" s="125"/>
      <c r="O646" s="127"/>
      <c r="P646" s="127"/>
      <c r="Q646" s="127"/>
      <c r="R646" s="7"/>
      <c r="S646" s="10"/>
    </row>
    <row r="647" spans="1:20" ht="9.75" outlineLevel="4" x14ac:dyDescent="0.2">
      <c r="A647" s="121"/>
      <c r="B647" s="122"/>
      <c r="C647" s="122"/>
      <c r="D647" s="123"/>
      <c r="E647" s="128"/>
      <c r="F647" s="124" t="s">
        <v>585</v>
      </c>
      <c r="G647" s="123"/>
      <c r="H647" s="125">
        <v>-143.9</v>
      </c>
      <c r="I647" s="126"/>
      <c r="J647" s="127"/>
      <c r="K647" s="125"/>
      <c r="L647" s="125"/>
      <c r="M647" s="125"/>
      <c r="N647" s="125"/>
      <c r="O647" s="127"/>
      <c r="P647" s="127"/>
      <c r="Q647" s="127"/>
      <c r="R647" s="7"/>
      <c r="S647" s="10"/>
    </row>
    <row r="648" spans="1:20" ht="7.5" customHeight="1" outlineLevel="4" x14ac:dyDescent="0.15">
      <c r="A648" s="10"/>
      <c r="B648" s="84"/>
      <c r="C648" s="83"/>
      <c r="D648" s="86"/>
      <c r="E648" s="45"/>
      <c r="F648" s="87"/>
      <c r="G648" s="86"/>
      <c r="H648" s="88"/>
      <c r="I648" s="90"/>
      <c r="J648" s="47"/>
      <c r="K648" s="51"/>
      <c r="L648" s="51"/>
      <c r="M648" s="51"/>
      <c r="N648" s="51"/>
      <c r="O648" s="47"/>
      <c r="P648" s="47"/>
      <c r="Q648" s="47"/>
      <c r="R648" s="7"/>
      <c r="S648" s="10"/>
    </row>
    <row r="649" spans="1:20" ht="22.5" outlineLevel="3" x14ac:dyDescent="0.2">
      <c r="A649" s="16"/>
      <c r="B649" s="113"/>
      <c r="C649" s="114">
        <v>6</v>
      </c>
      <c r="D649" s="115" t="s">
        <v>236</v>
      </c>
      <c r="E649" s="116" t="s">
        <v>251</v>
      </c>
      <c r="F649" s="117" t="s">
        <v>252</v>
      </c>
      <c r="G649" s="115" t="s">
        <v>243</v>
      </c>
      <c r="H649" s="118">
        <v>1725.0499999999997</v>
      </c>
      <c r="I649" s="119">
        <v>0</v>
      </c>
      <c r="J649" s="120">
        <f>H649*I649</f>
        <v>0</v>
      </c>
      <c r="K649" s="118"/>
      <c r="L649" s="118">
        <f>H649*K649</f>
        <v>0</v>
      </c>
      <c r="M649" s="118"/>
      <c r="N649" s="118">
        <f>H649*M649</f>
        <v>0</v>
      </c>
      <c r="O649" s="120">
        <v>21</v>
      </c>
      <c r="P649" s="120">
        <f>J649*(O649/100)</f>
        <v>0</v>
      </c>
      <c r="Q649" s="120">
        <f>J649+P649</f>
        <v>0</v>
      </c>
      <c r="R649" s="10"/>
      <c r="S649" s="10"/>
      <c r="T649" s="10"/>
    </row>
    <row r="650" spans="1:20" ht="9.75" outlineLevel="4" x14ac:dyDescent="0.2">
      <c r="A650" s="121"/>
      <c r="B650" s="122"/>
      <c r="C650" s="122"/>
      <c r="D650" s="123"/>
      <c r="E650" s="128" t="s">
        <v>17</v>
      </c>
      <c r="F650" s="124" t="s">
        <v>586</v>
      </c>
      <c r="G650" s="123"/>
      <c r="H650" s="125">
        <v>2444.5499999999997</v>
      </c>
      <c r="I650" s="126"/>
      <c r="J650" s="127"/>
      <c r="K650" s="125"/>
      <c r="L650" s="125"/>
      <c r="M650" s="125"/>
      <c r="N650" s="125"/>
      <c r="O650" s="127"/>
      <c r="P650" s="127"/>
      <c r="Q650" s="127"/>
      <c r="R650" s="7"/>
      <c r="S650" s="10"/>
    </row>
    <row r="651" spans="1:20" ht="9.75" outlineLevel="4" x14ac:dyDescent="0.2">
      <c r="A651" s="121"/>
      <c r="B651" s="122"/>
      <c r="C651" s="122"/>
      <c r="D651" s="123"/>
      <c r="E651" s="128"/>
      <c r="F651" s="124" t="s">
        <v>587</v>
      </c>
      <c r="G651" s="123"/>
      <c r="H651" s="125">
        <v>-719.5</v>
      </c>
      <c r="I651" s="126"/>
      <c r="J651" s="127"/>
      <c r="K651" s="125"/>
      <c r="L651" s="125"/>
      <c r="M651" s="125"/>
      <c r="N651" s="125"/>
      <c r="O651" s="127"/>
      <c r="P651" s="127"/>
      <c r="Q651" s="127"/>
      <c r="R651" s="7"/>
      <c r="S651" s="10"/>
    </row>
    <row r="652" spans="1:20" ht="7.5" customHeight="1" outlineLevel="4" x14ac:dyDescent="0.15">
      <c r="A652" s="10"/>
      <c r="B652" s="84"/>
      <c r="C652" s="83"/>
      <c r="D652" s="86"/>
      <c r="E652" s="45"/>
      <c r="F652" s="87"/>
      <c r="G652" s="86"/>
      <c r="H652" s="88"/>
      <c r="I652" s="90"/>
      <c r="J652" s="47"/>
      <c r="K652" s="51"/>
      <c r="L652" s="51"/>
      <c r="M652" s="51"/>
      <c r="N652" s="51"/>
      <c r="O652" s="47"/>
      <c r="P652" s="47"/>
      <c r="Q652" s="47"/>
      <c r="R652" s="7"/>
      <c r="S652" s="10"/>
    </row>
    <row r="653" spans="1:20" ht="22.5" outlineLevel="3" x14ac:dyDescent="0.2">
      <c r="A653" s="16"/>
      <c r="B653" s="113"/>
      <c r="C653" s="114">
        <v>7</v>
      </c>
      <c r="D653" s="115" t="s">
        <v>236</v>
      </c>
      <c r="E653" s="116" t="s">
        <v>498</v>
      </c>
      <c r="F653" s="117" t="s">
        <v>499</v>
      </c>
      <c r="G653" s="115" t="s">
        <v>243</v>
      </c>
      <c r="H653" s="118">
        <v>34</v>
      </c>
      <c r="I653" s="119">
        <v>0</v>
      </c>
      <c r="J653" s="120">
        <f>H653*I653</f>
        <v>0</v>
      </c>
      <c r="K653" s="118"/>
      <c r="L653" s="118">
        <f>H653*K653</f>
        <v>0</v>
      </c>
      <c r="M653" s="118"/>
      <c r="N653" s="118">
        <f>H653*M653</f>
        <v>0</v>
      </c>
      <c r="O653" s="120">
        <v>21</v>
      </c>
      <c r="P653" s="120">
        <f>J653*(O653/100)</f>
        <v>0</v>
      </c>
      <c r="Q653" s="120">
        <f>J653+P653</f>
        <v>0</v>
      </c>
      <c r="R653" s="10"/>
      <c r="S653" s="10"/>
      <c r="T653" s="10"/>
    </row>
    <row r="654" spans="1:20" ht="9.75" outlineLevel="4" x14ac:dyDescent="0.2">
      <c r="A654" s="121"/>
      <c r="B654" s="122"/>
      <c r="C654" s="122"/>
      <c r="D654" s="123"/>
      <c r="E654" s="128" t="s">
        <v>17</v>
      </c>
      <c r="F654" s="124" t="s">
        <v>588</v>
      </c>
      <c r="G654" s="123"/>
      <c r="H654" s="125">
        <v>34</v>
      </c>
      <c r="I654" s="126"/>
      <c r="J654" s="127"/>
      <c r="K654" s="125"/>
      <c r="L654" s="125"/>
      <c r="M654" s="125"/>
      <c r="N654" s="125"/>
      <c r="O654" s="127"/>
      <c r="P654" s="127"/>
      <c r="Q654" s="127"/>
      <c r="R654" s="7"/>
      <c r="S654" s="10"/>
    </row>
    <row r="655" spans="1:20" ht="7.5" customHeight="1" outlineLevel="4" x14ac:dyDescent="0.15">
      <c r="A655" s="10"/>
      <c r="B655" s="84"/>
      <c r="C655" s="83"/>
      <c r="D655" s="86"/>
      <c r="E655" s="45"/>
      <c r="F655" s="87"/>
      <c r="G655" s="86"/>
      <c r="H655" s="88"/>
      <c r="I655" s="90"/>
      <c r="J655" s="47"/>
      <c r="K655" s="51"/>
      <c r="L655" s="51"/>
      <c r="M655" s="51"/>
      <c r="N655" s="51"/>
      <c r="O655" s="47"/>
      <c r="P655" s="47"/>
      <c r="Q655" s="47"/>
      <c r="R655" s="7"/>
      <c r="S655" s="10"/>
    </row>
    <row r="656" spans="1:20" ht="11.25" outlineLevel="3" x14ac:dyDescent="0.2">
      <c r="A656" s="16"/>
      <c r="B656" s="113"/>
      <c r="C656" s="114">
        <v>8</v>
      </c>
      <c r="D656" s="115" t="s">
        <v>236</v>
      </c>
      <c r="E656" s="116" t="s">
        <v>254</v>
      </c>
      <c r="F656" s="117" t="s">
        <v>255</v>
      </c>
      <c r="G656" s="115" t="s">
        <v>234</v>
      </c>
      <c r="H656" s="118">
        <v>655.51899999999978</v>
      </c>
      <c r="I656" s="119">
        <v>0</v>
      </c>
      <c r="J656" s="120">
        <f>H656*I656</f>
        <v>0</v>
      </c>
      <c r="K656" s="118"/>
      <c r="L656" s="118">
        <f>H656*K656</f>
        <v>0</v>
      </c>
      <c r="M656" s="118"/>
      <c r="N656" s="118">
        <f>H656*M656</f>
        <v>0</v>
      </c>
      <c r="O656" s="120">
        <v>21</v>
      </c>
      <c r="P656" s="120">
        <f>J656*(O656/100)</f>
        <v>0</v>
      </c>
      <c r="Q656" s="120">
        <f>J656+P656</f>
        <v>0</v>
      </c>
      <c r="R656" s="10"/>
      <c r="S656" s="10"/>
      <c r="T656" s="10"/>
    </row>
    <row r="657" spans="1:20" ht="9.75" outlineLevel="4" x14ac:dyDescent="0.2">
      <c r="A657" s="121"/>
      <c r="B657" s="122"/>
      <c r="C657" s="122"/>
      <c r="D657" s="123"/>
      <c r="E657" s="128" t="s">
        <v>17</v>
      </c>
      <c r="F657" s="124" t="s">
        <v>589</v>
      </c>
      <c r="G657" s="123"/>
      <c r="H657" s="125">
        <v>928.92899999999986</v>
      </c>
      <c r="I657" s="126"/>
      <c r="J657" s="127"/>
      <c r="K657" s="125"/>
      <c r="L657" s="125"/>
      <c r="M657" s="125"/>
      <c r="N657" s="125"/>
      <c r="O657" s="127"/>
      <c r="P657" s="127"/>
      <c r="Q657" s="127"/>
      <c r="R657" s="7"/>
      <c r="S657" s="10"/>
    </row>
    <row r="658" spans="1:20" ht="9.75" outlineLevel="4" x14ac:dyDescent="0.2">
      <c r="A658" s="121"/>
      <c r="B658" s="122"/>
      <c r="C658" s="122"/>
      <c r="D658" s="123"/>
      <c r="E658" s="128"/>
      <c r="F658" s="124" t="s">
        <v>590</v>
      </c>
      <c r="G658" s="123"/>
      <c r="H658" s="125">
        <v>-273.41000000000003</v>
      </c>
      <c r="I658" s="126"/>
      <c r="J658" s="127"/>
      <c r="K658" s="125"/>
      <c r="L658" s="125"/>
      <c r="M658" s="125"/>
      <c r="N658" s="125"/>
      <c r="O658" s="127"/>
      <c r="P658" s="127"/>
      <c r="Q658" s="127"/>
      <c r="R658" s="7"/>
      <c r="S658" s="10"/>
    </row>
    <row r="659" spans="1:20" ht="7.5" customHeight="1" outlineLevel="4" x14ac:dyDescent="0.15">
      <c r="A659" s="10"/>
      <c r="B659" s="84"/>
      <c r="C659" s="83"/>
      <c r="D659" s="86"/>
      <c r="E659" s="45"/>
      <c r="F659" s="87"/>
      <c r="G659" s="86"/>
      <c r="H659" s="88"/>
      <c r="I659" s="90"/>
      <c r="J659" s="47"/>
      <c r="K659" s="51"/>
      <c r="L659" s="51"/>
      <c r="M659" s="51"/>
      <c r="N659" s="51"/>
      <c r="O659" s="47"/>
      <c r="P659" s="47"/>
      <c r="Q659" s="47"/>
      <c r="R659" s="7"/>
      <c r="S659" s="10"/>
    </row>
    <row r="660" spans="1:20" ht="11.25" outlineLevel="3" x14ac:dyDescent="0.2">
      <c r="A660" s="16"/>
      <c r="B660" s="113"/>
      <c r="C660" s="114">
        <v>9</v>
      </c>
      <c r="D660" s="115" t="s">
        <v>236</v>
      </c>
      <c r="E660" s="116" t="s">
        <v>257</v>
      </c>
      <c r="F660" s="117" t="s">
        <v>258</v>
      </c>
      <c r="G660" s="115" t="s">
        <v>243</v>
      </c>
      <c r="H660" s="118">
        <v>345.01</v>
      </c>
      <c r="I660" s="119">
        <v>0</v>
      </c>
      <c r="J660" s="120">
        <f>H660*I660</f>
        <v>0</v>
      </c>
      <c r="K660" s="118"/>
      <c r="L660" s="118">
        <f>H660*K660</f>
        <v>0</v>
      </c>
      <c r="M660" s="118"/>
      <c r="N660" s="118">
        <f>H660*M660</f>
        <v>0</v>
      </c>
      <c r="O660" s="120">
        <v>21</v>
      </c>
      <c r="P660" s="120">
        <f>J660*(O660/100)</f>
        <v>0</v>
      </c>
      <c r="Q660" s="120">
        <f>J660+P660</f>
        <v>0</v>
      </c>
      <c r="R660" s="10"/>
      <c r="S660" s="10"/>
      <c r="T660" s="10"/>
    </row>
    <row r="661" spans="1:20" ht="9.75" outlineLevel="4" x14ac:dyDescent="0.2">
      <c r="A661" s="121"/>
      <c r="B661" s="122"/>
      <c r="C661" s="122"/>
      <c r="D661" s="123"/>
      <c r="E661" s="128" t="s">
        <v>17</v>
      </c>
      <c r="F661" s="124" t="s">
        <v>584</v>
      </c>
      <c r="G661" s="123"/>
      <c r="H661" s="125">
        <v>488.91</v>
      </c>
      <c r="I661" s="126"/>
      <c r="J661" s="127"/>
      <c r="K661" s="125"/>
      <c r="L661" s="125"/>
      <c r="M661" s="125"/>
      <c r="N661" s="125"/>
      <c r="O661" s="127"/>
      <c r="P661" s="127"/>
      <c r="Q661" s="127"/>
      <c r="R661" s="7"/>
      <c r="S661" s="10"/>
    </row>
    <row r="662" spans="1:20" ht="9.75" outlineLevel="4" x14ac:dyDescent="0.2">
      <c r="A662" s="121"/>
      <c r="B662" s="122"/>
      <c r="C662" s="122"/>
      <c r="D662" s="123"/>
      <c r="E662" s="128"/>
      <c r="F662" s="124" t="s">
        <v>591</v>
      </c>
      <c r="G662" s="123"/>
      <c r="H662" s="125">
        <v>-143.9</v>
      </c>
      <c r="I662" s="126"/>
      <c r="J662" s="127"/>
      <c r="K662" s="125"/>
      <c r="L662" s="125"/>
      <c r="M662" s="125"/>
      <c r="N662" s="125"/>
      <c r="O662" s="127"/>
      <c r="P662" s="127"/>
      <c r="Q662" s="127"/>
      <c r="R662" s="7"/>
      <c r="S662" s="10"/>
    </row>
    <row r="663" spans="1:20" ht="7.5" customHeight="1" outlineLevel="4" x14ac:dyDescent="0.15">
      <c r="A663" s="10"/>
      <c r="B663" s="84"/>
      <c r="C663" s="83"/>
      <c r="D663" s="86"/>
      <c r="E663" s="45"/>
      <c r="F663" s="87"/>
      <c r="G663" s="86"/>
      <c r="H663" s="88"/>
      <c r="I663" s="90"/>
      <c r="J663" s="47"/>
      <c r="K663" s="51"/>
      <c r="L663" s="51"/>
      <c r="M663" s="51"/>
      <c r="N663" s="51"/>
      <c r="O663" s="47"/>
      <c r="P663" s="47"/>
      <c r="Q663" s="47"/>
      <c r="R663" s="7"/>
      <c r="S663" s="10"/>
    </row>
    <row r="664" spans="1:20" ht="11.25" outlineLevel="3" x14ac:dyDescent="0.2">
      <c r="A664" s="16"/>
      <c r="B664" s="113"/>
      <c r="C664" s="114">
        <v>10</v>
      </c>
      <c r="D664" s="115" t="s">
        <v>236</v>
      </c>
      <c r="E664" s="116" t="s">
        <v>592</v>
      </c>
      <c r="F664" s="117" t="s">
        <v>593</v>
      </c>
      <c r="G664" s="115" t="s">
        <v>243</v>
      </c>
      <c r="H664" s="118">
        <v>6.6</v>
      </c>
      <c r="I664" s="119">
        <v>0</v>
      </c>
      <c r="J664" s="120">
        <f>H664*I664</f>
        <v>0</v>
      </c>
      <c r="K664" s="118"/>
      <c r="L664" s="118">
        <f>H664*K664</f>
        <v>0</v>
      </c>
      <c r="M664" s="118"/>
      <c r="N664" s="118">
        <f>H664*M664</f>
        <v>0</v>
      </c>
      <c r="O664" s="120">
        <v>21</v>
      </c>
      <c r="P664" s="120">
        <f>J664*(O664/100)</f>
        <v>0</v>
      </c>
      <c r="Q664" s="120">
        <f>J664+P664</f>
        <v>0</v>
      </c>
      <c r="R664" s="10"/>
      <c r="S664" s="10"/>
      <c r="T664" s="10"/>
    </row>
    <row r="665" spans="1:20" ht="9.75" outlineLevel="4" x14ac:dyDescent="0.2">
      <c r="A665" s="121"/>
      <c r="B665" s="122"/>
      <c r="C665" s="122"/>
      <c r="D665" s="123"/>
      <c r="E665" s="128" t="s">
        <v>17</v>
      </c>
      <c r="F665" s="124" t="s">
        <v>594</v>
      </c>
      <c r="G665" s="123"/>
      <c r="H665" s="125">
        <v>6.6</v>
      </c>
      <c r="I665" s="126"/>
      <c r="J665" s="127"/>
      <c r="K665" s="125"/>
      <c r="L665" s="125"/>
      <c r="M665" s="125"/>
      <c r="N665" s="125"/>
      <c r="O665" s="127"/>
      <c r="P665" s="127"/>
      <c r="Q665" s="127"/>
      <c r="R665" s="7"/>
      <c r="S665" s="10"/>
    </row>
    <row r="666" spans="1:20" ht="7.5" customHeight="1" outlineLevel="4" x14ac:dyDescent="0.15">
      <c r="A666" s="10"/>
      <c r="B666" s="84"/>
      <c r="C666" s="83"/>
      <c r="D666" s="86"/>
      <c r="E666" s="45"/>
      <c r="F666" s="87"/>
      <c r="G666" s="86"/>
      <c r="H666" s="88"/>
      <c r="I666" s="90"/>
      <c r="J666" s="47"/>
      <c r="K666" s="51"/>
      <c r="L666" s="51"/>
      <c r="M666" s="51"/>
      <c r="N666" s="51"/>
      <c r="O666" s="47"/>
      <c r="P666" s="47"/>
      <c r="Q666" s="47"/>
      <c r="R666" s="7"/>
      <c r="S666" s="10"/>
    </row>
    <row r="667" spans="1:20" ht="11.25" outlineLevel="3" x14ac:dyDescent="0.2">
      <c r="A667" s="16"/>
      <c r="B667" s="113"/>
      <c r="C667" s="114">
        <v>11</v>
      </c>
      <c r="D667" s="115" t="s">
        <v>236</v>
      </c>
      <c r="E667" s="116" t="s">
        <v>595</v>
      </c>
      <c r="F667" s="117" t="s">
        <v>596</v>
      </c>
      <c r="G667" s="115" t="s">
        <v>243</v>
      </c>
      <c r="H667" s="118">
        <v>8.8000000000000007</v>
      </c>
      <c r="I667" s="119">
        <v>0</v>
      </c>
      <c r="J667" s="120">
        <f>H667*I667</f>
        <v>0</v>
      </c>
      <c r="K667" s="118"/>
      <c r="L667" s="118">
        <f>H667*K667</f>
        <v>0</v>
      </c>
      <c r="M667" s="118"/>
      <c r="N667" s="118">
        <f>H667*M667</f>
        <v>0</v>
      </c>
      <c r="O667" s="120">
        <v>21</v>
      </c>
      <c r="P667" s="120">
        <f>J667*(O667/100)</f>
        <v>0</v>
      </c>
      <c r="Q667" s="120">
        <f>J667+P667</f>
        <v>0</v>
      </c>
      <c r="R667" s="10"/>
      <c r="S667" s="10"/>
      <c r="T667" s="10"/>
    </row>
    <row r="668" spans="1:20" ht="9.75" outlineLevel="4" x14ac:dyDescent="0.2">
      <c r="A668" s="121"/>
      <c r="B668" s="122"/>
      <c r="C668" s="122"/>
      <c r="D668" s="123"/>
      <c r="E668" s="128" t="s">
        <v>17</v>
      </c>
      <c r="F668" s="124" t="s">
        <v>597</v>
      </c>
      <c r="G668" s="123"/>
      <c r="H668" s="125">
        <v>8.8000000000000007</v>
      </c>
      <c r="I668" s="126"/>
      <c r="J668" s="127"/>
      <c r="K668" s="125"/>
      <c r="L668" s="125"/>
      <c r="M668" s="125"/>
      <c r="N668" s="125"/>
      <c r="O668" s="127"/>
      <c r="P668" s="127"/>
      <c r="Q668" s="127"/>
      <c r="R668" s="7"/>
      <c r="S668" s="10"/>
    </row>
    <row r="669" spans="1:20" ht="7.5" customHeight="1" outlineLevel="4" x14ac:dyDescent="0.15">
      <c r="A669" s="10"/>
      <c r="B669" s="84"/>
      <c r="C669" s="83"/>
      <c r="D669" s="86"/>
      <c r="E669" s="45"/>
      <c r="F669" s="87"/>
      <c r="G669" s="86"/>
      <c r="H669" s="88"/>
      <c r="I669" s="90"/>
      <c r="J669" s="47"/>
      <c r="K669" s="51"/>
      <c r="L669" s="51"/>
      <c r="M669" s="51"/>
      <c r="N669" s="51"/>
      <c r="O669" s="47"/>
      <c r="P669" s="47"/>
      <c r="Q669" s="47"/>
      <c r="R669" s="7"/>
      <c r="S669" s="10"/>
    </row>
    <row r="670" spans="1:20" ht="22.5" outlineLevel="3" x14ac:dyDescent="0.2">
      <c r="A670" s="16"/>
      <c r="B670" s="113"/>
      <c r="C670" s="114">
        <v>12</v>
      </c>
      <c r="D670" s="115" t="s">
        <v>236</v>
      </c>
      <c r="E670" s="116" t="s">
        <v>260</v>
      </c>
      <c r="F670" s="117" t="s">
        <v>261</v>
      </c>
      <c r="G670" s="115" t="s">
        <v>239</v>
      </c>
      <c r="H670" s="118">
        <v>291.10000000000002</v>
      </c>
      <c r="I670" s="119">
        <v>0</v>
      </c>
      <c r="J670" s="120">
        <f>H670*I670</f>
        <v>0</v>
      </c>
      <c r="K670" s="118"/>
      <c r="L670" s="118">
        <f>H670*K670</f>
        <v>0</v>
      </c>
      <c r="M670" s="118"/>
      <c r="N670" s="118">
        <f>H670*M670</f>
        <v>0</v>
      </c>
      <c r="O670" s="120">
        <v>21</v>
      </c>
      <c r="P670" s="120">
        <f>J670*(O670/100)</f>
        <v>0</v>
      </c>
      <c r="Q670" s="120">
        <f>J670+P670</f>
        <v>0</v>
      </c>
      <c r="R670" s="10"/>
      <c r="S670" s="10"/>
      <c r="T670" s="10"/>
    </row>
    <row r="671" spans="1:20" ht="9.75" outlineLevel="4" x14ac:dyDescent="0.2">
      <c r="A671" s="121"/>
      <c r="B671" s="122"/>
      <c r="C671" s="122"/>
      <c r="D671" s="123"/>
      <c r="E671" s="128" t="s">
        <v>17</v>
      </c>
      <c r="F671" s="124" t="s">
        <v>598</v>
      </c>
      <c r="G671" s="123"/>
      <c r="H671" s="125">
        <v>291.10000000000002</v>
      </c>
      <c r="I671" s="126"/>
      <c r="J671" s="127"/>
      <c r="K671" s="125"/>
      <c r="L671" s="125"/>
      <c r="M671" s="125"/>
      <c r="N671" s="125"/>
      <c r="O671" s="127"/>
      <c r="P671" s="127"/>
      <c r="Q671" s="127"/>
      <c r="R671" s="7"/>
      <c r="S671" s="10"/>
    </row>
    <row r="672" spans="1:20" ht="7.5" customHeight="1" outlineLevel="4" x14ac:dyDescent="0.15">
      <c r="A672" s="10"/>
      <c r="B672" s="84"/>
      <c r="C672" s="83"/>
      <c r="D672" s="86"/>
      <c r="E672" s="45"/>
      <c r="F672" s="87"/>
      <c r="G672" s="86"/>
      <c r="H672" s="88"/>
      <c r="I672" s="90"/>
      <c r="J672" s="47"/>
      <c r="K672" s="51"/>
      <c r="L672" s="51"/>
      <c r="M672" s="51"/>
      <c r="N672" s="51"/>
      <c r="O672" s="47"/>
      <c r="P672" s="47"/>
      <c r="Q672" s="47"/>
      <c r="R672" s="7"/>
      <c r="S672" s="10"/>
    </row>
    <row r="673" spans="1:20" ht="11.25" outlineLevel="3" x14ac:dyDescent="0.2">
      <c r="A673" s="16"/>
      <c r="B673" s="113"/>
      <c r="C673" s="114">
        <v>13</v>
      </c>
      <c r="D673" s="115" t="s">
        <v>236</v>
      </c>
      <c r="E673" s="116" t="s">
        <v>263</v>
      </c>
      <c r="F673" s="117" t="s">
        <v>264</v>
      </c>
      <c r="G673" s="115" t="s">
        <v>239</v>
      </c>
      <c r="H673" s="118">
        <v>292.10000000000002</v>
      </c>
      <c r="I673" s="119">
        <v>0</v>
      </c>
      <c r="J673" s="120">
        <f>H673*I673</f>
        <v>0</v>
      </c>
      <c r="K673" s="118"/>
      <c r="L673" s="118">
        <f>H673*K673</f>
        <v>0</v>
      </c>
      <c r="M673" s="118"/>
      <c r="N673" s="118">
        <f>H673*M673</f>
        <v>0</v>
      </c>
      <c r="O673" s="120">
        <v>21</v>
      </c>
      <c r="P673" s="120">
        <f>J673*(O673/100)</f>
        <v>0</v>
      </c>
      <c r="Q673" s="120">
        <f>J673+P673</f>
        <v>0</v>
      </c>
      <c r="R673" s="10"/>
      <c r="S673" s="10"/>
      <c r="T673" s="10"/>
    </row>
    <row r="674" spans="1:20" ht="9.75" outlineLevel="4" x14ac:dyDescent="0.2">
      <c r="A674" s="121"/>
      <c r="B674" s="122"/>
      <c r="C674" s="122"/>
      <c r="D674" s="123"/>
      <c r="E674" s="128" t="s">
        <v>17</v>
      </c>
      <c r="F674" s="124" t="s">
        <v>599</v>
      </c>
      <c r="G674" s="123"/>
      <c r="H674" s="125">
        <v>292.10000000000002</v>
      </c>
      <c r="I674" s="126"/>
      <c r="J674" s="127"/>
      <c r="K674" s="125"/>
      <c r="L674" s="125"/>
      <c r="M674" s="125"/>
      <c r="N674" s="125"/>
      <c r="O674" s="127"/>
      <c r="P674" s="127"/>
      <c r="Q674" s="127"/>
      <c r="R674" s="7"/>
      <c r="S674" s="10"/>
    </row>
    <row r="675" spans="1:20" ht="7.5" customHeight="1" outlineLevel="4" x14ac:dyDescent="0.15">
      <c r="A675" s="10"/>
      <c r="B675" s="84"/>
      <c r="C675" s="83"/>
      <c r="D675" s="86"/>
      <c r="E675" s="45"/>
      <c r="F675" s="87"/>
      <c r="G675" s="86"/>
      <c r="H675" s="88"/>
      <c r="I675" s="90"/>
      <c r="J675" s="47"/>
      <c r="K675" s="51"/>
      <c r="L675" s="51"/>
      <c r="M675" s="51"/>
      <c r="N675" s="51"/>
      <c r="O675" s="47"/>
      <c r="P675" s="47"/>
      <c r="Q675" s="47"/>
      <c r="R675" s="7"/>
      <c r="S675" s="10"/>
    </row>
    <row r="676" spans="1:20" ht="11.25" outlineLevel="3" x14ac:dyDescent="0.2">
      <c r="A676" s="16"/>
      <c r="B676" s="113"/>
      <c r="C676" s="114">
        <v>14</v>
      </c>
      <c r="D676" s="115" t="s">
        <v>236</v>
      </c>
      <c r="E676" s="116" t="s">
        <v>266</v>
      </c>
      <c r="F676" s="117" t="s">
        <v>267</v>
      </c>
      <c r="G676" s="115" t="s">
        <v>239</v>
      </c>
      <c r="H676" s="118">
        <v>1830.9</v>
      </c>
      <c r="I676" s="119">
        <v>0</v>
      </c>
      <c r="J676" s="120">
        <f>H676*I676</f>
        <v>0</v>
      </c>
      <c r="K676" s="118"/>
      <c r="L676" s="118">
        <f>H676*K676</f>
        <v>0</v>
      </c>
      <c r="M676" s="118"/>
      <c r="N676" s="118">
        <f>H676*M676</f>
        <v>0</v>
      </c>
      <c r="O676" s="120">
        <v>21</v>
      </c>
      <c r="P676" s="120">
        <f>J676*(O676/100)</f>
        <v>0</v>
      </c>
      <c r="Q676" s="120">
        <f>J676+P676</f>
        <v>0</v>
      </c>
      <c r="R676" s="10"/>
      <c r="S676" s="10"/>
      <c r="T676" s="10"/>
    </row>
    <row r="677" spans="1:20" ht="9.75" outlineLevel="4" x14ac:dyDescent="0.2">
      <c r="A677" s="121"/>
      <c r="B677" s="122"/>
      <c r="C677" s="122"/>
      <c r="D677" s="123"/>
      <c r="E677" s="128" t="s">
        <v>17</v>
      </c>
      <c r="F677" s="124" t="s">
        <v>600</v>
      </c>
      <c r="G677" s="123"/>
      <c r="H677" s="125">
        <v>1830.9</v>
      </c>
      <c r="I677" s="126"/>
      <c r="J677" s="127"/>
      <c r="K677" s="125"/>
      <c r="L677" s="125"/>
      <c r="M677" s="125"/>
      <c r="N677" s="125"/>
      <c r="O677" s="127"/>
      <c r="P677" s="127"/>
      <c r="Q677" s="127"/>
      <c r="R677" s="7"/>
      <c r="S677" s="10"/>
    </row>
    <row r="678" spans="1:20" ht="7.5" customHeight="1" outlineLevel="4" x14ac:dyDescent="0.15">
      <c r="A678" s="10"/>
      <c r="B678" s="84"/>
      <c r="C678" s="83"/>
      <c r="D678" s="86"/>
      <c r="E678" s="45"/>
      <c r="F678" s="87"/>
      <c r="G678" s="86"/>
      <c r="H678" s="88"/>
      <c r="I678" s="90"/>
      <c r="J678" s="47"/>
      <c r="K678" s="51"/>
      <c r="L678" s="51"/>
      <c r="M678" s="51"/>
      <c r="N678" s="51"/>
      <c r="O678" s="47"/>
      <c r="P678" s="47"/>
      <c r="Q678" s="47"/>
      <c r="R678" s="7"/>
      <c r="S678" s="10"/>
    </row>
    <row r="679" spans="1:20" ht="11.25" outlineLevel="3" x14ac:dyDescent="0.2">
      <c r="A679" s="16"/>
      <c r="B679" s="113"/>
      <c r="C679" s="114">
        <v>15</v>
      </c>
      <c r="D679" s="115" t="s">
        <v>227</v>
      </c>
      <c r="E679" s="116" t="s">
        <v>601</v>
      </c>
      <c r="F679" s="117" t="s">
        <v>602</v>
      </c>
      <c r="G679" s="115" t="s">
        <v>234</v>
      </c>
      <c r="H679" s="118">
        <v>27.720000000000002</v>
      </c>
      <c r="I679" s="119">
        <v>0</v>
      </c>
      <c r="J679" s="120">
        <f>H679*I679</f>
        <v>0</v>
      </c>
      <c r="K679" s="118">
        <v>1</v>
      </c>
      <c r="L679" s="118">
        <f>H679*K679</f>
        <v>27.720000000000002</v>
      </c>
      <c r="M679" s="118"/>
      <c r="N679" s="118">
        <f>H679*M679</f>
        <v>0</v>
      </c>
      <c r="O679" s="120">
        <v>21</v>
      </c>
      <c r="P679" s="120">
        <f>J679*(O679/100)</f>
        <v>0</v>
      </c>
      <c r="Q679" s="120">
        <f>J679+P679</f>
        <v>0</v>
      </c>
      <c r="R679" s="10"/>
      <c r="S679" s="10"/>
      <c r="T679" s="10"/>
    </row>
    <row r="680" spans="1:20" ht="9.75" outlineLevel="4" x14ac:dyDescent="0.2">
      <c r="A680" s="121"/>
      <c r="B680" s="122"/>
      <c r="C680" s="122"/>
      <c r="D680" s="123"/>
      <c r="E680" s="128" t="s">
        <v>17</v>
      </c>
      <c r="F680" s="124" t="s">
        <v>603</v>
      </c>
      <c r="G680" s="123"/>
      <c r="H680" s="125">
        <v>27.720000000000002</v>
      </c>
      <c r="I680" s="126"/>
      <c r="J680" s="127"/>
      <c r="K680" s="125"/>
      <c r="L680" s="125"/>
      <c r="M680" s="125"/>
      <c r="N680" s="125"/>
      <c r="O680" s="127"/>
      <c r="P680" s="127"/>
      <c r="Q680" s="127"/>
      <c r="R680" s="7"/>
      <c r="S680" s="10"/>
    </row>
    <row r="681" spans="1:20" ht="7.5" customHeight="1" outlineLevel="4" x14ac:dyDescent="0.15">
      <c r="A681" s="10"/>
      <c r="B681" s="84"/>
      <c r="C681" s="83"/>
      <c r="D681" s="86"/>
      <c r="E681" s="45"/>
      <c r="F681" s="87"/>
      <c r="G681" s="86"/>
      <c r="H681" s="88"/>
      <c r="I681" s="90"/>
      <c r="J681" s="47"/>
      <c r="K681" s="51"/>
      <c r="L681" s="51"/>
      <c r="M681" s="51"/>
      <c r="N681" s="51"/>
      <c r="O681" s="47"/>
      <c r="P681" s="47"/>
      <c r="Q681" s="47"/>
      <c r="R681" s="7"/>
      <c r="S681" s="10"/>
    </row>
    <row r="682" spans="1:20" outlineLevel="3" x14ac:dyDescent="0.15">
      <c r="B682" s="7"/>
      <c r="C682" s="7"/>
      <c r="D682" s="7"/>
      <c r="E682" s="7"/>
      <c r="F682" s="7"/>
      <c r="G682" s="7"/>
      <c r="H682" s="7"/>
      <c r="I682" s="10"/>
      <c r="J682" s="10"/>
      <c r="K682" s="7"/>
      <c r="L682" s="7"/>
      <c r="M682" s="7"/>
      <c r="N682" s="7"/>
      <c r="O682" s="7"/>
      <c r="P682" s="10"/>
      <c r="Q682" s="10"/>
    </row>
    <row r="683" spans="1:20" ht="11.25" outlineLevel="2" x14ac:dyDescent="0.2">
      <c r="A683" s="77" t="s">
        <v>78</v>
      </c>
      <c r="B683" s="106">
        <v>3</v>
      </c>
      <c r="C683" s="107"/>
      <c r="D683" s="108" t="s">
        <v>180</v>
      </c>
      <c r="E683" s="108"/>
      <c r="F683" s="109" t="s">
        <v>51</v>
      </c>
      <c r="G683" s="108"/>
      <c r="H683" s="110"/>
      <c r="I683" s="111"/>
      <c r="J683" s="79">
        <f>SUBTOTAL(9,J684:J699)</f>
        <v>0</v>
      </c>
      <c r="K683" s="110"/>
      <c r="L683" s="80">
        <f>SUBTOTAL(9,L684:L699)</f>
        <v>4.0221</v>
      </c>
      <c r="M683" s="110"/>
      <c r="N683" s="80">
        <f>SUBTOTAL(9,N684:N699)</f>
        <v>0</v>
      </c>
      <c r="O683" s="112"/>
      <c r="P683" s="79">
        <f>SUBTOTAL(9,P684:P699)</f>
        <v>0</v>
      </c>
      <c r="Q683" s="79">
        <f>SUBTOTAL(9,Q684:Q699)</f>
        <v>0</v>
      </c>
      <c r="R683" s="7"/>
      <c r="S683" s="10"/>
      <c r="T683" s="10"/>
    </row>
    <row r="684" spans="1:20" ht="11.25" outlineLevel="3" x14ac:dyDescent="0.2">
      <c r="A684" s="16"/>
      <c r="B684" s="113"/>
      <c r="C684" s="114">
        <v>1</v>
      </c>
      <c r="D684" s="115" t="s">
        <v>236</v>
      </c>
      <c r="E684" s="116" t="s">
        <v>269</v>
      </c>
      <c r="F684" s="117" t="s">
        <v>270</v>
      </c>
      <c r="G684" s="115" t="s">
        <v>239</v>
      </c>
      <c r="H684" s="118">
        <v>82</v>
      </c>
      <c r="I684" s="119">
        <v>0</v>
      </c>
      <c r="J684" s="120">
        <f>H684*I684</f>
        <v>0</v>
      </c>
      <c r="K684" s="118">
        <v>1.7000000000000001E-4</v>
      </c>
      <c r="L684" s="118">
        <f>H684*K684</f>
        <v>1.3940000000000001E-2</v>
      </c>
      <c r="M684" s="118"/>
      <c r="N684" s="118">
        <f>H684*M684</f>
        <v>0</v>
      </c>
      <c r="O684" s="120">
        <v>21</v>
      </c>
      <c r="P684" s="120">
        <f>J684*(O684/100)</f>
        <v>0</v>
      </c>
      <c r="Q684" s="120">
        <f>J684+P684</f>
        <v>0</v>
      </c>
      <c r="R684" s="10"/>
      <c r="S684" s="10"/>
      <c r="T684" s="10"/>
    </row>
    <row r="685" spans="1:20" ht="9.75" outlineLevel="4" x14ac:dyDescent="0.2">
      <c r="A685" s="121"/>
      <c r="B685" s="122"/>
      <c r="C685" s="122"/>
      <c r="D685" s="123"/>
      <c r="E685" s="128" t="s">
        <v>17</v>
      </c>
      <c r="F685" s="124" t="s">
        <v>604</v>
      </c>
      <c r="G685" s="123"/>
      <c r="H685" s="125">
        <v>82</v>
      </c>
      <c r="I685" s="126"/>
      <c r="J685" s="127"/>
      <c r="K685" s="125"/>
      <c r="L685" s="125"/>
      <c r="M685" s="125"/>
      <c r="N685" s="125"/>
      <c r="O685" s="127"/>
      <c r="P685" s="127"/>
      <c r="Q685" s="127"/>
      <c r="R685" s="7"/>
      <c r="S685" s="10"/>
    </row>
    <row r="686" spans="1:20" ht="7.5" customHeight="1" outlineLevel="4" x14ac:dyDescent="0.15">
      <c r="A686" s="10"/>
      <c r="B686" s="84"/>
      <c r="C686" s="83"/>
      <c r="D686" s="86"/>
      <c r="E686" s="45"/>
      <c r="F686" s="87"/>
      <c r="G686" s="86"/>
      <c r="H686" s="88"/>
      <c r="I686" s="90"/>
      <c r="J686" s="47"/>
      <c r="K686" s="51"/>
      <c r="L686" s="51"/>
      <c r="M686" s="51"/>
      <c r="N686" s="51"/>
      <c r="O686" s="47"/>
      <c r="P686" s="47"/>
      <c r="Q686" s="47"/>
      <c r="R686" s="7"/>
      <c r="S686" s="10"/>
    </row>
    <row r="687" spans="1:20" ht="11.25" outlineLevel="3" x14ac:dyDescent="0.2">
      <c r="A687" s="16"/>
      <c r="B687" s="113"/>
      <c r="C687" s="114">
        <v>2</v>
      </c>
      <c r="D687" s="115" t="s">
        <v>236</v>
      </c>
      <c r="E687" s="116" t="s">
        <v>272</v>
      </c>
      <c r="F687" s="117" t="s">
        <v>273</v>
      </c>
      <c r="G687" s="115" t="s">
        <v>243</v>
      </c>
      <c r="H687" s="118">
        <v>2.0500000000000003</v>
      </c>
      <c r="I687" s="119">
        <v>0</v>
      </c>
      <c r="J687" s="120">
        <f>H687*I687</f>
        <v>0</v>
      </c>
      <c r="K687" s="118">
        <v>1.92</v>
      </c>
      <c r="L687" s="118">
        <f>H687*K687</f>
        <v>3.9360000000000004</v>
      </c>
      <c r="M687" s="118"/>
      <c r="N687" s="118">
        <f>H687*M687</f>
        <v>0</v>
      </c>
      <c r="O687" s="120">
        <v>21</v>
      </c>
      <c r="P687" s="120">
        <f>J687*(O687/100)</f>
        <v>0</v>
      </c>
      <c r="Q687" s="120">
        <f>J687+P687</f>
        <v>0</v>
      </c>
      <c r="R687" s="10"/>
      <c r="S687" s="10"/>
      <c r="T687" s="10"/>
    </row>
    <row r="688" spans="1:20" ht="9.75" outlineLevel="4" x14ac:dyDescent="0.2">
      <c r="A688" s="121"/>
      <c r="B688" s="122"/>
      <c r="C688" s="122"/>
      <c r="D688" s="123"/>
      <c r="E688" s="128" t="s">
        <v>17</v>
      </c>
      <c r="F688" s="124" t="s">
        <v>605</v>
      </c>
      <c r="G688" s="123"/>
      <c r="H688" s="125">
        <v>2.0500000000000003</v>
      </c>
      <c r="I688" s="126"/>
      <c r="J688" s="127"/>
      <c r="K688" s="125"/>
      <c r="L688" s="125"/>
      <c r="M688" s="125"/>
      <c r="N688" s="125"/>
      <c r="O688" s="127"/>
      <c r="P688" s="127"/>
      <c r="Q688" s="127"/>
      <c r="R688" s="7"/>
      <c r="S688" s="10"/>
    </row>
    <row r="689" spans="1:20" ht="7.5" customHeight="1" outlineLevel="4" x14ac:dyDescent="0.15">
      <c r="A689" s="10"/>
      <c r="B689" s="84"/>
      <c r="C689" s="83"/>
      <c r="D689" s="86"/>
      <c r="E689" s="45"/>
      <c r="F689" s="87"/>
      <c r="G689" s="86"/>
      <c r="H689" s="88"/>
      <c r="I689" s="90"/>
      <c r="J689" s="47"/>
      <c r="K689" s="51"/>
      <c r="L689" s="51"/>
      <c r="M689" s="51"/>
      <c r="N689" s="51"/>
      <c r="O689" s="47"/>
      <c r="P689" s="47"/>
      <c r="Q689" s="47"/>
      <c r="R689" s="7"/>
      <c r="S689" s="10"/>
    </row>
    <row r="690" spans="1:20" ht="11.25" outlineLevel="3" x14ac:dyDescent="0.2">
      <c r="A690" s="16"/>
      <c r="B690" s="113"/>
      <c r="C690" s="114">
        <v>3</v>
      </c>
      <c r="D690" s="115" t="s">
        <v>236</v>
      </c>
      <c r="E690" s="116" t="s">
        <v>275</v>
      </c>
      <c r="F690" s="117" t="s">
        <v>276</v>
      </c>
      <c r="G690" s="115" t="s">
        <v>277</v>
      </c>
      <c r="H690" s="118">
        <v>41</v>
      </c>
      <c r="I690" s="119">
        <v>0</v>
      </c>
      <c r="J690" s="120">
        <f>H690*I690</f>
        <v>0</v>
      </c>
      <c r="K690" s="118">
        <v>1.16E-3</v>
      </c>
      <c r="L690" s="118">
        <f>H690*K690</f>
        <v>4.7559999999999998E-2</v>
      </c>
      <c r="M690" s="118"/>
      <c r="N690" s="118">
        <f>H690*M690</f>
        <v>0</v>
      </c>
      <c r="O690" s="120">
        <v>21</v>
      </c>
      <c r="P690" s="120">
        <f>J690*(O690/100)</f>
        <v>0</v>
      </c>
      <c r="Q690" s="120">
        <f>J690+P690</f>
        <v>0</v>
      </c>
      <c r="R690" s="10"/>
      <c r="S690" s="10"/>
      <c r="T690" s="10"/>
    </row>
    <row r="691" spans="1:20" ht="9.75" outlineLevel="4" x14ac:dyDescent="0.2">
      <c r="A691" s="121"/>
      <c r="B691" s="122"/>
      <c r="C691" s="122"/>
      <c r="D691" s="123"/>
      <c r="E691" s="128" t="s">
        <v>17</v>
      </c>
      <c r="F691" s="124" t="s">
        <v>606</v>
      </c>
      <c r="G691" s="123"/>
      <c r="H691" s="125">
        <v>41</v>
      </c>
      <c r="I691" s="126"/>
      <c r="J691" s="127"/>
      <c r="K691" s="125"/>
      <c r="L691" s="125"/>
      <c r="M691" s="125"/>
      <c r="N691" s="125"/>
      <c r="O691" s="127"/>
      <c r="P691" s="127"/>
      <c r="Q691" s="127"/>
      <c r="R691" s="7"/>
      <c r="S691" s="10"/>
    </row>
    <row r="692" spans="1:20" ht="7.5" customHeight="1" outlineLevel="4" x14ac:dyDescent="0.15">
      <c r="A692" s="10"/>
      <c r="B692" s="84"/>
      <c r="C692" s="83"/>
      <c r="D692" s="86"/>
      <c r="E692" s="45"/>
      <c r="F692" s="87"/>
      <c r="G692" s="86"/>
      <c r="H692" s="88"/>
      <c r="I692" s="90"/>
      <c r="J692" s="47"/>
      <c r="K692" s="51"/>
      <c r="L692" s="51"/>
      <c r="M692" s="51"/>
      <c r="N692" s="51"/>
      <c r="O692" s="47"/>
      <c r="P692" s="47"/>
      <c r="Q692" s="47"/>
      <c r="R692" s="7"/>
      <c r="S692" s="10"/>
    </row>
    <row r="693" spans="1:20" ht="11.25" outlineLevel="3" x14ac:dyDescent="0.2">
      <c r="A693" s="16"/>
      <c r="B693" s="113"/>
      <c r="C693" s="114">
        <v>4</v>
      </c>
      <c r="D693" s="115" t="s">
        <v>236</v>
      </c>
      <c r="E693" s="116" t="s">
        <v>279</v>
      </c>
      <c r="F693" s="117" t="s">
        <v>280</v>
      </c>
      <c r="G693" s="115" t="s">
        <v>277</v>
      </c>
      <c r="H693" s="118">
        <v>41</v>
      </c>
      <c r="I693" s="119">
        <v>0</v>
      </c>
      <c r="J693" s="120">
        <f>H693*I693</f>
        <v>0</v>
      </c>
      <c r="K693" s="118"/>
      <c r="L693" s="118">
        <f>H693*K693</f>
        <v>0</v>
      </c>
      <c r="M693" s="118"/>
      <c r="N693" s="118">
        <f>H693*M693</f>
        <v>0</v>
      </c>
      <c r="O693" s="120">
        <v>21</v>
      </c>
      <c r="P693" s="120">
        <f>J693*(O693/100)</f>
        <v>0</v>
      </c>
      <c r="Q693" s="120">
        <f>J693+P693</f>
        <v>0</v>
      </c>
      <c r="R693" s="10"/>
      <c r="S693" s="10"/>
      <c r="T693" s="10"/>
    </row>
    <row r="694" spans="1:20" ht="9.75" outlineLevel="4" x14ac:dyDescent="0.2">
      <c r="A694" s="121"/>
      <c r="B694" s="122"/>
      <c r="C694" s="122"/>
      <c r="D694" s="123"/>
      <c r="E694" s="128" t="s">
        <v>17</v>
      </c>
      <c r="F694" s="124" t="s">
        <v>607</v>
      </c>
      <c r="G694" s="123"/>
      <c r="H694" s="125">
        <v>41</v>
      </c>
      <c r="I694" s="126"/>
      <c r="J694" s="127"/>
      <c r="K694" s="125"/>
      <c r="L694" s="125"/>
      <c r="M694" s="125"/>
      <c r="N694" s="125"/>
      <c r="O694" s="127"/>
      <c r="P694" s="127"/>
      <c r="Q694" s="127"/>
      <c r="R694" s="7"/>
      <c r="S694" s="10"/>
    </row>
    <row r="695" spans="1:20" ht="7.5" customHeight="1" outlineLevel="4" x14ac:dyDescent="0.15">
      <c r="A695" s="10"/>
      <c r="B695" s="84"/>
      <c r="C695" s="83"/>
      <c r="D695" s="86"/>
      <c r="E695" s="45"/>
      <c r="F695" s="87"/>
      <c r="G695" s="86"/>
      <c r="H695" s="88"/>
      <c r="I695" s="90"/>
      <c r="J695" s="47"/>
      <c r="K695" s="51"/>
      <c r="L695" s="51"/>
      <c r="M695" s="51"/>
      <c r="N695" s="51"/>
      <c r="O695" s="47"/>
      <c r="P695" s="47"/>
      <c r="Q695" s="47"/>
      <c r="R695" s="7"/>
      <c r="S695" s="10"/>
    </row>
    <row r="696" spans="1:20" ht="11.25" outlineLevel="3" x14ac:dyDescent="0.2">
      <c r="A696" s="16"/>
      <c r="B696" s="113"/>
      <c r="C696" s="114">
        <v>5</v>
      </c>
      <c r="D696" s="115" t="s">
        <v>227</v>
      </c>
      <c r="E696" s="116" t="s">
        <v>282</v>
      </c>
      <c r="F696" s="117" t="s">
        <v>283</v>
      </c>
      <c r="G696" s="115" t="s">
        <v>239</v>
      </c>
      <c r="H696" s="118">
        <v>82</v>
      </c>
      <c r="I696" s="119">
        <v>0</v>
      </c>
      <c r="J696" s="120">
        <f>H696*I696</f>
        <v>0</v>
      </c>
      <c r="K696" s="118">
        <v>2.9999999999999997E-4</v>
      </c>
      <c r="L696" s="118">
        <f>H696*K696</f>
        <v>2.4599999999999997E-2</v>
      </c>
      <c r="M696" s="118"/>
      <c r="N696" s="118">
        <f>H696*M696</f>
        <v>0</v>
      </c>
      <c r="O696" s="120">
        <v>21</v>
      </c>
      <c r="P696" s="120">
        <f>J696*(O696/100)</f>
        <v>0</v>
      </c>
      <c r="Q696" s="120">
        <f>J696+P696</f>
        <v>0</v>
      </c>
      <c r="R696" s="10"/>
      <c r="S696" s="10"/>
      <c r="T696" s="10"/>
    </row>
    <row r="697" spans="1:20" ht="9.75" outlineLevel="4" x14ac:dyDescent="0.2">
      <c r="A697" s="121"/>
      <c r="B697" s="122"/>
      <c r="C697" s="122"/>
      <c r="D697" s="123"/>
      <c r="E697" s="128" t="s">
        <v>17</v>
      </c>
      <c r="F697" s="124" t="s">
        <v>604</v>
      </c>
      <c r="G697" s="123"/>
      <c r="H697" s="125">
        <v>82</v>
      </c>
      <c r="I697" s="126"/>
      <c r="J697" s="127"/>
      <c r="K697" s="125"/>
      <c r="L697" s="125"/>
      <c r="M697" s="125"/>
      <c r="N697" s="125"/>
      <c r="O697" s="127"/>
      <c r="P697" s="127"/>
      <c r="Q697" s="127"/>
      <c r="R697" s="7"/>
      <c r="S697" s="10"/>
    </row>
    <row r="698" spans="1:20" ht="7.5" customHeight="1" outlineLevel="4" x14ac:dyDescent="0.15">
      <c r="A698" s="10"/>
      <c r="B698" s="84"/>
      <c r="C698" s="83"/>
      <c r="D698" s="86"/>
      <c r="E698" s="45"/>
      <c r="F698" s="87"/>
      <c r="G698" s="86"/>
      <c r="H698" s="88"/>
      <c r="I698" s="90"/>
      <c r="J698" s="47"/>
      <c r="K698" s="51"/>
      <c r="L698" s="51"/>
      <c r="M698" s="51"/>
      <c r="N698" s="51"/>
      <c r="O698" s="47"/>
      <c r="P698" s="47"/>
      <c r="Q698" s="47"/>
      <c r="R698" s="7"/>
      <c r="S698" s="10"/>
    </row>
    <row r="699" spans="1:20" outlineLevel="3" x14ac:dyDescent="0.15">
      <c r="B699" s="7"/>
      <c r="C699" s="7"/>
      <c r="D699" s="7"/>
      <c r="E699" s="7"/>
      <c r="F699" s="7"/>
      <c r="G699" s="7"/>
      <c r="H699" s="7"/>
      <c r="I699" s="10"/>
      <c r="J699" s="10"/>
      <c r="K699" s="7"/>
      <c r="L699" s="7"/>
      <c r="M699" s="7"/>
      <c r="N699" s="7"/>
      <c r="O699" s="7"/>
      <c r="P699" s="10"/>
      <c r="Q699" s="10"/>
    </row>
    <row r="700" spans="1:20" ht="11.25" outlineLevel="2" x14ac:dyDescent="0.2">
      <c r="A700" s="77" t="s">
        <v>79</v>
      </c>
      <c r="B700" s="106">
        <v>3</v>
      </c>
      <c r="C700" s="107"/>
      <c r="D700" s="108" t="s">
        <v>180</v>
      </c>
      <c r="E700" s="108"/>
      <c r="F700" s="109" t="s">
        <v>69</v>
      </c>
      <c r="G700" s="108"/>
      <c r="H700" s="110"/>
      <c r="I700" s="111"/>
      <c r="J700" s="79">
        <f>SUBTOTAL(9,J701:J707)</f>
        <v>0</v>
      </c>
      <c r="K700" s="110"/>
      <c r="L700" s="80">
        <f>SUBTOTAL(9,L701:L707)</f>
        <v>0.98754000000000008</v>
      </c>
      <c r="M700" s="110"/>
      <c r="N700" s="80">
        <f>SUBTOTAL(9,N701:N707)</f>
        <v>0</v>
      </c>
      <c r="O700" s="112"/>
      <c r="P700" s="79">
        <f>SUBTOTAL(9,P701:P707)</f>
        <v>0</v>
      </c>
      <c r="Q700" s="79">
        <f>SUBTOTAL(9,Q701:Q707)</f>
        <v>0</v>
      </c>
      <c r="R700" s="7"/>
      <c r="S700" s="10"/>
      <c r="T700" s="10"/>
    </row>
    <row r="701" spans="1:20" ht="11.25" outlineLevel="3" x14ac:dyDescent="0.2">
      <c r="A701" s="16"/>
      <c r="B701" s="113"/>
      <c r="C701" s="114">
        <v>1</v>
      </c>
      <c r="D701" s="115" t="s">
        <v>236</v>
      </c>
      <c r="E701" s="116" t="s">
        <v>608</v>
      </c>
      <c r="F701" s="117" t="s">
        <v>609</v>
      </c>
      <c r="G701" s="115" t="s">
        <v>277</v>
      </c>
      <c r="H701" s="118">
        <v>2</v>
      </c>
      <c r="I701" s="119">
        <v>0</v>
      </c>
      <c r="J701" s="120">
        <f>H701*I701</f>
        <v>0</v>
      </c>
      <c r="K701" s="118">
        <v>0.24127000000000001</v>
      </c>
      <c r="L701" s="118">
        <f>H701*K701</f>
        <v>0.48254000000000002</v>
      </c>
      <c r="M701" s="118"/>
      <c r="N701" s="118">
        <f>H701*M701</f>
        <v>0</v>
      </c>
      <c r="O701" s="120">
        <v>21</v>
      </c>
      <c r="P701" s="120">
        <f>J701*(O701/100)</f>
        <v>0</v>
      </c>
      <c r="Q701" s="120">
        <f>J701+P701</f>
        <v>0</v>
      </c>
      <c r="R701" s="10"/>
      <c r="S701" s="10"/>
      <c r="T701" s="10"/>
    </row>
    <row r="702" spans="1:20" ht="9.75" outlineLevel="4" x14ac:dyDescent="0.2">
      <c r="A702" s="121"/>
      <c r="B702" s="122"/>
      <c r="C702" s="122"/>
      <c r="D702" s="123"/>
      <c r="E702" s="128" t="s">
        <v>17</v>
      </c>
      <c r="F702" s="124" t="s">
        <v>610</v>
      </c>
      <c r="G702" s="123"/>
      <c r="H702" s="125">
        <v>2</v>
      </c>
      <c r="I702" s="126"/>
      <c r="J702" s="127"/>
      <c r="K702" s="125"/>
      <c r="L702" s="125"/>
      <c r="M702" s="125"/>
      <c r="N702" s="125"/>
      <c r="O702" s="127"/>
      <c r="P702" s="127"/>
      <c r="Q702" s="127"/>
      <c r="R702" s="7"/>
      <c r="S702" s="10"/>
    </row>
    <row r="703" spans="1:20" ht="7.5" customHeight="1" outlineLevel="4" x14ac:dyDescent="0.15">
      <c r="A703" s="10"/>
      <c r="B703" s="84"/>
      <c r="C703" s="83"/>
      <c r="D703" s="86"/>
      <c r="E703" s="45"/>
      <c r="F703" s="87"/>
      <c r="G703" s="86"/>
      <c r="H703" s="88"/>
      <c r="I703" s="90"/>
      <c r="J703" s="47"/>
      <c r="K703" s="51"/>
      <c r="L703" s="51"/>
      <c r="M703" s="51"/>
      <c r="N703" s="51"/>
      <c r="O703" s="47"/>
      <c r="P703" s="47"/>
      <c r="Q703" s="47"/>
      <c r="R703" s="7"/>
      <c r="S703" s="10"/>
    </row>
    <row r="704" spans="1:20" ht="11.25" outlineLevel="3" x14ac:dyDescent="0.2">
      <c r="A704" s="16"/>
      <c r="B704" s="113"/>
      <c r="C704" s="114">
        <v>2</v>
      </c>
      <c r="D704" s="115" t="s">
        <v>227</v>
      </c>
      <c r="E704" s="116" t="s">
        <v>611</v>
      </c>
      <c r="F704" s="117" t="s">
        <v>612</v>
      </c>
      <c r="G704" s="115" t="s">
        <v>306</v>
      </c>
      <c r="H704" s="118">
        <v>10</v>
      </c>
      <c r="I704" s="119">
        <v>0</v>
      </c>
      <c r="J704" s="120">
        <f>H704*I704</f>
        <v>0</v>
      </c>
      <c r="K704" s="118">
        <v>5.0500000000000003E-2</v>
      </c>
      <c r="L704" s="118">
        <f>H704*K704</f>
        <v>0.505</v>
      </c>
      <c r="M704" s="118"/>
      <c r="N704" s="118">
        <f>H704*M704</f>
        <v>0</v>
      </c>
      <c r="O704" s="120">
        <v>21</v>
      </c>
      <c r="P704" s="120">
        <f>J704*(O704/100)</f>
        <v>0</v>
      </c>
      <c r="Q704" s="120">
        <f>J704+P704</f>
        <v>0</v>
      </c>
      <c r="R704" s="10"/>
      <c r="S704" s="10"/>
      <c r="T704" s="10"/>
    </row>
    <row r="705" spans="1:20" ht="9.75" outlineLevel="4" x14ac:dyDescent="0.2">
      <c r="A705" s="121"/>
      <c r="B705" s="122"/>
      <c r="C705" s="122"/>
      <c r="D705" s="123"/>
      <c r="E705" s="128" t="s">
        <v>17</v>
      </c>
      <c r="F705" s="124" t="s">
        <v>613</v>
      </c>
      <c r="G705" s="123"/>
      <c r="H705" s="125">
        <v>10</v>
      </c>
      <c r="I705" s="126"/>
      <c r="J705" s="127"/>
      <c r="K705" s="125"/>
      <c r="L705" s="125"/>
      <c r="M705" s="125"/>
      <c r="N705" s="125"/>
      <c r="O705" s="127"/>
      <c r="P705" s="127"/>
      <c r="Q705" s="127"/>
      <c r="R705" s="7"/>
      <c r="S705" s="10"/>
    </row>
    <row r="706" spans="1:20" ht="7.5" customHeight="1" outlineLevel="4" x14ac:dyDescent="0.15">
      <c r="A706" s="10"/>
      <c r="B706" s="84"/>
      <c r="C706" s="83"/>
      <c r="D706" s="86"/>
      <c r="E706" s="45"/>
      <c r="F706" s="87"/>
      <c r="G706" s="86"/>
      <c r="H706" s="88"/>
      <c r="I706" s="90"/>
      <c r="J706" s="47"/>
      <c r="K706" s="51"/>
      <c r="L706" s="51"/>
      <c r="M706" s="51"/>
      <c r="N706" s="51"/>
      <c r="O706" s="47"/>
      <c r="P706" s="47"/>
      <c r="Q706" s="47"/>
      <c r="R706" s="7"/>
      <c r="S706" s="10"/>
    </row>
    <row r="707" spans="1:20" outlineLevel="3" x14ac:dyDescent="0.15">
      <c r="B707" s="7"/>
      <c r="C707" s="7"/>
      <c r="D707" s="7"/>
      <c r="E707" s="7"/>
      <c r="F707" s="7"/>
      <c r="G707" s="7"/>
      <c r="H707" s="7"/>
      <c r="I707" s="10"/>
      <c r="J707" s="10"/>
      <c r="K707" s="7"/>
      <c r="L707" s="7"/>
      <c r="M707" s="7"/>
      <c r="N707" s="7"/>
      <c r="O707" s="7"/>
      <c r="P707" s="10"/>
      <c r="Q707" s="10"/>
    </row>
    <row r="708" spans="1:20" ht="11.25" outlineLevel="2" x14ac:dyDescent="0.2">
      <c r="A708" s="77" t="s">
        <v>80</v>
      </c>
      <c r="B708" s="106">
        <v>3</v>
      </c>
      <c r="C708" s="107"/>
      <c r="D708" s="108" t="s">
        <v>180</v>
      </c>
      <c r="E708" s="108"/>
      <c r="F708" s="109" t="s">
        <v>53</v>
      </c>
      <c r="G708" s="108"/>
      <c r="H708" s="110"/>
      <c r="I708" s="111"/>
      <c r="J708" s="79">
        <f>SUBTOTAL(9,J709:J777)</f>
        <v>0</v>
      </c>
      <c r="K708" s="110"/>
      <c r="L708" s="80">
        <f>SUBTOTAL(9,L709:L777)</f>
        <v>624.23174549999999</v>
      </c>
      <c r="M708" s="110"/>
      <c r="N708" s="80">
        <f>SUBTOTAL(9,N709:N777)</f>
        <v>0</v>
      </c>
      <c r="O708" s="112"/>
      <c r="P708" s="79">
        <f>SUBTOTAL(9,P709:P777)</f>
        <v>0</v>
      </c>
      <c r="Q708" s="79">
        <f>SUBTOTAL(9,Q709:Q777)</f>
        <v>0</v>
      </c>
      <c r="R708" s="7"/>
      <c r="S708" s="10"/>
      <c r="T708" s="10"/>
    </row>
    <row r="709" spans="1:20" ht="11.25" outlineLevel="3" x14ac:dyDescent="0.2">
      <c r="A709" s="16"/>
      <c r="B709" s="113"/>
      <c r="C709" s="114">
        <v>1</v>
      </c>
      <c r="D709" s="115" t="s">
        <v>236</v>
      </c>
      <c r="E709" s="116" t="s">
        <v>526</v>
      </c>
      <c r="F709" s="117" t="s">
        <v>527</v>
      </c>
      <c r="G709" s="115" t="s">
        <v>239</v>
      </c>
      <c r="H709" s="118">
        <v>1479.66</v>
      </c>
      <c r="I709" s="119">
        <v>0</v>
      </c>
      <c r="J709" s="120">
        <f>H709*I709</f>
        <v>0</v>
      </c>
      <c r="K709" s="118"/>
      <c r="L709" s="118">
        <f>H709*K709</f>
        <v>0</v>
      </c>
      <c r="M709" s="118"/>
      <c r="N709" s="118">
        <f>H709*M709</f>
        <v>0</v>
      </c>
      <c r="O709" s="120">
        <v>21</v>
      </c>
      <c r="P709" s="120">
        <f>J709*(O709/100)</f>
        <v>0</v>
      </c>
      <c r="Q709" s="120">
        <f>J709+P709</f>
        <v>0</v>
      </c>
      <c r="R709" s="10"/>
      <c r="S709" s="10"/>
      <c r="T709" s="10"/>
    </row>
    <row r="710" spans="1:20" ht="9.75" outlineLevel="4" x14ac:dyDescent="0.2">
      <c r="A710" s="121"/>
      <c r="B710" s="122"/>
      <c r="C710" s="122"/>
      <c r="D710" s="123"/>
      <c r="E710" s="128" t="s">
        <v>17</v>
      </c>
      <c r="F710" s="124" t="s">
        <v>614</v>
      </c>
      <c r="G710" s="123"/>
      <c r="H710" s="125">
        <v>696</v>
      </c>
      <c r="I710" s="126"/>
      <c r="J710" s="127"/>
      <c r="K710" s="125"/>
      <c r="L710" s="125"/>
      <c r="M710" s="125"/>
      <c r="N710" s="125"/>
      <c r="O710" s="127"/>
      <c r="P710" s="127"/>
      <c r="Q710" s="127"/>
      <c r="R710" s="7"/>
      <c r="S710" s="10"/>
    </row>
    <row r="711" spans="1:20" ht="9.75" outlineLevel="4" x14ac:dyDescent="0.2">
      <c r="A711" s="121"/>
      <c r="B711" s="122"/>
      <c r="C711" s="122"/>
      <c r="D711" s="123"/>
      <c r="E711" s="128"/>
      <c r="F711" s="124" t="s">
        <v>615</v>
      </c>
      <c r="G711" s="123"/>
      <c r="H711" s="125">
        <v>34.9</v>
      </c>
      <c r="I711" s="126"/>
      <c r="J711" s="127"/>
      <c r="K711" s="125"/>
      <c r="L711" s="125"/>
      <c r="M711" s="125"/>
      <c r="N711" s="125"/>
      <c r="O711" s="127"/>
      <c r="P711" s="127"/>
      <c r="Q711" s="127"/>
      <c r="R711" s="7"/>
      <c r="S711" s="10"/>
    </row>
    <row r="712" spans="1:20" ht="9.75" outlineLevel="4" x14ac:dyDescent="0.2">
      <c r="A712" s="121"/>
      <c r="B712" s="122"/>
      <c r="C712" s="122"/>
      <c r="D712" s="123"/>
      <c r="E712" s="128"/>
      <c r="F712" s="124" t="s">
        <v>616</v>
      </c>
      <c r="G712" s="123"/>
      <c r="H712" s="125">
        <v>684.95999999999992</v>
      </c>
      <c r="I712" s="126"/>
      <c r="J712" s="127"/>
      <c r="K712" s="125"/>
      <c r="L712" s="125"/>
      <c r="M712" s="125"/>
      <c r="N712" s="125"/>
      <c r="O712" s="127"/>
      <c r="P712" s="127"/>
      <c r="Q712" s="127"/>
      <c r="R712" s="7"/>
      <c r="S712" s="10"/>
    </row>
    <row r="713" spans="1:20" ht="9.75" outlineLevel="4" x14ac:dyDescent="0.2">
      <c r="A713" s="121"/>
      <c r="B713" s="122"/>
      <c r="C713" s="122"/>
      <c r="D713" s="123"/>
      <c r="E713" s="128"/>
      <c r="F713" s="124" t="s">
        <v>617</v>
      </c>
      <c r="G713" s="123"/>
      <c r="H713" s="125">
        <v>11.6</v>
      </c>
      <c r="I713" s="126"/>
      <c r="J713" s="127"/>
      <c r="K713" s="125"/>
      <c r="L713" s="125"/>
      <c r="M713" s="125"/>
      <c r="N713" s="125"/>
      <c r="O713" s="127"/>
      <c r="P713" s="127"/>
      <c r="Q713" s="127"/>
      <c r="R713" s="7"/>
      <c r="S713" s="10"/>
    </row>
    <row r="714" spans="1:20" ht="9.75" outlineLevel="4" x14ac:dyDescent="0.2">
      <c r="A714" s="121"/>
      <c r="B714" s="122"/>
      <c r="C714" s="122"/>
      <c r="D714" s="123"/>
      <c r="E714" s="128"/>
      <c r="F714" s="124" t="s">
        <v>618</v>
      </c>
      <c r="G714" s="123"/>
      <c r="H714" s="125">
        <v>52.2</v>
      </c>
      <c r="I714" s="126"/>
      <c r="J714" s="127"/>
      <c r="K714" s="125"/>
      <c r="L714" s="125"/>
      <c r="M714" s="125"/>
      <c r="N714" s="125"/>
      <c r="O714" s="127"/>
      <c r="P714" s="127"/>
      <c r="Q714" s="127"/>
      <c r="R714" s="7"/>
      <c r="S714" s="10"/>
    </row>
    <row r="715" spans="1:20" ht="7.5" customHeight="1" outlineLevel="4" x14ac:dyDescent="0.15">
      <c r="A715" s="10"/>
      <c r="B715" s="84"/>
      <c r="C715" s="83"/>
      <c r="D715" s="86"/>
      <c r="E715" s="45"/>
      <c r="F715" s="87"/>
      <c r="G715" s="86"/>
      <c r="H715" s="88"/>
      <c r="I715" s="90"/>
      <c r="J715" s="47"/>
      <c r="K715" s="51"/>
      <c r="L715" s="51"/>
      <c r="M715" s="51"/>
      <c r="N715" s="51"/>
      <c r="O715" s="47"/>
      <c r="P715" s="47"/>
      <c r="Q715" s="47"/>
      <c r="R715" s="7"/>
      <c r="S715" s="10"/>
    </row>
    <row r="716" spans="1:20" ht="11.25" outlineLevel="3" x14ac:dyDescent="0.2">
      <c r="A716" s="16"/>
      <c r="B716" s="113"/>
      <c r="C716" s="114">
        <v>2</v>
      </c>
      <c r="D716" s="115" t="s">
        <v>236</v>
      </c>
      <c r="E716" s="116" t="s">
        <v>529</v>
      </c>
      <c r="F716" s="117" t="s">
        <v>530</v>
      </c>
      <c r="G716" s="115" t="s">
        <v>239</v>
      </c>
      <c r="H716" s="118">
        <v>641.85</v>
      </c>
      <c r="I716" s="119">
        <v>0</v>
      </c>
      <c r="J716" s="120">
        <f>H716*I716</f>
        <v>0</v>
      </c>
      <c r="K716" s="118"/>
      <c r="L716" s="118">
        <f>H716*K716</f>
        <v>0</v>
      </c>
      <c r="M716" s="118"/>
      <c r="N716" s="118">
        <f>H716*M716</f>
        <v>0</v>
      </c>
      <c r="O716" s="120">
        <v>21</v>
      </c>
      <c r="P716" s="120">
        <f>J716*(O716/100)</f>
        <v>0</v>
      </c>
      <c r="Q716" s="120">
        <f>J716+P716</f>
        <v>0</v>
      </c>
      <c r="R716" s="10"/>
      <c r="S716" s="10"/>
      <c r="T716" s="10"/>
    </row>
    <row r="717" spans="1:20" ht="9.75" outlineLevel="4" x14ac:dyDescent="0.2">
      <c r="A717" s="121"/>
      <c r="B717" s="122"/>
      <c r="C717" s="122"/>
      <c r="D717" s="123"/>
      <c r="E717" s="128" t="s">
        <v>17</v>
      </c>
      <c r="F717" s="124" t="s">
        <v>619</v>
      </c>
      <c r="G717" s="123"/>
      <c r="H717" s="125">
        <v>641.85</v>
      </c>
      <c r="I717" s="126"/>
      <c r="J717" s="127"/>
      <c r="K717" s="125"/>
      <c r="L717" s="125"/>
      <c r="M717" s="125"/>
      <c r="N717" s="125"/>
      <c r="O717" s="127"/>
      <c r="P717" s="127"/>
      <c r="Q717" s="127"/>
      <c r="R717" s="7"/>
      <c r="S717" s="10"/>
    </row>
    <row r="718" spans="1:20" ht="7.5" customHeight="1" outlineLevel="4" x14ac:dyDescent="0.15">
      <c r="A718" s="10"/>
      <c r="B718" s="84"/>
      <c r="C718" s="83"/>
      <c r="D718" s="86"/>
      <c r="E718" s="45"/>
      <c r="F718" s="87"/>
      <c r="G718" s="86"/>
      <c r="H718" s="88"/>
      <c r="I718" s="90"/>
      <c r="J718" s="47"/>
      <c r="K718" s="51"/>
      <c r="L718" s="51"/>
      <c r="M718" s="51"/>
      <c r="N718" s="51"/>
      <c r="O718" s="47"/>
      <c r="P718" s="47"/>
      <c r="Q718" s="47"/>
      <c r="R718" s="7"/>
      <c r="S718" s="10"/>
    </row>
    <row r="719" spans="1:20" ht="11.25" outlineLevel="3" x14ac:dyDescent="0.2">
      <c r="A719" s="16"/>
      <c r="B719" s="113"/>
      <c r="C719" s="114">
        <v>3</v>
      </c>
      <c r="D719" s="115" t="s">
        <v>236</v>
      </c>
      <c r="E719" s="116" t="s">
        <v>416</v>
      </c>
      <c r="F719" s="117" t="s">
        <v>417</v>
      </c>
      <c r="G719" s="115" t="s">
        <v>239</v>
      </c>
      <c r="H719" s="118">
        <v>102.29999999999998</v>
      </c>
      <c r="I719" s="119">
        <v>0</v>
      </c>
      <c r="J719" s="120">
        <f>H719*I719</f>
        <v>0</v>
      </c>
      <c r="K719" s="118"/>
      <c r="L719" s="118">
        <f>H719*K719</f>
        <v>0</v>
      </c>
      <c r="M719" s="118"/>
      <c r="N719" s="118">
        <f>H719*M719</f>
        <v>0</v>
      </c>
      <c r="O719" s="120">
        <v>21</v>
      </c>
      <c r="P719" s="120">
        <f>J719*(O719/100)</f>
        <v>0</v>
      </c>
      <c r="Q719" s="120">
        <f>J719+P719</f>
        <v>0</v>
      </c>
      <c r="R719" s="10"/>
      <c r="S719" s="10"/>
      <c r="T719" s="10"/>
    </row>
    <row r="720" spans="1:20" ht="9.75" outlineLevel="4" x14ac:dyDescent="0.2">
      <c r="A720" s="121"/>
      <c r="B720" s="122"/>
      <c r="C720" s="122"/>
      <c r="D720" s="123"/>
      <c r="E720" s="128" t="s">
        <v>17</v>
      </c>
      <c r="F720" s="124" t="s">
        <v>620</v>
      </c>
      <c r="G720" s="123"/>
      <c r="H720" s="125">
        <v>65.099999999999994</v>
      </c>
      <c r="I720" s="126"/>
      <c r="J720" s="127"/>
      <c r="K720" s="125"/>
      <c r="L720" s="125"/>
      <c r="M720" s="125"/>
      <c r="N720" s="125"/>
      <c r="O720" s="127"/>
      <c r="P720" s="127"/>
      <c r="Q720" s="127"/>
      <c r="R720" s="7"/>
      <c r="S720" s="10"/>
    </row>
    <row r="721" spans="1:20" ht="9.75" outlineLevel="4" x14ac:dyDescent="0.2">
      <c r="A721" s="121"/>
      <c r="B721" s="122"/>
      <c r="C721" s="122"/>
      <c r="D721" s="123"/>
      <c r="E721" s="128"/>
      <c r="F721" s="124" t="s">
        <v>621</v>
      </c>
      <c r="G721" s="123"/>
      <c r="H721" s="125">
        <v>2.1</v>
      </c>
      <c r="I721" s="126"/>
      <c r="J721" s="127"/>
      <c r="K721" s="125"/>
      <c r="L721" s="125"/>
      <c r="M721" s="125"/>
      <c r="N721" s="125"/>
      <c r="O721" s="127"/>
      <c r="P721" s="127"/>
      <c r="Q721" s="127"/>
      <c r="R721" s="7"/>
      <c r="S721" s="10"/>
    </row>
    <row r="722" spans="1:20" ht="9.75" outlineLevel="4" x14ac:dyDescent="0.2">
      <c r="A722" s="121"/>
      <c r="B722" s="122"/>
      <c r="C722" s="122"/>
      <c r="D722" s="123"/>
      <c r="E722" s="128"/>
      <c r="F722" s="124" t="s">
        <v>622</v>
      </c>
      <c r="G722" s="123"/>
      <c r="H722" s="125">
        <v>35.1</v>
      </c>
      <c r="I722" s="126"/>
      <c r="J722" s="127"/>
      <c r="K722" s="125"/>
      <c r="L722" s="125"/>
      <c r="M722" s="125"/>
      <c r="N722" s="125"/>
      <c r="O722" s="127"/>
      <c r="P722" s="127"/>
      <c r="Q722" s="127"/>
      <c r="R722" s="7"/>
      <c r="S722" s="10"/>
    </row>
    <row r="723" spans="1:20" ht="7.5" customHeight="1" outlineLevel="4" x14ac:dyDescent="0.15">
      <c r="A723" s="10"/>
      <c r="B723" s="84"/>
      <c r="C723" s="83"/>
      <c r="D723" s="86"/>
      <c r="E723" s="45"/>
      <c r="F723" s="87"/>
      <c r="G723" s="86"/>
      <c r="H723" s="88"/>
      <c r="I723" s="90"/>
      <c r="J723" s="47"/>
      <c r="K723" s="51"/>
      <c r="L723" s="51"/>
      <c r="M723" s="51"/>
      <c r="N723" s="51"/>
      <c r="O723" s="47"/>
      <c r="P723" s="47"/>
      <c r="Q723" s="47"/>
      <c r="R723" s="7"/>
      <c r="S723" s="10"/>
    </row>
    <row r="724" spans="1:20" ht="11.25" outlineLevel="3" x14ac:dyDescent="0.2">
      <c r="A724" s="16"/>
      <c r="B724" s="113"/>
      <c r="C724" s="114">
        <v>4</v>
      </c>
      <c r="D724" s="115" t="s">
        <v>236</v>
      </c>
      <c r="E724" s="116" t="s">
        <v>284</v>
      </c>
      <c r="F724" s="117" t="s">
        <v>285</v>
      </c>
      <c r="G724" s="115" t="s">
        <v>239</v>
      </c>
      <c r="H724" s="118">
        <v>273</v>
      </c>
      <c r="I724" s="119">
        <v>0</v>
      </c>
      <c r="J724" s="120">
        <f>H724*I724</f>
        <v>0</v>
      </c>
      <c r="K724" s="118"/>
      <c r="L724" s="118">
        <f>H724*K724</f>
        <v>0</v>
      </c>
      <c r="M724" s="118"/>
      <c r="N724" s="118">
        <f>H724*M724</f>
        <v>0</v>
      </c>
      <c r="O724" s="120">
        <v>21</v>
      </c>
      <c r="P724" s="120">
        <f>J724*(O724/100)</f>
        <v>0</v>
      </c>
      <c r="Q724" s="120">
        <f>J724+P724</f>
        <v>0</v>
      </c>
      <c r="R724" s="10"/>
      <c r="S724" s="10"/>
      <c r="T724" s="10"/>
    </row>
    <row r="725" spans="1:20" ht="9.75" outlineLevel="4" x14ac:dyDescent="0.2">
      <c r="A725" s="121"/>
      <c r="B725" s="122"/>
      <c r="C725" s="122"/>
      <c r="D725" s="123"/>
      <c r="E725" s="128" t="s">
        <v>17</v>
      </c>
      <c r="F725" s="124" t="s">
        <v>623</v>
      </c>
      <c r="G725" s="123"/>
      <c r="H725" s="125">
        <v>273</v>
      </c>
      <c r="I725" s="126"/>
      <c r="J725" s="127"/>
      <c r="K725" s="125"/>
      <c r="L725" s="125"/>
      <c r="M725" s="125"/>
      <c r="N725" s="125"/>
      <c r="O725" s="127"/>
      <c r="P725" s="127"/>
      <c r="Q725" s="127"/>
      <c r="R725" s="7"/>
      <c r="S725" s="10"/>
    </row>
    <row r="726" spans="1:20" ht="7.5" customHeight="1" outlineLevel="4" x14ac:dyDescent="0.15">
      <c r="A726" s="10"/>
      <c r="B726" s="84"/>
      <c r="C726" s="83"/>
      <c r="D726" s="86"/>
      <c r="E726" s="45"/>
      <c r="F726" s="87"/>
      <c r="G726" s="86"/>
      <c r="H726" s="88"/>
      <c r="I726" s="90"/>
      <c r="J726" s="47"/>
      <c r="K726" s="51"/>
      <c r="L726" s="51"/>
      <c r="M726" s="51"/>
      <c r="N726" s="51"/>
      <c r="O726" s="47"/>
      <c r="P726" s="47"/>
      <c r="Q726" s="47"/>
      <c r="R726" s="7"/>
      <c r="S726" s="10"/>
    </row>
    <row r="727" spans="1:20" ht="11.25" outlineLevel="3" x14ac:dyDescent="0.2">
      <c r="A727" s="16"/>
      <c r="B727" s="113"/>
      <c r="C727" s="114">
        <v>5</v>
      </c>
      <c r="D727" s="115" t="s">
        <v>236</v>
      </c>
      <c r="E727" s="116" t="s">
        <v>624</v>
      </c>
      <c r="F727" s="117" t="s">
        <v>625</v>
      </c>
      <c r="G727" s="115" t="s">
        <v>239</v>
      </c>
      <c r="H727" s="118">
        <v>249</v>
      </c>
      <c r="I727" s="119">
        <v>0</v>
      </c>
      <c r="J727" s="120">
        <f>H727*I727</f>
        <v>0</v>
      </c>
      <c r="K727" s="118"/>
      <c r="L727" s="118">
        <f>H727*K727</f>
        <v>0</v>
      </c>
      <c r="M727" s="118"/>
      <c r="N727" s="118">
        <f>H727*M727</f>
        <v>0</v>
      </c>
      <c r="O727" s="120">
        <v>21</v>
      </c>
      <c r="P727" s="120">
        <f>J727*(O727/100)</f>
        <v>0</v>
      </c>
      <c r="Q727" s="120">
        <f>J727+P727</f>
        <v>0</v>
      </c>
      <c r="R727" s="10"/>
      <c r="S727" s="10"/>
      <c r="T727" s="10"/>
    </row>
    <row r="728" spans="1:20" ht="9.75" outlineLevel="4" x14ac:dyDescent="0.2">
      <c r="A728" s="121"/>
      <c r="B728" s="122"/>
      <c r="C728" s="122"/>
      <c r="D728" s="123"/>
      <c r="E728" s="128" t="s">
        <v>17</v>
      </c>
      <c r="F728" s="124" t="s">
        <v>626</v>
      </c>
      <c r="G728" s="123"/>
      <c r="H728" s="125">
        <v>249</v>
      </c>
      <c r="I728" s="126"/>
      <c r="J728" s="127"/>
      <c r="K728" s="125"/>
      <c r="L728" s="125"/>
      <c r="M728" s="125"/>
      <c r="N728" s="125"/>
      <c r="O728" s="127"/>
      <c r="P728" s="127"/>
      <c r="Q728" s="127"/>
      <c r="R728" s="7"/>
      <c r="S728" s="10"/>
    </row>
    <row r="729" spans="1:20" ht="7.5" customHeight="1" outlineLevel="4" x14ac:dyDescent="0.15">
      <c r="A729" s="10"/>
      <c r="B729" s="84"/>
      <c r="C729" s="83"/>
      <c r="D729" s="86"/>
      <c r="E729" s="45"/>
      <c r="F729" s="87"/>
      <c r="G729" s="86"/>
      <c r="H729" s="88"/>
      <c r="I729" s="90"/>
      <c r="J729" s="47"/>
      <c r="K729" s="51"/>
      <c r="L729" s="51"/>
      <c r="M729" s="51"/>
      <c r="N729" s="51"/>
      <c r="O729" s="47"/>
      <c r="P729" s="47"/>
      <c r="Q729" s="47"/>
      <c r="R729" s="7"/>
      <c r="S729" s="10"/>
    </row>
    <row r="730" spans="1:20" ht="11.25" outlineLevel="3" x14ac:dyDescent="0.2">
      <c r="A730" s="16"/>
      <c r="B730" s="113"/>
      <c r="C730" s="114">
        <v>6</v>
      </c>
      <c r="D730" s="115" t="s">
        <v>236</v>
      </c>
      <c r="E730" s="116" t="s">
        <v>286</v>
      </c>
      <c r="F730" s="117" t="s">
        <v>287</v>
      </c>
      <c r="G730" s="115" t="s">
        <v>239</v>
      </c>
      <c r="H730" s="118">
        <v>783.1</v>
      </c>
      <c r="I730" s="119">
        <v>0</v>
      </c>
      <c r="J730" s="120">
        <f>H730*I730</f>
        <v>0</v>
      </c>
      <c r="K730" s="118"/>
      <c r="L730" s="118">
        <f>H730*K730</f>
        <v>0</v>
      </c>
      <c r="M730" s="118"/>
      <c r="N730" s="118">
        <f>H730*M730</f>
        <v>0</v>
      </c>
      <c r="O730" s="120">
        <v>21</v>
      </c>
      <c r="P730" s="120">
        <f>J730*(O730/100)</f>
        <v>0</v>
      </c>
      <c r="Q730" s="120">
        <f>J730+P730</f>
        <v>0</v>
      </c>
      <c r="R730" s="10"/>
      <c r="S730" s="10"/>
      <c r="T730" s="10"/>
    </row>
    <row r="731" spans="1:20" ht="9.75" outlineLevel="4" x14ac:dyDescent="0.2">
      <c r="A731" s="121"/>
      <c r="B731" s="122"/>
      <c r="C731" s="122"/>
      <c r="D731" s="123"/>
      <c r="E731" s="128" t="s">
        <v>17</v>
      </c>
      <c r="F731" s="124" t="s">
        <v>614</v>
      </c>
      <c r="G731" s="123"/>
      <c r="H731" s="125">
        <v>696</v>
      </c>
      <c r="I731" s="126"/>
      <c r="J731" s="127"/>
      <c r="K731" s="125"/>
      <c r="L731" s="125"/>
      <c r="M731" s="125"/>
      <c r="N731" s="125"/>
      <c r="O731" s="127"/>
      <c r="P731" s="127"/>
      <c r="Q731" s="127"/>
      <c r="R731" s="7"/>
      <c r="S731" s="10"/>
    </row>
    <row r="732" spans="1:20" ht="9.75" outlineLevel="4" x14ac:dyDescent="0.2">
      <c r="A732" s="121"/>
      <c r="B732" s="122"/>
      <c r="C732" s="122"/>
      <c r="D732" s="123"/>
      <c r="E732" s="128"/>
      <c r="F732" s="124" t="s">
        <v>627</v>
      </c>
      <c r="G732" s="123"/>
      <c r="H732" s="125">
        <v>34.9</v>
      </c>
      <c r="I732" s="126"/>
      <c r="J732" s="127"/>
      <c r="K732" s="125"/>
      <c r="L732" s="125"/>
      <c r="M732" s="125"/>
      <c r="N732" s="125"/>
      <c r="O732" s="127"/>
      <c r="P732" s="127"/>
      <c r="Q732" s="127"/>
      <c r="R732" s="7"/>
      <c r="S732" s="10"/>
    </row>
    <row r="733" spans="1:20" ht="9.75" outlineLevel="4" x14ac:dyDescent="0.2">
      <c r="A733" s="121"/>
      <c r="B733" s="122"/>
      <c r="C733" s="122"/>
      <c r="D733" s="123"/>
      <c r="E733" s="128"/>
      <c r="F733" s="124" t="s">
        <v>618</v>
      </c>
      <c r="G733" s="123"/>
      <c r="H733" s="125">
        <v>52.2</v>
      </c>
      <c r="I733" s="126"/>
      <c r="J733" s="127"/>
      <c r="K733" s="125"/>
      <c r="L733" s="125"/>
      <c r="M733" s="125"/>
      <c r="N733" s="125"/>
      <c r="O733" s="127"/>
      <c r="P733" s="127"/>
      <c r="Q733" s="127"/>
      <c r="R733" s="7"/>
      <c r="S733" s="10"/>
    </row>
    <row r="734" spans="1:20" ht="7.5" customHeight="1" outlineLevel="4" x14ac:dyDescent="0.15">
      <c r="A734" s="10"/>
      <c r="B734" s="84"/>
      <c r="C734" s="83"/>
      <c r="D734" s="86"/>
      <c r="E734" s="45"/>
      <c r="F734" s="87"/>
      <c r="G734" s="86"/>
      <c r="H734" s="88"/>
      <c r="I734" s="90"/>
      <c r="J734" s="47"/>
      <c r="K734" s="51"/>
      <c r="L734" s="51"/>
      <c r="M734" s="51"/>
      <c r="N734" s="51"/>
      <c r="O734" s="47"/>
      <c r="P734" s="47"/>
      <c r="Q734" s="47"/>
      <c r="R734" s="7"/>
      <c r="S734" s="10"/>
    </row>
    <row r="735" spans="1:20" ht="11.25" outlineLevel="3" x14ac:dyDescent="0.2">
      <c r="A735" s="16"/>
      <c r="B735" s="113"/>
      <c r="C735" s="114">
        <v>7</v>
      </c>
      <c r="D735" s="115" t="s">
        <v>236</v>
      </c>
      <c r="E735" s="116" t="s">
        <v>289</v>
      </c>
      <c r="F735" s="117" t="s">
        <v>290</v>
      </c>
      <c r="G735" s="115" t="s">
        <v>243</v>
      </c>
      <c r="H735" s="118">
        <v>21.73</v>
      </c>
      <c r="I735" s="119">
        <v>0</v>
      </c>
      <c r="J735" s="120">
        <f>H735*I735</f>
        <v>0</v>
      </c>
      <c r="K735" s="118"/>
      <c r="L735" s="118">
        <f>H735*K735</f>
        <v>0</v>
      </c>
      <c r="M735" s="118"/>
      <c r="N735" s="118">
        <f>H735*M735</f>
        <v>0</v>
      </c>
      <c r="O735" s="120">
        <v>21</v>
      </c>
      <c r="P735" s="120">
        <f>J735*(O735/100)</f>
        <v>0</v>
      </c>
      <c r="Q735" s="120">
        <f>J735+P735</f>
        <v>0</v>
      </c>
      <c r="R735" s="10"/>
      <c r="S735" s="10"/>
      <c r="T735" s="10"/>
    </row>
    <row r="736" spans="1:20" ht="9.75" outlineLevel="4" x14ac:dyDescent="0.2">
      <c r="A736" s="121"/>
      <c r="B736" s="122"/>
      <c r="C736" s="122"/>
      <c r="D736" s="123"/>
      <c r="E736" s="128" t="s">
        <v>17</v>
      </c>
      <c r="F736" s="124" t="s">
        <v>628</v>
      </c>
      <c r="G736" s="123"/>
      <c r="H736" s="125">
        <v>21.73</v>
      </c>
      <c r="I736" s="126"/>
      <c r="J736" s="127"/>
      <c r="K736" s="125"/>
      <c r="L736" s="125"/>
      <c r="M736" s="125"/>
      <c r="N736" s="125"/>
      <c r="O736" s="127"/>
      <c r="P736" s="127"/>
      <c r="Q736" s="127"/>
      <c r="R736" s="7"/>
      <c r="S736" s="10"/>
    </row>
    <row r="737" spans="1:20" ht="7.5" customHeight="1" outlineLevel="4" x14ac:dyDescent="0.15">
      <c r="A737" s="10"/>
      <c r="B737" s="84"/>
      <c r="C737" s="83"/>
      <c r="D737" s="86"/>
      <c r="E737" s="45"/>
      <c r="F737" s="87"/>
      <c r="G737" s="86"/>
      <c r="H737" s="88"/>
      <c r="I737" s="90"/>
      <c r="J737" s="47"/>
      <c r="K737" s="51"/>
      <c r="L737" s="51"/>
      <c r="M737" s="51"/>
      <c r="N737" s="51"/>
      <c r="O737" s="47"/>
      <c r="P737" s="47"/>
      <c r="Q737" s="47"/>
      <c r="R737" s="7"/>
      <c r="S737" s="10"/>
    </row>
    <row r="738" spans="1:20" ht="11.25" outlineLevel="3" x14ac:dyDescent="0.2">
      <c r="A738" s="16"/>
      <c r="B738" s="113"/>
      <c r="C738" s="114">
        <v>8</v>
      </c>
      <c r="D738" s="115" t="s">
        <v>227</v>
      </c>
      <c r="E738" s="116" t="s">
        <v>629</v>
      </c>
      <c r="F738" s="117" t="s">
        <v>630</v>
      </c>
      <c r="G738" s="115" t="s">
        <v>239</v>
      </c>
      <c r="H738" s="118">
        <v>803.3</v>
      </c>
      <c r="I738" s="119">
        <v>0</v>
      </c>
      <c r="J738" s="120">
        <f>H738*I738</f>
        <v>0</v>
      </c>
      <c r="K738" s="118">
        <v>0.222</v>
      </c>
      <c r="L738" s="118">
        <f>H738*K738</f>
        <v>178.33259999999999</v>
      </c>
      <c r="M738" s="118"/>
      <c r="N738" s="118">
        <f>H738*M738</f>
        <v>0</v>
      </c>
      <c r="O738" s="120">
        <v>21</v>
      </c>
      <c r="P738" s="120">
        <f>J738*(O738/100)</f>
        <v>0</v>
      </c>
      <c r="Q738" s="120">
        <f>J738+P738</f>
        <v>0</v>
      </c>
      <c r="R738" s="10"/>
      <c r="S738" s="10"/>
      <c r="T738" s="10"/>
    </row>
    <row r="739" spans="1:20" ht="9.75" outlineLevel="4" x14ac:dyDescent="0.2">
      <c r="A739" s="121"/>
      <c r="B739" s="122"/>
      <c r="C739" s="122"/>
      <c r="D739" s="123"/>
      <c r="E739" s="128" t="s">
        <v>17</v>
      </c>
      <c r="F739" s="124" t="s">
        <v>614</v>
      </c>
      <c r="G739" s="123"/>
      <c r="H739" s="125">
        <v>696</v>
      </c>
      <c r="I739" s="126"/>
      <c r="J739" s="127"/>
      <c r="K739" s="125"/>
      <c r="L739" s="125"/>
      <c r="M739" s="125"/>
      <c r="N739" s="125"/>
      <c r="O739" s="127"/>
      <c r="P739" s="127"/>
      <c r="Q739" s="127"/>
      <c r="R739" s="7"/>
      <c r="S739" s="10"/>
    </row>
    <row r="740" spans="1:20" ht="9.75" outlineLevel="4" x14ac:dyDescent="0.2">
      <c r="A740" s="121"/>
      <c r="B740" s="122"/>
      <c r="C740" s="122"/>
      <c r="D740" s="123"/>
      <c r="E740" s="128"/>
      <c r="F740" s="124" t="s">
        <v>631</v>
      </c>
      <c r="G740" s="123"/>
      <c r="H740" s="125">
        <v>29</v>
      </c>
      <c r="I740" s="126"/>
      <c r="J740" s="127"/>
      <c r="K740" s="125"/>
      <c r="L740" s="125"/>
      <c r="M740" s="125"/>
      <c r="N740" s="125"/>
      <c r="O740" s="127"/>
      <c r="P740" s="127"/>
      <c r="Q740" s="127"/>
      <c r="R740" s="7"/>
      <c r="S740" s="10"/>
    </row>
    <row r="741" spans="1:20" ht="9.75" outlineLevel="4" x14ac:dyDescent="0.2">
      <c r="A741" s="121"/>
      <c r="B741" s="122"/>
      <c r="C741" s="122"/>
      <c r="D741" s="123"/>
      <c r="E741" s="128"/>
      <c r="F741" s="124" t="s">
        <v>618</v>
      </c>
      <c r="G741" s="123"/>
      <c r="H741" s="125">
        <v>52.2</v>
      </c>
      <c r="I741" s="126"/>
      <c r="J741" s="127"/>
      <c r="K741" s="125"/>
      <c r="L741" s="125"/>
      <c r="M741" s="125"/>
      <c r="N741" s="125"/>
      <c r="O741" s="127"/>
      <c r="P741" s="127"/>
      <c r="Q741" s="127"/>
      <c r="R741" s="7"/>
      <c r="S741" s="10"/>
    </row>
    <row r="742" spans="1:20" ht="9.75" outlineLevel="4" x14ac:dyDescent="0.2">
      <c r="A742" s="121"/>
      <c r="B742" s="122"/>
      <c r="C742" s="122"/>
      <c r="D742" s="123"/>
      <c r="E742" s="128"/>
      <c r="F742" s="124" t="s">
        <v>632</v>
      </c>
      <c r="G742" s="123"/>
      <c r="H742" s="125">
        <v>26.1</v>
      </c>
      <c r="I742" s="126"/>
      <c r="J742" s="127"/>
      <c r="K742" s="125"/>
      <c r="L742" s="125"/>
      <c r="M742" s="125"/>
      <c r="N742" s="125"/>
      <c r="O742" s="127"/>
      <c r="P742" s="127"/>
      <c r="Q742" s="127"/>
      <c r="R742" s="7"/>
      <c r="S742" s="10"/>
    </row>
    <row r="743" spans="1:20" ht="7.5" customHeight="1" outlineLevel="4" x14ac:dyDescent="0.15">
      <c r="A743" s="10"/>
      <c r="B743" s="84"/>
      <c r="C743" s="83"/>
      <c r="D743" s="86"/>
      <c r="E743" s="45"/>
      <c r="F743" s="87"/>
      <c r="G743" s="86"/>
      <c r="H743" s="88"/>
      <c r="I743" s="90"/>
      <c r="J743" s="47"/>
      <c r="K743" s="51"/>
      <c r="L743" s="51"/>
      <c r="M743" s="51"/>
      <c r="N743" s="51"/>
      <c r="O743" s="47"/>
      <c r="P743" s="47"/>
      <c r="Q743" s="47"/>
      <c r="R743" s="7"/>
      <c r="S743" s="10"/>
    </row>
    <row r="744" spans="1:20" ht="11.25" outlineLevel="3" x14ac:dyDescent="0.2">
      <c r="A744" s="16"/>
      <c r="B744" s="113"/>
      <c r="C744" s="114">
        <v>9</v>
      </c>
      <c r="D744" s="115" t="s">
        <v>236</v>
      </c>
      <c r="E744" s="116" t="s">
        <v>633</v>
      </c>
      <c r="F744" s="117" t="s">
        <v>634</v>
      </c>
      <c r="G744" s="115" t="s">
        <v>239</v>
      </c>
      <c r="H744" s="118">
        <v>777.2</v>
      </c>
      <c r="I744" s="119">
        <v>0</v>
      </c>
      <c r="J744" s="120">
        <f>H744*I744</f>
        <v>0</v>
      </c>
      <c r="K744" s="118">
        <v>0.1837</v>
      </c>
      <c r="L744" s="118">
        <f>H744*K744</f>
        <v>142.77164000000002</v>
      </c>
      <c r="M744" s="118"/>
      <c r="N744" s="118">
        <f>H744*M744</f>
        <v>0</v>
      </c>
      <c r="O744" s="120">
        <v>21</v>
      </c>
      <c r="P744" s="120">
        <f>J744*(O744/100)</f>
        <v>0</v>
      </c>
      <c r="Q744" s="120">
        <f>J744+P744</f>
        <v>0</v>
      </c>
      <c r="R744" s="10"/>
      <c r="S744" s="10"/>
      <c r="T744" s="10"/>
    </row>
    <row r="745" spans="1:20" ht="9.75" outlineLevel="4" x14ac:dyDescent="0.2">
      <c r="A745" s="121"/>
      <c r="B745" s="122"/>
      <c r="C745" s="122"/>
      <c r="D745" s="123"/>
      <c r="E745" s="128" t="s">
        <v>17</v>
      </c>
      <c r="F745" s="124" t="s">
        <v>614</v>
      </c>
      <c r="G745" s="123"/>
      <c r="H745" s="125">
        <v>696</v>
      </c>
      <c r="I745" s="126"/>
      <c r="J745" s="127"/>
      <c r="K745" s="125"/>
      <c r="L745" s="125"/>
      <c r="M745" s="125"/>
      <c r="N745" s="125"/>
      <c r="O745" s="127"/>
      <c r="P745" s="127"/>
      <c r="Q745" s="127"/>
      <c r="R745" s="7"/>
      <c r="S745" s="10"/>
    </row>
    <row r="746" spans="1:20" ht="9.75" outlineLevel="4" x14ac:dyDescent="0.2">
      <c r="A746" s="121"/>
      <c r="B746" s="122"/>
      <c r="C746" s="122"/>
      <c r="D746" s="123"/>
      <c r="E746" s="128"/>
      <c r="F746" s="124" t="s">
        <v>631</v>
      </c>
      <c r="G746" s="123"/>
      <c r="H746" s="125">
        <v>29</v>
      </c>
      <c r="I746" s="126"/>
      <c r="J746" s="127"/>
      <c r="K746" s="125"/>
      <c r="L746" s="125"/>
      <c r="M746" s="125"/>
      <c r="N746" s="125"/>
      <c r="O746" s="127"/>
      <c r="P746" s="127"/>
      <c r="Q746" s="127"/>
      <c r="R746" s="7"/>
      <c r="S746" s="10"/>
    </row>
    <row r="747" spans="1:20" ht="9.75" outlineLevel="4" x14ac:dyDescent="0.2">
      <c r="A747" s="121"/>
      <c r="B747" s="122"/>
      <c r="C747" s="122"/>
      <c r="D747" s="123"/>
      <c r="E747" s="128"/>
      <c r="F747" s="124" t="s">
        <v>618</v>
      </c>
      <c r="G747" s="123"/>
      <c r="H747" s="125">
        <v>52.2</v>
      </c>
      <c r="I747" s="126"/>
      <c r="J747" s="127"/>
      <c r="K747" s="125"/>
      <c r="L747" s="125"/>
      <c r="M747" s="125"/>
      <c r="N747" s="125"/>
      <c r="O747" s="127"/>
      <c r="P747" s="127"/>
      <c r="Q747" s="127"/>
      <c r="R747" s="7"/>
      <c r="S747" s="10"/>
    </row>
    <row r="748" spans="1:20" ht="7.5" customHeight="1" outlineLevel="4" x14ac:dyDescent="0.15">
      <c r="A748" s="10"/>
      <c r="B748" s="84"/>
      <c r="C748" s="83"/>
      <c r="D748" s="86"/>
      <c r="E748" s="45"/>
      <c r="F748" s="87"/>
      <c r="G748" s="86"/>
      <c r="H748" s="88"/>
      <c r="I748" s="90"/>
      <c r="J748" s="47"/>
      <c r="K748" s="51"/>
      <c r="L748" s="51"/>
      <c r="M748" s="51"/>
      <c r="N748" s="51"/>
      <c r="O748" s="47"/>
      <c r="P748" s="47"/>
      <c r="Q748" s="47"/>
      <c r="R748" s="7"/>
      <c r="S748" s="10"/>
    </row>
    <row r="749" spans="1:20" ht="11.25" outlineLevel="3" x14ac:dyDescent="0.2">
      <c r="A749" s="16"/>
      <c r="B749" s="113"/>
      <c r="C749" s="114">
        <v>10</v>
      </c>
      <c r="D749" s="115" t="s">
        <v>227</v>
      </c>
      <c r="E749" s="116" t="s">
        <v>423</v>
      </c>
      <c r="F749" s="117" t="s">
        <v>424</v>
      </c>
      <c r="G749" s="115" t="s">
        <v>239</v>
      </c>
      <c r="H749" s="118">
        <v>5.9</v>
      </c>
      <c r="I749" s="119">
        <v>0</v>
      </c>
      <c r="J749" s="120">
        <f>H749*I749</f>
        <v>0</v>
      </c>
      <c r="K749" s="118">
        <v>0.13100000000000001</v>
      </c>
      <c r="L749" s="118">
        <f>H749*K749</f>
        <v>0.77290000000000003</v>
      </c>
      <c r="M749" s="118"/>
      <c r="N749" s="118">
        <f>H749*M749</f>
        <v>0</v>
      </c>
      <c r="O749" s="120">
        <v>21</v>
      </c>
      <c r="P749" s="120">
        <f>J749*(O749/100)</f>
        <v>0</v>
      </c>
      <c r="Q749" s="120">
        <f>J749+P749</f>
        <v>0</v>
      </c>
      <c r="R749" s="10"/>
      <c r="S749" s="10"/>
      <c r="T749" s="10"/>
    </row>
    <row r="750" spans="1:20" ht="9.75" outlineLevel="4" x14ac:dyDescent="0.2">
      <c r="A750" s="121"/>
      <c r="B750" s="122"/>
      <c r="C750" s="122"/>
      <c r="D750" s="123"/>
      <c r="E750" s="128" t="s">
        <v>17</v>
      </c>
      <c r="F750" s="124" t="s">
        <v>635</v>
      </c>
      <c r="G750" s="123"/>
      <c r="H750" s="125">
        <v>5.9</v>
      </c>
      <c r="I750" s="126"/>
      <c r="J750" s="127"/>
      <c r="K750" s="125"/>
      <c r="L750" s="125"/>
      <c r="M750" s="125"/>
      <c r="N750" s="125"/>
      <c r="O750" s="127"/>
      <c r="P750" s="127"/>
      <c r="Q750" s="127"/>
      <c r="R750" s="7"/>
      <c r="S750" s="10"/>
    </row>
    <row r="751" spans="1:20" ht="7.5" customHeight="1" outlineLevel="4" x14ac:dyDescent="0.15">
      <c r="A751" s="10"/>
      <c r="B751" s="84"/>
      <c r="C751" s="83"/>
      <c r="D751" s="86"/>
      <c r="E751" s="45"/>
      <c r="F751" s="87"/>
      <c r="G751" s="86"/>
      <c r="H751" s="88"/>
      <c r="I751" s="90"/>
      <c r="J751" s="47"/>
      <c r="K751" s="51"/>
      <c r="L751" s="51"/>
      <c r="M751" s="51"/>
      <c r="N751" s="51"/>
      <c r="O751" s="47"/>
      <c r="P751" s="47"/>
      <c r="Q751" s="47"/>
      <c r="R751" s="7"/>
      <c r="S751" s="10"/>
    </row>
    <row r="752" spans="1:20" ht="11.25" outlineLevel="3" x14ac:dyDescent="0.2">
      <c r="A752" s="16"/>
      <c r="B752" s="113"/>
      <c r="C752" s="114">
        <v>11</v>
      </c>
      <c r="D752" s="115" t="s">
        <v>227</v>
      </c>
      <c r="E752" s="116" t="s">
        <v>636</v>
      </c>
      <c r="F752" s="117" t="s">
        <v>637</v>
      </c>
      <c r="G752" s="115" t="s">
        <v>239</v>
      </c>
      <c r="H752" s="118">
        <v>3.9</v>
      </c>
      <c r="I752" s="119">
        <v>0</v>
      </c>
      <c r="J752" s="120">
        <f>H752*I752</f>
        <v>0</v>
      </c>
      <c r="K752" s="118">
        <v>0.17499999999999999</v>
      </c>
      <c r="L752" s="118">
        <f>H752*K752</f>
        <v>0.6825</v>
      </c>
      <c r="M752" s="118"/>
      <c r="N752" s="118">
        <f>H752*M752</f>
        <v>0</v>
      </c>
      <c r="O752" s="120">
        <v>21</v>
      </c>
      <c r="P752" s="120">
        <f>J752*(O752/100)</f>
        <v>0</v>
      </c>
      <c r="Q752" s="120">
        <f>J752+P752</f>
        <v>0</v>
      </c>
      <c r="R752" s="10"/>
      <c r="S752" s="10"/>
      <c r="T752" s="10"/>
    </row>
    <row r="753" spans="1:20" ht="9.75" outlineLevel="4" x14ac:dyDescent="0.2">
      <c r="A753" s="121"/>
      <c r="B753" s="122"/>
      <c r="C753" s="122"/>
      <c r="D753" s="123"/>
      <c r="E753" s="128" t="s">
        <v>17</v>
      </c>
      <c r="F753" s="124" t="s">
        <v>638</v>
      </c>
      <c r="G753" s="123"/>
      <c r="H753" s="125">
        <v>3.9</v>
      </c>
      <c r="I753" s="126"/>
      <c r="J753" s="127"/>
      <c r="K753" s="125"/>
      <c r="L753" s="125"/>
      <c r="M753" s="125"/>
      <c r="N753" s="125"/>
      <c r="O753" s="127"/>
      <c r="P753" s="127"/>
      <c r="Q753" s="127"/>
      <c r="R753" s="7"/>
      <c r="S753" s="10"/>
    </row>
    <row r="754" spans="1:20" ht="7.5" customHeight="1" outlineLevel="4" x14ac:dyDescent="0.15">
      <c r="A754" s="10"/>
      <c r="B754" s="84"/>
      <c r="C754" s="83"/>
      <c r="D754" s="86"/>
      <c r="E754" s="45"/>
      <c r="F754" s="87"/>
      <c r="G754" s="86"/>
      <c r="H754" s="88"/>
      <c r="I754" s="90"/>
      <c r="J754" s="47"/>
      <c r="K754" s="51"/>
      <c r="L754" s="51"/>
      <c r="M754" s="51"/>
      <c r="N754" s="51"/>
      <c r="O754" s="47"/>
      <c r="P754" s="47"/>
      <c r="Q754" s="47"/>
      <c r="R754" s="7"/>
      <c r="S754" s="10"/>
    </row>
    <row r="755" spans="1:20" ht="11.25" outlineLevel="3" x14ac:dyDescent="0.2">
      <c r="A755" s="16"/>
      <c r="B755" s="113"/>
      <c r="C755" s="114">
        <v>12</v>
      </c>
      <c r="D755" s="115" t="s">
        <v>227</v>
      </c>
      <c r="E755" s="116" t="s">
        <v>543</v>
      </c>
      <c r="F755" s="117" t="s">
        <v>544</v>
      </c>
      <c r="G755" s="115" t="s">
        <v>239</v>
      </c>
      <c r="H755" s="118">
        <v>641.85</v>
      </c>
      <c r="I755" s="119">
        <v>0</v>
      </c>
      <c r="J755" s="120">
        <f>H755*I755</f>
        <v>0</v>
      </c>
      <c r="K755" s="118">
        <v>0.32286999999999999</v>
      </c>
      <c r="L755" s="118">
        <f>H755*K755</f>
        <v>207.23410949999999</v>
      </c>
      <c r="M755" s="118"/>
      <c r="N755" s="118">
        <f>H755*M755</f>
        <v>0</v>
      </c>
      <c r="O755" s="120">
        <v>21</v>
      </c>
      <c r="P755" s="120">
        <f>J755*(O755/100)</f>
        <v>0</v>
      </c>
      <c r="Q755" s="120">
        <f>J755+P755</f>
        <v>0</v>
      </c>
      <c r="R755" s="10"/>
      <c r="S755" s="10"/>
      <c r="T755" s="10"/>
    </row>
    <row r="756" spans="1:20" ht="9.75" outlineLevel="4" x14ac:dyDescent="0.2">
      <c r="A756" s="121"/>
      <c r="B756" s="122"/>
      <c r="C756" s="122"/>
      <c r="D756" s="123"/>
      <c r="E756" s="128" t="s">
        <v>17</v>
      </c>
      <c r="F756" s="124" t="s">
        <v>2044</v>
      </c>
      <c r="G756" s="123"/>
      <c r="H756" s="125">
        <v>641.85</v>
      </c>
      <c r="I756" s="126"/>
      <c r="J756" s="127"/>
      <c r="K756" s="125"/>
      <c r="L756" s="125"/>
      <c r="M756" s="125"/>
      <c r="N756" s="125"/>
      <c r="O756" s="127"/>
      <c r="P756" s="127"/>
      <c r="Q756" s="127"/>
      <c r="R756" s="7"/>
      <c r="S756" s="10"/>
    </row>
    <row r="757" spans="1:20" ht="7.5" customHeight="1" outlineLevel="4" x14ac:dyDescent="0.15">
      <c r="A757" s="10"/>
      <c r="B757" s="84"/>
      <c r="C757" s="83"/>
      <c r="D757" s="86"/>
      <c r="E757" s="45"/>
      <c r="F757" s="87"/>
      <c r="G757" s="86"/>
      <c r="H757" s="88"/>
      <c r="I757" s="90"/>
      <c r="J757" s="47"/>
      <c r="K757" s="51"/>
      <c r="L757" s="51"/>
      <c r="M757" s="51"/>
      <c r="N757" s="51"/>
      <c r="O757" s="47"/>
      <c r="P757" s="47"/>
      <c r="Q757" s="47"/>
      <c r="R757" s="7"/>
      <c r="S757" s="10"/>
    </row>
    <row r="758" spans="1:20" ht="11.25" outlineLevel="3" x14ac:dyDescent="0.2">
      <c r="A758" s="16"/>
      <c r="B758" s="113"/>
      <c r="C758" s="114">
        <v>13</v>
      </c>
      <c r="D758" s="115" t="s">
        <v>227</v>
      </c>
      <c r="E758" s="116" t="s">
        <v>429</v>
      </c>
      <c r="F758" s="117" t="s">
        <v>430</v>
      </c>
      <c r="G758" s="115" t="s">
        <v>239</v>
      </c>
      <c r="H758" s="118">
        <v>102.6</v>
      </c>
      <c r="I758" s="119">
        <v>0</v>
      </c>
      <c r="J758" s="120">
        <f>H758*I758</f>
        <v>0</v>
      </c>
      <c r="K758" s="118">
        <v>0.21</v>
      </c>
      <c r="L758" s="118">
        <f>H758*K758</f>
        <v>21.545999999999999</v>
      </c>
      <c r="M758" s="118"/>
      <c r="N758" s="118">
        <f>H758*M758</f>
        <v>0</v>
      </c>
      <c r="O758" s="120">
        <v>21</v>
      </c>
      <c r="P758" s="120">
        <f>J758*(O758/100)</f>
        <v>0</v>
      </c>
      <c r="Q758" s="120">
        <f>J758+P758</f>
        <v>0</v>
      </c>
      <c r="R758" s="10"/>
      <c r="S758" s="10"/>
      <c r="T758" s="10"/>
    </row>
    <row r="759" spans="1:20" ht="9.75" outlineLevel="4" x14ac:dyDescent="0.2">
      <c r="A759" s="121"/>
      <c r="B759" s="122"/>
      <c r="C759" s="122"/>
      <c r="D759" s="123"/>
      <c r="E759" s="128" t="s">
        <v>17</v>
      </c>
      <c r="F759" s="124" t="s">
        <v>639</v>
      </c>
      <c r="G759" s="123"/>
      <c r="H759" s="125">
        <v>65.099999999999994</v>
      </c>
      <c r="I759" s="126"/>
      <c r="J759" s="127"/>
      <c r="K759" s="125"/>
      <c r="L759" s="125"/>
      <c r="M759" s="125"/>
      <c r="N759" s="125"/>
      <c r="O759" s="127"/>
      <c r="P759" s="127"/>
      <c r="Q759" s="127"/>
      <c r="R759" s="7"/>
      <c r="S759" s="10"/>
    </row>
    <row r="760" spans="1:20" ht="9.75" outlineLevel="4" x14ac:dyDescent="0.2">
      <c r="A760" s="121"/>
      <c r="B760" s="122"/>
      <c r="C760" s="122"/>
      <c r="D760" s="123"/>
      <c r="E760" s="128"/>
      <c r="F760" s="124" t="s">
        <v>640</v>
      </c>
      <c r="G760" s="123"/>
      <c r="H760" s="125">
        <v>2.4</v>
      </c>
      <c r="I760" s="126"/>
      <c r="J760" s="127"/>
      <c r="K760" s="125"/>
      <c r="L760" s="125"/>
      <c r="M760" s="125"/>
      <c r="N760" s="125"/>
      <c r="O760" s="127"/>
      <c r="P760" s="127"/>
      <c r="Q760" s="127"/>
      <c r="R760" s="7"/>
      <c r="S760" s="10"/>
    </row>
    <row r="761" spans="1:20" ht="9.75" outlineLevel="4" x14ac:dyDescent="0.2">
      <c r="A761" s="121"/>
      <c r="B761" s="122"/>
      <c r="C761" s="122"/>
      <c r="D761" s="123"/>
      <c r="E761" s="128"/>
      <c r="F761" s="124" t="s">
        <v>622</v>
      </c>
      <c r="G761" s="123"/>
      <c r="H761" s="125">
        <v>35.1</v>
      </c>
      <c r="I761" s="126"/>
      <c r="J761" s="127"/>
      <c r="K761" s="125"/>
      <c r="L761" s="125"/>
      <c r="M761" s="125"/>
      <c r="N761" s="125"/>
      <c r="O761" s="127"/>
      <c r="P761" s="127"/>
      <c r="Q761" s="127"/>
      <c r="R761" s="7"/>
      <c r="S761" s="10"/>
    </row>
    <row r="762" spans="1:20" ht="7.5" customHeight="1" outlineLevel="4" x14ac:dyDescent="0.15">
      <c r="A762" s="10"/>
      <c r="B762" s="84"/>
      <c r="C762" s="83"/>
      <c r="D762" s="86"/>
      <c r="E762" s="45"/>
      <c r="F762" s="87"/>
      <c r="G762" s="86"/>
      <c r="H762" s="88"/>
      <c r="I762" s="90"/>
      <c r="J762" s="47"/>
      <c r="K762" s="51"/>
      <c r="L762" s="51"/>
      <c r="M762" s="51"/>
      <c r="N762" s="51"/>
      <c r="O762" s="47"/>
      <c r="P762" s="47"/>
      <c r="Q762" s="47"/>
      <c r="R762" s="7"/>
      <c r="S762" s="10"/>
    </row>
    <row r="763" spans="1:20" ht="11.25" outlineLevel="3" x14ac:dyDescent="0.2">
      <c r="A763" s="16"/>
      <c r="B763" s="113"/>
      <c r="C763" s="114">
        <v>14</v>
      </c>
      <c r="D763" s="115" t="s">
        <v>236</v>
      </c>
      <c r="E763" s="116" t="s">
        <v>433</v>
      </c>
      <c r="F763" s="117" t="s">
        <v>434</v>
      </c>
      <c r="G763" s="115" t="s">
        <v>239</v>
      </c>
      <c r="H763" s="118">
        <v>5.9</v>
      </c>
      <c r="I763" s="119">
        <v>0</v>
      </c>
      <c r="J763" s="120">
        <f>H763*I763</f>
        <v>0</v>
      </c>
      <c r="K763" s="118">
        <v>8.9219999999999994E-2</v>
      </c>
      <c r="L763" s="118">
        <f>H763*K763</f>
        <v>0.52639800000000003</v>
      </c>
      <c r="M763" s="118"/>
      <c r="N763" s="118">
        <f>H763*M763</f>
        <v>0</v>
      </c>
      <c r="O763" s="120">
        <v>21</v>
      </c>
      <c r="P763" s="120">
        <f>J763*(O763/100)</f>
        <v>0</v>
      </c>
      <c r="Q763" s="120">
        <f>J763+P763</f>
        <v>0</v>
      </c>
      <c r="R763" s="10"/>
      <c r="S763" s="10"/>
      <c r="T763" s="10"/>
    </row>
    <row r="764" spans="1:20" ht="9.75" outlineLevel="4" x14ac:dyDescent="0.2">
      <c r="A764" s="121"/>
      <c r="B764" s="122"/>
      <c r="C764" s="122"/>
      <c r="D764" s="123"/>
      <c r="E764" s="128" t="s">
        <v>17</v>
      </c>
      <c r="F764" s="124" t="s">
        <v>641</v>
      </c>
      <c r="G764" s="123"/>
      <c r="H764" s="125">
        <v>5.9</v>
      </c>
      <c r="I764" s="126"/>
      <c r="J764" s="127"/>
      <c r="K764" s="125"/>
      <c r="L764" s="125"/>
      <c r="M764" s="125"/>
      <c r="N764" s="125"/>
      <c r="O764" s="127"/>
      <c r="P764" s="127"/>
      <c r="Q764" s="127"/>
      <c r="R764" s="7"/>
      <c r="S764" s="10"/>
    </row>
    <row r="765" spans="1:20" ht="7.5" customHeight="1" outlineLevel="4" x14ac:dyDescent="0.15">
      <c r="A765" s="10"/>
      <c r="B765" s="84"/>
      <c r="C765" s="83"/>
      <c r="D765" s="86"/>
      <c r="E765" s="45"/>
      <c r="F765" s="87"/>
      <c r="G765" s="86"/>
      <c r="H765" s="88"/>
      <c r="I765" s="90"/>
      <c r="J765" s="47"/>
      <c r="K765" s="51"/>
      <c r="L765" s="51"/>
      <c r="M765" s="51"/>
      <c r="N765" s="51"/>
      <c r="O765" s="47"/>
      <c r="P765" s="47"/>
      <c r="Q765" s="47"/>
      <c r="R765" s="7"/>
      <c r="S765" s="10"/>
    </row>
    <row r="766" spans="1:20" ht="11.25" outlineLevel="3" x14ac:dyDescent="0.2">
      <c r="A766" s="16"/>
      <c r="B766" s="113"/>
      <c r="C766" s="114">
        <v>15</v>
      </c>
      <c r="D766" s="115" t="s">
        <v>236</v>
      </c>
      <c r="E766" s="116" t="s">
        <v>642</v>
      </c>
      <c r="F766" s="117" t="s">
        <v>643</v>
      </c>
      <c r="G766" s="115" t="s">
        <v>239</v>
      </c>
      <c r="H766" s="118">
        <v>3.9</v>
      </c>
      <c r="I766" s="119">
        <v>0</v>
      </c>
      <c r="J766" s="120">
        <f>H766*I766</f>
        <v>0</v>
      </c>
      <c r="K766" s="118">
        <v>9.0620000000000006E-2</v>
      </c>
      <c r="L766" s="118">
        <f>H766*K766</f>
        <v>0.35341800000000001</v>
      </c>
      <c r="M766" s="118"/>
      <c r="N766" s="118">
        <f>H766*M766</f>
        <v>0</v>
      </c>
      <c r="O766" s="120">
        <v>21</v>
      </c>
      <c r="P766" s="120">
        <f>J766*(O766/100)</f>
        <v>0</v>
      </c>
      <c r="Q766" s="120">
        <f>J766+P766</f>
        <v>0</v>
      </c>
      <c r="R766" s="10"/>
      <c r="S766" s="10"/>
      <c r="T766" s="10"/>
    </row>
    <row r="767" spans="1:20" ht="9.75" outlineLevel="4" x14ac:dyDescent="0.2">
      <c r="A767" s="121"/>
      <c r="B767" s="122"/>
      <c r="C767" s="122"/>
      <c r="D767" s="123"/>
      <c r="E767" s="128" t="s">
        <v>17</v>
      </c>
      <c r="F767" s="124" t="s">
        <v>638</v>
      </c>
      <c r="G767" s="123"/>
      <c r="H767" s="125">
        <v>3.9</v>
      </c>
      <c r="I767" s="126"/>
      <c r="J767" s="127"/>
      <c r="K767" s="125"/>
      <c r="L767" s="125"/>
      <c r="M767" s="125"/>
      <c r="N767" s="125"/>
      <c r="O767" s="127"/>
      <c r="P767" s="127"/>
      <c r="Q767" s="127"/>
      <c r="R767" s="7"/>
      <c r="S767" s="10"/>
    </row>
    <row r="768" spans="1:20" ht="7.5" customHeight="1" outlineLevel="4" x14ac:dyDescent="0.15">
      <c r="A768" s="10"/>
      <c r="B768" s="84"/>
      <c r="C768" s="83"/>
      <c r="D768" s="86"/>
      <c r="E768" s="45"/>
      <c r="F768" s="87"/>
      <c r="G768" s="86"/>
      <c r="H768" s="88"/>
      <c r="I768" s="90"/>
      <c r="J768" s="47"/>
      <c r="K768" s="51"/>
      <c r="L768" s="51"/>
      <c r="M768" s="51"/>
      <c r="N768" s="51"/>
      <c r="O768" s="47"/>
      <c r="P768" s="47"/>
      <c r="Q768" s="47"/>
      <c r="R768" s="7"/>
      <c r="S768" s="10"/>
    </row>
    <row r="769" spans="1:20" ht="11.25" outlineLevel="3" x14ac:dyDescent="0.2">
      <c r="A769" s="16"/>
      <c r="B769" s="113"/>
      <c r="C769" s="114">
        <v>16</v>
      </c>
      <c r="D769" s="115" t="s">
        <v>236</v>
      </c>
      <c r="E769" s="116" t="s">
        <v>546</v>
      </c>
      <c r="F769" s="117" t="s">
        <v>547</v>
      </c>
      <c r="G769" s="115" t="s">
        <v>239</v>
      </c>
      <c r="H769" s="118">
        <v>641.85</v>
      </c>
      <c r="I769" s="119">
        <v>0</v>
      </c>
      <c r="J769" s="120">
        <f>H769*I769</f>
        <v>0</v>
      </c>
      <c r="K769" s="118">
        <v>9.8000000000000004E-2</v>
      </c>
      <c r="L769" s="118">
        <f>H769*K769</f>
        <v>62.901300000000006</v>
      </c>
      <c r="M769" s="118"/>
      <c r="N769" s="118">
        <f>H769*M769</f>
        <v>0</v>
      </c>
      <c r="O769" s="120">
        <v>21</v>
      </c>
      <c r="P769" s="120">
        <f>J769*(O769/100)</f>
        <v>0</v>
      </c>
      <c r="Q769" s="120">
        <f>J769+P769</f>
        <v>0</v>
      </c>
      <c r="R769" s="10"/>
      <c r="S769" s="10"/>
      <c r="T769" s="10"/>
    </row>
    <row r="770" spans="1:20" ht="9.75" outlineLevel="4" x14ac:dyDescent="0.2">
      <c r="A770" s="121"/>
      <c r="B770" s="122"/>
      <c r="C770" s="122"/>
      <c r="D770" s="123"/>
      <c r="E770" s="128" t="s">
        <v>17</v>
      </c>
      <c r="F770" s="124" t="s">
        <v>619</v>
      </c>
      <c r="G770" s="123"/>
      <c r="H770" s="125">
        <v>641.85</v>
      </c>
      <c r="I770" s="126"/>
      <c r="J770" s="127"/>
      <c r="K770" s="125"/>
      <c r="L770" s="125"/>
      <c r="M770" s="125"/>
      <c r="N770" s="125"/>
      <c r="O770" s="127"/>
      <c r="P770" s="127"/>
      <c r="Q770" s="127"/>
      <c r="R770" s="7"/>
      <c r="S770" s="10"/>
    </row>
    <row r="771" spans="1:20" ht="7.5" customHeight="1" outlineLevel="4" x14ac:dyDescent="0.15">
      <c r="A771" s="10"/>
      <c r="B771" s="84"/>
      <c r="C771" s="83"/>
      <c r="D771" s="86"/>
      <c r="E771" s="45"/>
      <c r="F771" s="87"/>
      <c r="G771" s="86"/>
      <c r="H771" s="88"/>
      <c r="I771" s="90"/>
      <c r="J771" s="47"/>
      <c r="K771" s="51"/>
      <c r="L771" s="51"/>
      <c r="M771" s="51"/>
      <c r="N771" s="51"/>
      <c r="O771" s="47"/>
      <c r="P771" s="47"/>
      <c r="Q771" s="47"/>
      <c r="R771" s="7"/>
      <c r="S771" s="10"/>
    </row>
    <row r="772" spans="1:20" ht="11.25" outlineLevel="3" x14ac:dyDescent="0.2">
      <c r="A772" s="16"/>
      <c r="B772" s="113"/>
      <c r="C772" s="114">
        <v>17</v>
      </c>
      <c r="D772" s="115" t="s">
        <v>236</v>
      </c>
      <c r="E772" s="116" t="s">
        <v>435</v>
      </c>
      <c r="F772" s="117" t="s">
        <v>436</v>
      </c>
      <c r="G772" s="115" t="s">
        <v>239</v>
      </c>
      <c r="H772" s="118">
        <v>102.6</v>
      </c>
      <c r="I772" s="119">
        <v>0</v>
      </c>
      <c r="J772" s="120">
        <f>H772*I772</f>
        <v>0</v>
      </c>
      <c r="K772" s="118">
        <v>8.8800000000000004E-2</v>
      </c>
      <c r="L772" s="118">
        <f>H772*K772</f>
        <v>9.1108799999999999</v>
      </c>
      <c r="M772" s="118"/>
      <c r="N772" s="118">
        <f>H772*M772</f>
        <v>0</v>
      </c>
      <c r="O772" s="120">
        <v>21</v>
      </c>
      <c r="P772" s="120">
        <f>J772*(O772/100)</f>
        <v>0</v>
      </c>
      <c r="Q772" s="120">
        <f>J772+P772</f>
        <v>0</v>
      </c>
      <c r="R772" s="10"/>
      <c r="S772" s="10"/>
      <c r="T772" s="10"/>
    </row>
    <row r="773" spans="1:20" ht="9.75" outlineLevel="4" x14ac:dyDescent="0.2">
      <c r="A773" s="121"/>
      <c r="B773" s="122"/>
      <c r="C773" s="122"/>
      <c r="D773" s="123"/>
      <c r="E773" s="128" t="s">
        <v>17</v>
      </c>
      <c r="F773" s="124" t="s">
        <v>639</v>
      </c>
      <c r="G773" s="123"/>
      <c r="H773" s="125">
        <v>65.099999999999994</v>
      </c>
      <c r="I773" s="126"/>
      <c r="J773" s="127"/>
      <c r="K773" s="125"/>
      <c r="L773" s="125"/>
      <c r="M773" s="125"/>
      <c r="N773" s="125"/>
      <c r="O773" s="127"/>
      <c r="P773" s="127"/>
      <c r="Q773" s="127"/>
      <c r="R773" s="7"/>
      <c r="S773" s="10"/>
    </row>
    <row r="774" spans="1:20" ht="9.75" outlineLevel="4" x14ac:dyDescent="0.2">
      <c r="A774" s="121"/>
      <c r="B774" s="122"/>
      <c r="C774" s="122"/>
      <c r="D774" s="123"/>
      <c r="E774" s="128"/>
      <c r="F774" s="124" t="s">
        <v>640</v>
      </c>
      <c r="G774" s="123"/>
      <c r="H774" s="125">
        <v>2.4</v>
      </c>
      <c r="I774" s="126"/>
      <c r="J774" s="127"/>
      <c r="K774" s="125"/>
      <c r="L774" s="125"/>
      <c r="M774" s="125"/>
      <c r="N774" s="125"/>
      <c r="O774" s="127"/>
      <c r="P774" s="127"/>
      <c r="Q774" s="127"/>
      <c r="R774" s="7"/>
      <c r="S774" s="10"/>
    </row>
    <row r="775" spans="1:20" ht="9.75" outlineLevel="4" x14ac:dyDescent="0.2">
      <c r="A775" s="121"/>
      <c r="B775" s="122"/>
      <c r="C775" s="122"/>
      <c r="D775" s="123"/>
      <c r="E775" s="128"/>
      <c r="F775" s="124" t="s">
        <v>622</v>
      </c>
      <c r="G775" s="123"/>
      <c r="H775" s="125">
        <v>35.1</v>
      </c>
      <c r="I775" s="126"/>
      <c r="J775" s="127"/>
      <c r="K775" s="125"/>
      <c r="L775" s="125"/>
      <c r="M775" s="125"/>
      <c r="N775" s="125"/>
      <c r="O775" s="127"/>
      <c r="P775" s="127"/>
      <c r="Q775" s="127"/>
      <c r="R775" s="7"/>
      <c r="S775" s="10"/>
    </row>
    <row r="776" spans="1:20" ht="7.5" customHeight="1" outlineLevel="4" x14ac:dyDescent="0.15">
      <c r="A776" s="10"/>
      <c r="B776" s="84"/>
      <c r="C776" s="83"/>
      <c r="D776" s="86"/>
      <c r="E776" s="45"/>
      <c r="F776" s="87"/>
      <c r="G776" s="86"/>
      <c r="H776" s="88"/>
      <c r="I776" s="90"/>
      <c r="J776" s="47"/>
      <c r="K776" s="51"/>
      <c r="L776" s="51"/>
      <c r="M776" s="51"/>
      <c r="N776" s="51"/>
      <c r="O776" s="47"/>
      <c r="P776" s="47"/>
      <c r="Q776" s="47"/>
      <c r="R776" s="7"/>
      <c r="S776" s="10"/>
    </row>
    <row r="777" spans="1:20" outlineLevel="3" x14ac:dyDescent="0.15">
      <c r="B777" s="7"/>
      <c r="C777" s="7"/>
      <c r="D777" s="7"/>
      <c r="E777" s="7"/>
      <c r="F777" s="7"/>
      <c r="G777" s="7"/>
      <c r="H777" s="7"/>
      <c r="I777" s="10"/>
      <c r="J777" s="10"/>
      <c r="K777" s="7"/>
      <c r="L777" s="7"/>
      <c r="M777" s="7"/>
      <c r="N777" s="7"/>
      <c r="O777" s="7"/>
      <c r="P777" s="10"/>
      <c r="Q777" s="10"/>
    </row>
    <row r="778" spans="1:20" ht="11.25" outlineLevel="2" x14ac:dyDescent="0.2">
      <c r="A778" s="77" t="s">
        <v>81</v>
      </c>
      <c r="B778" s="106">
        <v>3</v>
      </c>
      <c r="C778" s="107"/>
      <c r="D778" s="108" t="s">
        <v>180</v>
      </c>
      <c r="E778" s="108"/>
      <c r="F778" s="109" t="s">
        <v>82</v>
      </c>
      <c r="G778" s="108"/>
      <c r="H778" s="110"/>
      <c r="I778" s="111"/>
      <c r="J778" s="79">
        <f>SUBTOTAL(9,J779:J794)</f>
        <v>0</v>
      </c>
      <c r="K778" s="110"/>
      <c r="L778" s="80">
        <f>SUBTOTAL(9,L779:L794)</f>
        <v>0.67857000000000001</v>
      </c>
      <c r="M778" s="110"/>
      <c r="N778" s="80">
        <f>SUBTOTAL(9,N779:N794)</f>
        <v>0</v>
      </c>
      <c r="O778" s="112"/>
      <c r="P778" s="79">
        <f>SUBTOTAL(9,P779:P794)</f>
        <v>0</v>
      </c>
      <c r="Q778" s="79">
        <f>SUBTOTAL(9,Q779:Q794)</f>
        <v>0</v>
      </c>
      <c r="R778" s="7"/>
      <c r="S778" s="10"/>
      <c r="T778" s="10"/>
    </row>
    <row r="779" spans="1:20" ht="11.25" outlineLevel="3" x14ac:dyDescent="0.2">
      <c r="A779" s="16"/>
      <c r="B779" s="113"/>
      <c r="C779" s="114">
        <v>1</v>
      </c>
      <c r="D779" s="115" t="s">
        <v>227</v>
      </c>
      <c r="E779" s="116" t="s">
        <v>644</v>
      </c>
      <c r="F779" s="117" t="s">
        <v>645</v>
      </c>
      <c r="G779" s="115" t="s">
        <v>306</v>
      </c>
      <c r="H779" s="118">
        <v>1</v>
      </c>
      <c r="I779" s="119">
        <v>0</v>
      </c>
      <c r="J779" s="120">
        <f>H779*I779</f>
        <v>0</v>
      </c>
      <c r="K779" s="118">
        <v>4.3799999999999999E-2</v>
      </c>
      <c r="L779" s="118">
        <f>H779*K779</f>
        <v>4.3799999999999999E-2</v>
      </c>
      <c r="M779" s="118"/>
      <c r="N779" s="118">
        <f>H779*M779</f>
        <v>0</v>
      </c>
      <c r="O779" s="120">
        <v>21</v>
      </c>
      <c r="P779" s="120">
        <f>J779*(O779/100)</f>
        <v>0</v>
      </c>
      <c r="Q779" s="120">
        <f>J779+P779</f>
        <v>0</v>
      </c>
      <c r="R779" s="10"/>
      <c r="S779" s="10"/>
      <c r="T779" s="10"/>
    </row>
    <row r="780" spans="1:20" ht="9.75" outlineLevel="4" x14ac:dyDescent="0.2">
      <c r="A780" s="121"/>
      <c r="B780" s="122"/>
      <c r="C780" s="122"/>
      <c r="D780" s="123"/>
      <c r="E780" s="128" t="s">
        <v>17</v>
      </c>
      <c r="F780" s="124" t="s">
        <v>646</v>
      </c>
      <c r="G780" s="123"/>
      <c r="H780" s="125">
        <v>1</v>
      </c>
      <c r="I780" s="126"/>
      <c r="J780" s="127"/>
      <c r="K780" s="125"/>
      <c r="L780" s="125"/>
      <c r="M780" s="125"/>
      <c r="N780" s="125"/>
      <c r="O780" s="127"/>
      <c r="P780" s="127"/>
      <c r="Q780" s="127"/>
      <c r="R780" s="7"/>
      <c r="S780" s="10"/>
    </row>
    <row r="781" spans="1:20" ht="7.5" customHeight="1" outlineLevel="4" x14ac:dyDescent="0.15">
      <c r="A781" s="10"/>
      <c r="B781" s="84"/>
      <c r="C781" s="83"/>
      <c r="D781" s="86"/>
      <c r="E781" s="45"/>
      <c r="F781" s="87"/>
      <c r="G781" s="86"/>
      <c r="H781" s="88"/>
      <c r="I781" s="90"/>
      <c r="J781" s="47"/>
      <c r="K781" s="51"/>
      <c r="L781" s="51"/>
      <c r="M781" s="51"/>
      <c r="N781" s="51"/>
      <c r="O781" s="47"/>
      <c r="P781" s="47"/>
      <c r="Q781" s="47"/>
      <c r="R781" s="7"/>
      <c r="S781" s="10"/>
    </row>
    <row r="782" spans="1:20" ht="11.25" outlineLevel="3" x14ac:dyDescent="0.2">
      <c r="A782" s="16"/>
      <c r="B782" s="113"/>
      <c r="C782" s="114">
        <v>2</v>
      </c>
      <c r="D782" s="115" t="s">
        <v>227</v>
      </c>
      <c r="E782" s="116" t="s">
        <v>647</v>
      </c>
      <c r="F782" s="117" t="s">
        <v>648</v>
      </c>
      <c r="G782" s="115" t="s">
        <v>306</v>
      </c>
      <c r="H782" s="118">
        <v>1</v>
      </c>
      <c r="I782" s="119">
        <v>0</v>
      </c>
      <c r="J782" s="120">
        <f>H782*I782</f>
        <v>0</v>
      </c>
      <c r="K782" s="118">
        <v>7.3999999999999996E-2</v>
      </c>
      <c r="L782" s="118">
        <f>H782*K782</f>
        <v>7.3999999999999996E-2</v>
      </c>
      <c r="M782" s="118"/>
      <c r="N782" s="118">
        <f>H782*M782</f>
        <v>0</v>
      </c>
      <c r="O782" s="120">
        <v>21</v>
      </c>
      <c r="P782" s="120">
        <f>J782*(O782/100)</f>
        <v>0</v>
      </c>
      <c r="Q782" s="120">
        <f>J782+P782</f>
        <v>0</v>
      </c>
      <c r="R782" s="10"/>
      <c r="S782" s="10"/>
      <c r="T782" s="10"/>
    </row>
    <row r="783" spans="1:20" ht="9.75" outlineLevel="4" x14ac:dyDescent="0.2">
      <c r="A783" s="121"/>
      <c r="B783" s="122"/>
      <c r="C783" s="122"/>
      <c r="D783" s="123"/>
      <c r="E783" s="128" t="s">
        <v>17</v>
      </c>
      <c r="F783" s="124" t="s">
        <v>646</v>
      </c>
      <c r="G783" s="123"/>
      <c r="H783" s="125">
        <v>1</v>
      </c>
      <c r="I783" s="126"/>
      <c r="J783" s="127"/>
      <c r="K783" s="125"/>
      <c r="L783" s="125"/>
      <c r="M783" s="125"/>
      <c r="N783" s="125"/>
      <c r="O783" s="127"/>
      <c r="P783" s="127"/>
      <c r="Q783" s="127"/>
      <c r="R783" s="7"/>
      <c r="S783" s="10"/>
    </row>
    <row r="784" spans="1:20" ht="7.5" customHeight="1" outlineLevel="4" x14ac:dyDescent="0.15">
      <c r="A784" s="10"/>
      <c r="B784" s="84"/>
      <c r="C784" s="83"/>
      <c r="D784" s="86"/>
      <c r="E784" s="45"/>
      <c r="F784" s="87"/>
      <c r="G784" s="86"/>
      <c r="H784" s="88"/>
      <c r="I784" s="90"/>
      <c r="J784" s="47"/>
      <c r="K784" s="51"/>
      <c r="L784" s="51"/>
      <c r="M784" s="51"/>
      <c r="N784" s="51"/>
      <c r="O784" s="47"/>
      <c r="P784" s="47"/>
      <c r="Q784" s="47"/>
      <c r="R784" s="7"/>
      <c r="S784" s="10"/>
    </row>
    <row r="785" spans="1:20" ht="11.25" outlineLevel="3" x14ac:dyDescent="0.2">
      <c r="A785" s="16"/>
      <c r="B785" s="113"/>
      <c r="C785" s="114">
        <v>3</v>
      </c>
      <c r="D785" s="115" t="s">
        <v>236</v>
      </c>
      <c r="E785" s="116" t="s">
        <v>649</v>
      </c>
      <c r="F785" s="117" t="s">
        <v>650</v>
      </c>
      <c r="G785" s="115" t="s">
        <v>277</v>
      </c>
      <c r="H785" s="118">
        <v>22</v>
      </c>
      <c r="I785" s="119">
        <v>0</v>
      </c>
      <c r="J785" s="120">
        <f>H785*I785</f>
        <v>0</v>
      </c>
      <c r="K785" s="118">
        <v>4.4000000000000003E-3</v>
      </c>
      <c r="L785" s="118">
        <f>H785*K785</f>
        <v>9.6800000000000011E-2</v>
      </c>
      <c r="M785" s="118"/>
      <c r="N785" s="118">
        <f>H785*M785</f>
        <v>0</v>
      </c>
      <c r="O785" s="120">
        <v>21</v>
      </c>
      <c r="P785" s="120">
        <f>J785*(O785/100)</f>
        <v>0</v>
      </c>
      <c r="Q785" s="120">
        <f>J785+P785</f>
        <v>0</v>
      </c>
      <c r="R785" s="10"/>
      <c r="S785" s="10"/>
      <c r="T785" s="10"/>
    </row>
    <row r="786" spans="1:20" ht="9.75" outlineLevel="4" x14ac:dyDescent="0.2">
      <c r="A786" s="121"/>
      <c r="B786" s="122"/>
      <c r="C786" s="122"/>
      <c r="D786" s="123"/>
      <c r="E786" s="128" t="s">
        <v>17</v>
      </c>
      <c r="F786" s="124" t="s">
        <v>651</v>
      </c>
      <c r="G786" s="123"/>
      <c r="H786" s="125">
        <v>22</v>
      </c>
      <c r="I786" s="126"/>
      <c r="J786" s="127"/>
      <c r="K786" s="125"/>
      <c r="L786" s="125"/>
      <c r="M786" s="125"/>
      <c r="N786" s="125"/>
      <c r="O786" s="127"/>
      <c r="P786" s="127"/>
      <c r="Q786" s="127"/>
      <c r="R786" s="7"/>
      <c r="S786" s="10"/>
    </row>
    <row r="787" spans="1:20" ht="7.5" customHeight="1" outlineLevel="4" x14ac:dyDescent="0.15">
      <c r="A787" s="10"/>
      <c r="B787" s="84"/>
      <c r="C787" s="83"/>
      <c r="D787" s="86"/>
      <c r="E787" s="45"/>
      <c r="F787" s="87"/>
      <c r="G787" s="86"/>
      <c r="H787" s="88"/>
      <c r="I787" s="90"/>
      <c r="J787" s="47"/>
      <c r="K787" s="51"/>
      <c r="L787" s="51"/>
      <c r="M787" s="51"/>
      <c r="N787" s="51"/>
      <c r="O787" s="47"/>
      <c r="P787" s="47"/>
      <c r="Q787" s="47"/>
      <c r="R787" s="7"/>
      <c r="S787" s="10"/>
    </row>
    <row r="788" spans="1:20" ht="11.25" outlineLevel="3" x14ac:dyDescent="0.2">
      <c r="A788" s="16"/>
      <c r="B788" s="113"/>
      <c r="C788" s="114">
        <v>4</v>
      </c>
      <c r="D788" s="115" t="s">
        <v>236</v>
      </c>
      <c r="E788" s="116" t="s">
        <v>652</v>
      </c>
      <c r="F788" s="117" t="s">
        <v>653</v>
      </c>
      <c r="G788" s="115" t="s">
        <v>306</v>
      </c>
      <c r="H788" s="118">
        <v>1</v>
      </c>
      <c r="I788" s="119">
        <v>0</v>
      </c>
      <c r="J788" s="120">
        <f>H788*I788</f>
        <v>0</v>
      </c>
      <c r="K788" s="118">
        <v>0.24662999999999999</v>
      </c>
      <c r="L788" s="118">
        <f>H788*K788</f>
        <v>0.24662999999999999</v>
      </c>
      <c r="M788" s="118"/>
      <c r="N788" s="118">
        <f>H788*M788</f>
        <v>0</v>
      </c>
      <c r="O788" s="120">
        <v>21</v>
      </c>
      <c r="P788" s="120">
        <f>J788*(O788/100)</f>
        <v>0</v>
      </c>
      <c r="Q788" s="120">
        <f>J788+P788</f>
        <v>0</v>
      </c>
      <c r="R788" s="10"/>
      <c r="S788" s="10"/>
      <c r="T788" s="10"/>
    </row>
    <row r="789" spans="1:20" ht="9.75" outlineLevel="4" x14ac:dyDescent="0.2">
      <c r="A789" s="121"/>
      <c r="B789" s="122"/>
      <c r="C789" s="122"/>
      <c r="D789" s="123"/>
      <c r="E789" s="128" t="s">
        <v>17</v>
      </c>
      <c r="F789" s="124" t="s">
        <v>646</v>
      </c>
      <c r="G789" s="123"/>
      <c r="H789" s="125">
        <v>1</v>
      </c>
      <c r="I789" s="126"/>
      <c r="J789" s="127"/>
      <c r="K789" s="125"/>
      <c r="L789" s="125"/>
      <c r="M789" s="125"/>
      <c r="N789" s="125"/>
      <c r="O789" s="127"/>
      <c r="P789" s="127"/>
      <c r="Q789" s="127"/>
      <c r="R789" s="7"/>
      <c r="S789" s="10"/>
    </row>
    <row r="790" spans="1:20" ht="7.5" customHeight="1" outlineLevel="4" x14ac:dyDescent="0.15">
      <c r="A790" s="10"/>
      <c r="B790" s="84"/>
      <c r="C790" s="83"/>
      <c r="D790" s="86"/>
      <c r="E790" s="45"/>
      <c r="F790" s="87"/>
      <c r="G790" s="86"/>
      <c r="H790" s="88"/>
      <c r="I790" s="90"/>
      <c r="J790" s="47"/>
      <c r="K790" s="51"/>
      <c r="L790" s="51"/>
      <c r="M790" s="51"/>
      <c r="N790" s="51"/>
      <c r="O790" s="47"/>
      <c r="P790" s="47"/>
      <c r="Q790" s="47"/>
      <c r="R790" s="7"/>
      <c r="S790" s="10"/>
    </row>
    <row r="791" spans="1:20" ht="11.25" outlineLevel="3" x14ac:dyDescent="0.2">
      <c r="A791" s="16"/>
      <c r="B791" s="113"/>
      <c r="C791" s="114">
        <v>5</v>
      </c>
      <c r="D791" s="115" t="s">
        <v>236</v>
      </c>
      <c r="E791" s="116" t="s">
        <v>654</v>
      </c>
      <c r="F791" s="117" t="s">
        <v>655</v>
      </c>
      <c r="G791" s="115" t="s">
        <v>306</v>
      </c>
      <c r="H791" s="118">
        <v>1</v>
      </c>
      <c r="I791" s="119">
        <v>0</v>
      </c>
      <c r="J791" s="120">
        <f>H791*I791</f>
        <v>0</v>
      </c>
      <c r="K791" s="118">
        <v>0.21734000000000001</v>
      </c>
      <c r="L791" s="118">
        <f>H791*K791</f>
        <v>0.21734000000000001</v>
      </c>
      <c r="M791" s="118"/>
      <c r="N791" s="118">
        <f>H791*M791</f>
        <v>0</v>
      </c>
      <c r="O791" s="120">
        <v>21</v>
      </c>
      <c r="P791" s="120">
        <f>J791*(O791/100)</f>
        <v>0</v>
      </c>
      <c r="Q791" s="120">
        <f>J791+P791</f>
        <v>0</v>
      </c>
      <c r="R791" s="10"/>
      <c r="S791" s="10"/>
      <c r="T791" s="10"/>
    </row>
    <row r="792" spans="1:20" ht="9.75" outlineLevel="4" x14ac:dyDescent="0.2">
      <c r="A792" s="121"/>
      <c r="B792" s="122"/>
      <c r="C792" s="122"/>
      <c r="D792" s="123"/>
      <c r="E792" s="128" t="s">
        <v>17</v>
      </c>
      <c r="F792" s="124" t="s">
        <v>646</v>
      </c>
      <c r="G792" s="123"/>
      <c r="H792" s="125">
        <v>1</v>
      </c>
      <c r="I792" s="126"/>
      <c r="J792" s="127"/>
      <c r="K792" s="125"/>
      <c r="L792" s="125"/>
      <c r="M792" s="125"/>
      <c r="N792" s="125"/>
      <c r="O792" s="127"/>
      <c r="P792" s="127"/>
      <c r="Q792" s="127"/>
      <c r="R792" s="7"/>
      <c r="S792" s="10"/>
    </row>
    <row r="793" spans="1:20" ht="7.5" customHeight="1" outlineLevel="4" x14ac:dyDescent="0.15">
      <c r="A793" s="10"/>
      <c r="B793" s="84"/>
      <c r="C793" s="83"/>
      <c r="D793" s="86"/>
      <c r="E793" s="45"/>
      <c r="F793" s="87"/>
      <c r="G793" s="86"/>
      <c r="H793" s="88"/>
      <c r="I793" s="90"/>
      <c r="J793" s="47"/>
      <c r="K793" s="51"/>
      <c r="L793" s="51"/>
      <c r="M793" s="51"/>
      <c r="N793" s="51"/>
      <c r="O793" s="47"/>
      <c r="P793" s="47"/>
      <c r="Q793" s="47"/>
      <c r="R793" s="7"/>
      <c r="S793" s="10"/>
    </row>
    <row r="794" spans="1:20" outlineLevel="3" x14ac:dyDescent="0.15">
      <c r="B794" s="7"/>
      <c r="C794" s="7"/>
      <c r="D794" s="7"/>
      <c r="E794" s="7"/>
      <c r="F794" s="7"/>
      <c r="G794" s="7"/>
      <c r="H794" s="7"/>
      <c r="I794" s="10"/>
      <c r="J794" s="10"/>
      <c r="K794" s="7"/>
      <c r="L794" s="7"/>
      <c r="M794" s="7"/>
      <c r="N794" s="7"/>
      <c r="O794" s="7"/>
      <c r="P794" s="10"/>
      <c r="Q794" s="10"/>
    </row>
    <row r="795" spans="1:20" ht="11.25" outlineLevel="2" x14ac:dyDescent="0.2">
      <c r="A795" s="77" t="s">
        <v>83</v>
      </c>
      <c r="B795" s="106">
        <v>3</v>
      </c>
      <c r="C795" s="107"/>
      <c r="D795" s="108" t="s">
        <v>180</v>
      </c>
      <c r="E795" s="108"/>
      <c r="F795" s="109" t="s">
        <v>45</v>
      </c>
      <c r="G795" s="108"/>
      <c r="H795" s="110"/>
      <c r="I795" s="111"/>
      <c r="J795" s="79">
        <f>SUBTOTAL(9,J796:J868)</f>
        <v>0</v>
      </c>
      <c r="K795" s="110"/>
      <c r="L795" s="80">
        <f>SUBTOTAL(9,L796:L868)</f>
        <v>152.89237388000001</v>
      </c>
      <c r="M795" s="110"/>
      <c r="N795" s="80">
        <f>SUBTOTAL(9,N796:N868)</f>
        <v>0</v>
      </c>
      <c r="O795" s="112"/>
      <c r="P795" s="79">
        <f>SUBTOTAL(9,P796:P868)</f>
        <v>0</v>
      </c>
      <c r="Q795" s="79">
        <f>SUBTOTAL(9,Q796:Q868)</f>
        <v>0</v>
      </c>
      <c r="R795" s="7"/>
      <c r="S795" s="10"/>
      <c r="T795" s="10"/>
    </row>
    <row r="796" spans="1:20" ht="11.25" outlineLevel="3" x14ac:dyDescent="0.2">
      <c r="A796" s="16"/>
      <c r="B796" s="113"/>
      <c r="C796" s="114">
        <v>1</v>
      </c>
      <c r="D796" s="115" t="s">
        <v>227</v>
      </c>
      <c r="E796" s="116" t="s">
        <v>304</v>
      </c>
      <c r="F796" s="117" t="s">
        <v>305</v>
      </c>
      <c r="G796" s="115" t="s">
        <v>306</v>
      </c>
      <c r="H796" s="118">
        <v>6</v>
      </c>
      <c r="I796" s="119">
        <v>0</v>
      </c>
      <c r="J796" s="120">
        <f>H796*I796</f>
        <v>0</v>
      </c>
      <c r="K796" s="118">
        <v>6.1000000000000004E-3</v>
      </c>
      <c r="L796" s="118">
        <f>H796*K796</f>
        <v>3.6600000000000001E-2</v>
      </c>
      <c r="M796" s="118"/>
      <c r="N796" s="118">
        <f>H796*M796</f>
        <v>0</v>
      </c>
      <c r="O796" s="120">
        <v>21</v>
      </c>
      <c r="P796" s="120">
        <f>J796*(O796/100)</f>
        <v>0</v>
      </c>
      <c r="Q796" s="120">
        <f>J796+P796</f>
        <v>0</v>
      </c>
      <c r="R796" s="10"/>
      <c r="S796" s="10"/>
      <c r="T796" s="10"/>
    </row>
    <row r="797" spans="1:20" ht="9.75" outlineLevel="4" x14ac:dyDescent="0.2">
      <c r="A797" s="121"/>
      <c r="B797" s="122"/>
      <c r="C797" s="122"/>
      <c r="D797" s="123"/>
      <c r="E797" s="128" t="s">
        <v>17</v>
      </c>
      <c r="F797" s="124" t="s">
        <v>656</v>
      </c>
      <c r="G797" s="123"/>
      <c r="H797" s="125">
        <v>6</v>
      </c>
      <c r="I797" s="126"/>
      <c r="J797" s="127"/>
      <c r="K797" s="125"/>
      <c r="L797" s="125"/>
      <c r="M797" s="125"/>
      <c r="N797" s="125"/>
      <c r="O797" s="127"/>
      <c r="P797" s="127"/>
      <c r="Q797" s="127"/>
      <c r="R797" s="7"/>
      <c r="S797" s="10"/>
    </row>
    <row r="798" spans="1:20" ht="7.5" customHeight="1" outlineLevel="4" x14ac:dyDescent="0.15">
      <c r="A798" s="10"/>
      <c r="B798" s="84"/>
      <c r="C798" s="83"/>
      <c r="D798" s="86"/>
      <c r="E798" s="45"/>
      <c r="F798" s="87"/>
      <c r="G798" s="86"/>
      <c r="H798" s="88"/>
      <c r="I798" s="90"/>
      <c r="J798" s="47"/>
      <c r="K798" s="51"/>
      <c r="L798" s="51"/>
      <c r="M798" s="51"/>
      <c r="N798" s="51"/>
      <c r="O798" s="47"/>
      <c r="P798" s="47"/>
      <c r="Q798" s="47"/>
      <c r="R798" s="7"/>
      <c r="S798" s="10"/>
    </row>
    <row r="799" spans="1:20" ht="11.25" outlineLevel="3" x14ac:dyDescent="0.2">
      <c r="A799" s="16"/>
      <c r="B799" s="113"/>
      <c r="C799" s="114">
        <v>2</v>
      </c>
      <c r="D799" s="115" t="s">
        <v>227</v>
      </c>
      <c r="E799" s="116" t="s">
        <v>308</v>
      </c>
      <c r="F799" s="117" t="s">
        <v>309</v>
      </c>
      <c r="G799" s="115" t="s">
        <v>306</v>
      </c>
      <c r="H799" s="118">
        <v>6</v>
      </c>
      <c r="I799" s="119">
        <v>0</v>
      </c>
      <c r="J799" s="120">
        <f>H799*I799</f>
        <v>0</v>
      </c>
      <c r="K799" s="118">
        <v>3.0000000000000001E-3</v>
      </c>
      <c r="L799" s="118">
        <f>H799*K799</f>
        <v>1.8000000000000002E-2</v>
      </c>
      <c r="M799" s="118"/>
      <c r="N799" s="118">
        <f>H799*M799</f>
        <v>0</v>
      </c>
      <c r="O799" s="120">
        <v>21</v>
      </c>
      <c r="P799" s="120">
        <f>J799*(O799/100)</f>
        <v>0</v>
      </c>
      <c r="Q799" s="120">
        <f>J799+P799</f>
        <v>0</v>
      </c>
      <c r="R799" s="10"/>
      <c r="S799" s="10"/>
      <c r="T799" s="10"/>
    </row>
    <row r="800" spans="1:20" ht="9.75" outlineLevel="4" x14ac:dyDescent="0.2">
      <c r="A800" s="121"/>
      <c r="B800" s="122"/>
      <c r="C800" s="122"/>
      <c r="D800" s="123"/>
      <c r="E800" s="128" t="s">
        <v>17</v>
      </c>
      <c r="F800" s="124" t="s">
        <v>656</v>
      </c>
      <c r="G800" s="123"/>
      <c r="H800" s="125">
        <v>6</v>
      </c>
      <c r="I800" s="126"/>
      <c r="J800" s="127"/>
      <c r="K800" s="125"/>
      <c r="L800" s="125"/>
      <c r="M800" s="125"/>
      <c r="N800" s="125"/>
      <c r="O800" s="127"/>
      <c r="P800" s="127"/>
      <c r="Q800" s="127"/>
      <c r="R800" s="7"/>
      <c r="S800" s="10"/>
    </row>
    <row r="801" spans="1:20" ht="7.5" customHeight="1" outlineLevel="4" x14ac:dyDescent="0.15">
      <c r="A801" s="10"/>
      <c r="B801" s="84"/>
      <c r="C801" s="83"/>
      <c r="D801" s="86"/>
      <c r="E801" s="45"/>
      <c r="F801" s="87"/>
      <c r="G801" s="86"/>
      <c r="H801" s="88"/>
      <c r="I801" s="90"/>
      <c r="J801" s="47"/>
      <c r="K801" s="51"/>
      <c r="L801" s="51"/>
      <c r="M801" s="51"/>
      <c r="N801" s="51"/>
      <c r="O801" s="47"/>
      <c r="P801" s="47"/>
      <c r="Q801" s="47"/>
      <c r="R801" s="7"/>
      <c r="S801" s="10"/>
    </row>
    <row r="802" spans="1:20" ht="11.25" outlineLevel="3" x14ac:dyDescent="0.2">
      <c r="A802" s="16"/>
      <c r="B802" s="113"/>
      <c r="C802" s="114">
        <v>3</v>
      </c>
      <c r="D802" s="115" t="s">
        <v>227</v>
      </c>
      <c r="E802" s="116" t="s">
        <v>310</v>
      </c>
      <c r="F802" s="117" t="s">
        <v>311</v>
      </c>
      <c r="G802" s="115" t="s">
        <v>306</v>
      </c>
      <c r="H802" s="118">
        <v>6</v>
      </c>
      <c r="I802" s="119">
        <v>0</v>
      </c>
      <c r="J802" s="120">
        <f>H802*I802</f>
        <v>0</v>
      </c>
      <c r="K802" s="118">
        <v>1E-4</v>
      </c>
      <c r="L802" s="118">
        <f>H802*K802</f>
        <v>6.0000000000000006E-4</v>
      </c>
      <c r="M802" s="118"/>
      <c r="N802" s="118">
        <f>H802*M802</f>
        <v>0</v>
      </c>
      <c r="O802" s="120">
        <v>21</v>
      </c>
      <c r="P802" s="120">
        <f>J802*(O802/100)</f>
        <v>0</v>
      </c>
      <c r="Q802" s="120">
        <f>J802+P802</f>
        <v>0</v>
      </c>
      <c r="R802" s="10"/>
      <c r="S802" s="10"/>
      <c r="T802" s="10"/>
    </row>
    <row r="803" spans="1:20" ht="9.75" outlineLevel="4" x14ac:dyDescent="0.2">
      <c r="A803" s="121"/>
      <c r="B803" s="122"/>
      <c r="C803" s="122"/>
      <c r="D803" s="123"/>
      <c r="E803" s="128" t="s">
        <v>17</v>
      </c>
      <c r="F803" s="124" t="s">
        <v>656</v>
      </c>
      <c r="G803" s="123"/>
      <c r="H803" s="125">
        <v>6</v>
      </c>
      <c r="I803" s="126"/>
      <c r="J803" s="127"/>
      <c r="K803" s="125"/>
      <c r="L803" s="125"/>
      <c r="M803" s="125"/>
      <c r="N803" s="125"/>
      <c r="O803" s="127"/>
      <c r="P803" s="127"/>
      <c r="Q803" s="127"/>
      <c r="R803" s="7"/>
      <c r="S803" s="10"/>
    </row>
    <row r="804" spans="1:20" ht="7.5" customHeight="1" outlineLevel="4" x14ac:dyDescent="0.15">
      <c r="A804" s="10"/>
      <c r="B804" s="84"/>
      <c r="C804" s="83"/>
      <c r="D804" s="86"/>
      <c r="E804" s="45"/>
      <c r="F804" s="87"/>
      <c r="G804" s="86"/>
      <c r="H804" s="88"/>
      <c r="I804" s="90"/>
      <c r="J804" s="47"/>
      <c r="K804" s="51"/>
      <c r="L804" s="51"/>
      <c r="M804" s="51"/>
      <c r="N804" s="51"/>
      <c r="O804" s="47"/>
      <c r="P804" s="47"/>
      <c r="Q804" s="47"/>
      <c r="R804" s="7"/>
      <c r="S804" s="10"/>
    </row>
    <row r="805" spans="1:20" ht="11.25" outlineLevel="3" x14ac:dyDescent="0.2">
      <c r="A805" s="16"/>
      <c r="B805" s="113"/>
      <c r="C805" s="114">
        <v>4</v>
      </c>
      <c r="D805" s="115" t="s">
        <v>227</v>
      </c>
      <c r="E805" s="116" t="s">
        <v>312</v>
      </c>
      <c r="F805" s="117" t="s">
        <v>313</v>
      </c>
      <c r="G805" s="115" t="s">
        <v>306</v>
      </c>
      <c r="H805" s="118">
        <v>6</v>
      </c>
      <c r="I805" s="119">
        <v>0</v>
      </c>
      <c r="J805" s="120">
        <f>H805*I805</f>
        <v>0</v>
      </c>
      <c r="K805" s="118">
        <v>3.5E-4</v>
      </c>
      <c r="L805" s="118">
        <f>H805*K805</f>
        <v>2.0999999999999999E-3</v>
      </c>
      <c r="M805" s="118"/>
      <c r="N805" s="118">
        <f>H805*M805</f>
        <v>0</v>
      </c>
      <c r="O805" s="120">
        <v>21</v>
      </c>
      <c r="P805" s="120">
        <f>J805*(O805/100)</f>
        <v>0</v>
      </c>
      <c r="Q805" s="120">
        <f>J805+P805</f>
        <v>0</v>
      </c>
      <c r="R805" s="10"/>
      <c r="S805" s="10"/>
      <c r="T805" s="10"/>
    </row>
    <row r="806" spans="1:20" ht="9.75" outlineLevel="4" x14ac:dyDescent="0.2">
      <c r="A806" s="121"/>
      <c r="B806" s="122"/>
      <c r="C806" s="122"/>
      <c r="D806" s="123"/>
      <c r="E806" s="128" t="s">
        <v>17</v>
      </c>
      <c r="F806" s="124" t="s">
        <v>656</v>
      </c>
      <c r="G806" s="123"/>
      <c r="H806" s="125">
        <v>6</v>
      </c>
      <c r="I806" s="126"/>
      <c r="J806" s="127"/>
      <c r="K806" s="125"/>
      <c r="L806" s="125"/>
      <c r="M806" s="125"/>
      <c r="N806" s="125"/>
      <c r="O806" s="127"/>
      <c r="P806" s="127"/>
      <c r="Q806" s="127"/>
      <c r="R806" s="7"/>
      <c r="S806" s="10"/>
    </row>
    <row r="807" spans="1:20" ht="7.5" customHeight="1" outlineLevel="4" x14ac:dyDescent="0.15">
      <c r="A807" s="10"/>
      <c r="B807" s="84"/>
      <c r="C807" s="83"/>
      <c r="D807" s="86"/>
      <c r="E807" s="45"/>
      <c r="F807" s="87"/>
      <c r="G807" s="86"/>
      <c r="H807" s="88"/>
      <c r="I807" s="90"/>
      <c r="J807" s="47"/>
      <c r="K807" s="51"/>
      <c r="L807" s="51"/>
      <c r="M807" s="51"/>
      <c r="N807" s="51"/>
      <c r="O807" s="47"/>
      <c r="P807" s="47"/>
      <c r="Q807" s="47"/>
      <c r="R807" s="7"/>
      <c r="S807" s="10"/>
    </row>
    <row r="808" spans="1:20" ht="11.25" outlineLevel="3" x14ac:dyDescent="0.2">
      <c r="A808" s="16"/>
      <c r="B808" s="113"/>
      <c r="C808" s="114">
        <v>5</v>
      </c>
      <c r="D808" s="115" t="s">
        <v>227</v>
      </c>
      <c r="E808" s="116" t="s">
        <v>657</v>
      </c>
      <c r="F808" s="117" t="s">
        <v>658</v>
      </c>
      <c r="G808" s="115" t="s">
        <v>306</v>
      </c>
      <c r="H808" s="118">
        <v>1</v>
      </c>
      <c r="I808" s="119">
        <v>0</v>
      </c>
      <c r="J808" s="120">
        <f>H808*I808</f>
        <v>0</v>
      </c>
      <c r="K808" s="118">
        <v>4.0000000000000001E-3</v>
      </c>
      <c r="L808" s="118">
        <f>H808*K808</f>
        <v>4.0000000000000001E-3</v>
      </c>
      <c r="M808" s="118"/>
      <c r="N808" s="118">
        <f>H808*M808</f>
        <v>0</v>
      </c>
      <c r="O808" s="120">
        <v>21</v>
      </c>
      <c r="P808" s="120">
        <f>J808*(O808/100)</f>
        <v>0</v>
      </c>
      <c r="Q808" s="120">
        <f>J808+P808</f>
        <v>0</v>
      </c>
      <c r="R808" s="10"/>
      <c r="S808" s="10"/>
      <c r="T808" s="10"/>
    </row>
    <row r="809" spans="1:20" ht="9.75" outlineLevel="4" x14ac:dyDescent="0.2">
      <c r="A809" s="121"/>
      <c r="B809" s="122"/>
      <c r="C809" s="122"/>
      <c r="D809" s="123"/>
      <c r="E809" s="128" t="s">
        <v>17</v>
      </c>
      <c r="F809" s="124" t="s">
        <v>659</v>
      </c>
      <c r="G809" s="123"/>
      <c r="H809" s="125">
        <v>1</v>
      </c>
      <c r="I809" s="126"/>
      <c r="J809" s="127"/>
      <c r="K809" s="125"/>
      <c r="L809" s="125"/>
      <c r="M809" s="125"/>
      <c r="N809" s="125"/>
      <c r="O809" s="127"/>
      <c r="P809" s="127"/>
      <c r="Q809" s="127"/>
      <c r="R809" s="7"/>
      <c r="S809" s="10"/>
    </row>
    <row r="810" spans="1:20" ht="7.5" customHeight="1" outlineLevel="4" x14ac:dyDescent="0.15">
      <c r="A810" s="10"/>
      <c r="B810" s="84"/>
      <c r="C810" s="83"/>
      <c r="D810" s="86"/>
      <c r="E810" s="45"/>
      <c r="F810" s="87"/>
      <c r="G810" s="86"/>
      <c r="H810" s="88"/>
      <c r="I810" s="90"/>
      <c r="J810" s="47"/>
      <c r="K810" s="51"/>
      <c r="L810" s="51"/>
      <c r="M810" s="51"/>
      <c r="N810" s="51"/>
      <c r="O810" s="47"/>
      <c r="P810" s="47"/>
      <c r="Q810" s="47"/>
      <c r="R810" s="7"/>
      <c r="S810" s="10"/>
    </row>
    <row r="811" spans="1:20" ht="11.25" outlineLevel="3" x14ac:dyDescent="0.2">
      <c r="A811" s="16"/>
      <c r="B811" s="113"/>
      <c r="C811" s="114">
        <v>6</v>
      </c>
      <c r="D811" s="115" t="s">
        <v>227</v>
      </c>
      <c r="E811" s="116" t="s">
        <v>318</v>
      </c>
      <c r="F811" s="117" t="s">
        <v>319</v>
      </c>
      <c r="G811" s="115" t="s">
        <v>306</v>
      </c>
      <c r="H811" s="118">
        <v>2</v>
      </c>
      <c r="I811" s="119">
        <v>0</v>
      </c>
      <c r="J811" s="120">
        <f>H811*I811</f>
        <v>0</v>
      </c>
      <c r="K811" s="118">
        <v>2.5000000000000001E-3</v>
      </c>
      <c r="L811" s="118">
        <f>H811*K811</f>
        <v>5.0000000000000001E-3</v>
      </c>
      <c r="M811" s="118"/>
      <c r="N811" s="118">
        <f>H811*M811</f>
        <v>0</v>
      </c>
      <c r="O811" s="120">
        <v>21</v>
      </c>
      <c r="P811" s="120">
        <f>J811*(O811/100)</f>
        <v>0</v>
      </c>
      <c r="Q811" s="120">
        <f>J811+P811</f>
        <v>0</v>
      </c>
      <c r="R811" s="10"/>
      <c r="S811" s="10"/>
      <c r="T811" s="10"/>
    </row>
    <row r="812" spans="1:20" ht="9.75" outlineLevel="4" x14ac:dyDescent="0.2">
      <c r="A812" s="121"/>
      <c r="B812" s="122"/>
      <c r="C812" s="122"/>
      <c r="D812" s="123"/>
      <c r="E812" s="128" t="s">
        <v>17</v>
      </c>
      <c r="F812" s="124" t="s">
        <v>660</v>
      </c>
      <c r="G812" s="123"/>
      <c r="H812" s="125">
        <v>2</v>
      </c>
      <c r="I812" s="126"/>
      <c r="J812" s="127"/>
      <c r="K812" s="125"/>
      <c r="L812" s="125"/>
      <c r="M812" s="125"/>
      <c r="N812" s="125"/>
      <c r="O812" s="127"/>
      <c r="P812" s="127"/>
      <c r="Q812" s="127"/>
      <c r="R812" s="7"/>
      <c r="S812" s="10"/>
    </row>
    <row r="813" spans="1:20" ht="7.5" customHeight="1" outlineLevel="4" x14ac:dyDescent="0.15">
      <c r="A813" s="10"/>
      <c r="B813" s="84"/>
      <c r="C813" s="83"/>
      <c r="D813" s="86"/>
      <c r="E813" s="45"/>
      <c r="F813" s="87"/>
      <c r="G813" s="86"/>
      <c r="H813" s="88"/>
      <c r="I813" s="90"/>
      <c r="J813" s="47"/>
      <c r="K813" s="51"/>
      <c r="L813" s="51"/>
      <c r="M813" s="51"/>
      <c r="N813" s="51"/>
      <c r="O813" s="47"/>
      <c r="P813" s="47"/>
      <c r="Q813" s="47"/>
      <c r="R813" s="7"/>
      <c r="S813" s="10"/>
    </row>
    <row r="814" spans="1:20" ht="11.25" outlineLevel="3" x14ac:dyDescent="0.2">
      <c r="A814" s="16"/>
      <c r="B814" s="113"/>
      <c r="C814" s="114">
        <v>7</v>
      </c>
      <c r="D814" s="115" t="s">
        <v>227</v>
      </c>
      <c r="E814" s="116" t="s">
        <v>321</v>
      </c>
      <c r="F814" s="117" t="s">
        <v>322</v>
      </c>
      <c r="G814" s="115" t="s">
        <v>306</v>
      </c>
      <c r="H814" s="118">
        <v>3</v>
      </c>
      <c r="I814" s="119">
        <v>0</v>
      </c>
      <c r="J814" s="120">
        <f>H814*I814</f>
        <v>0</v>
      </c>
      <c r="K814" s="118">
        <v>3.5000000000000001E-3</v>
      </c>
      <c r="L814" s="118">
        <f>H814*K814</f>
        <v>1.0500000000000001E-2</v>
      </c>
      <c r="M814" s="118"/>
      <c r="N814" s="118">
        <f>H814*M814</f>
        <v>0</v>
      </c>
      <c r="O814" s="120">
        <v>21</v>
      </c>
      <c r="P814" s="120">
        <f>J814*(O814/100)</f>
        <v>0</v>
      </c>
      <c r="Q814" s="120">
        <f>J814+P814</f>
        <v>0</v>
      </c>
      <c r="R814" s="10"/>
      <c r="S814" s="10"/>
      <c r="T814" s="10"/>
    </row>
    <row r="815" spans="1:20" ht="9.75" outlineLevel="4" x14ac:dyDescent="0.2">
      <c r="A815" s="121"/>
      <c r="B815" s="122"/>
      <c r="C815" s="122"/>
      <c r="D815" s="123"/>
      <c r="E815" s="128" t="s">
        <v>17</v>
      </c>
      <c r="F815" s="124" t="s">
        <v>661</v>
      </c>
      <c r="G815" s="123"/>
      <c r="H815" s="125">
        <v>1</v>
      </c>
      <c r="I815" s="126"/>
      <c r="J815" s="127"/>
      <c r="K815" s="125"/>
      <c r="L815" s="125"/>
      <c r="M815" s="125"/>
      <c r="N815" s="125"/>
      <c r="O815" s="127"/>
      <c r="P815" s="127"/>
      <c r="Q815" s="127"/>
      <c r="R815" s="7"/>
      <c r="S815" s="10"/>
    </row>
    <row r="816" spans="1:20" ht="9.75" outlineLevel="4" x14ac:dyDescent="0.2">
      <c r="A816" s="121"/>
      <c r="B816" s="122"/>
      <c r="C816" s="122"/>
      <c r="D816" s="123"/>
      <c r="E816" s="128"/>
      <c r="F816" s="124" t="s">
        <v>662</v>
      </c>
      <c r="G816" s="123"/>
      <c r="H816" s="125">
        <v>2</v>
      </c>
      <c r="I816" s="126"/>
      <c r="J816" s="127"/>
      <c r="K816" s="125"/>
      <c r="L816" s="125"/>
      <c r="M816" s="125"/>
      <c r="N816" s="125"/>
      <c r="O816" s="127"/>
      <c r="P816" s="127"/>
      <c r="Q816" s="127"/>
      <c r="R816" s="7"/>
      <c r="S816" s="10"/>
    </row>
    <row r="817" spans="1:20" ht="7.5" customHeight="1" outlineLevel="4" x14ac:dyDescent="0.15">
      <c r="A817" s="10"/>
      <c r="B817" s="84"/>
      <c r="C817" s="83"/>
      <c r="D817" s="86"/>
      <c r="E817" s="45"/>
      <c r="F817" s="87"/>
      <c r="G817" s="86"/>
      <c r="H817" s="88"/>
      <c r="I817" s="90"/>
      <c r="J817" s="47"/>
      <c r="K817" s="51"/>
      <c r="L817" s="51"/>
      <c r="M817" s="51"/>
      <c r="N817" s="51"/>
      <c r="O817" s="47"/>
      <c r="P817" s="47"/>
      <c r="Q817" s="47"/>
      <c r="R817" s="7"/>
      <c r="S817" s="10"/>
    </row>
    <row r="818" spans="1:20" ht="11.25" outlineLevel="3" x14ac:dyDescent="0.2">
      <c r="A818" s="16"/>
      <c r="B818" s="113"/>
      <c r="C818" s="114">
        <v>8</v>
      </c>
      <c r="D818" s="115" t="s">
        <v>227</v>
      </c>
      <c r="E818" s="116" t="s">
        <v>325</v>
      </c>
      <c r="F818" s="117" t="s">
        <v>326</v>
      </c>
      <c r="G818" s="115" t="s">
        <v>306</v>
      </c>
      <c r="H818" s="118">
        <v>1</v>
      </c>
      <c r="I818" s="119">
        <v>0</v>
      </c>
      <c r="J818" s="120">
        <f>H818*I818</f>
        <v>0</v>
      </c>
      <c r="K818" s="118">
        <v>2.5000000000000001E-3</v>
      </c>
      <c r="L818" s="118">
        <f>H818*K818</f>
        <v>2.5000000000000001E-3</v>
      </c>
      <c r="M818" s="118"/>
      <c r="N818" s="118">
        <f>H818*M818</f>
        <v>0</v>
      </c>
      <c r="O818" s="120">
        <v>21</v>
      </c>
      <c r="P818" s="120">
        <f>J818*(O818/100)</f>
        <v>0</v>
      </c>
      <c r="Q818" s="120">
        <f>J818+P818</f>
        <v>0</v>
      </c>
      <c r="R818" s="10"/>
      <c r="S818" s="10"/>
      <c r="T818" s="10"/>
    </row>
    <row r="819" spans="1:20" ht="9.75" outlineLevel="4" x14ac:dyDescent="0.2">
      <c r="A819" s="121"/>
      <c r="B819" s="122"/>
      <c r="C819" s="122"/>
      <c r="D819" s="123"/>
      <c r="E819" s="128" t="s">
        <v>17</v>
      </c>
      <c r="F819" s="124" t="s">
        <v>663</v>
      </c>
      <c r="G819" s="123"/>
      <c r="H819" s="125">
        <v>1</v>
      </c>
      <c r="I819" s="126"/>
      <c r="J819" s="127"/>
      <c r="K819" s="125"/>
      <c r="L819" s="125"/>
      <c r="M819" s="125"/>
      <c r="N819" s="125"/>
      <c r="O819" s="127"/>
      <c r="P819" s="127"/>
      <c r="Q819" s="127"/>
      <c r="R819" s="7"/>
      <c r="S819" s="10"/>
    </row>
    <row r="820" spans="1:20" ht="7.5" customHeight="1" outlineLevel="4" x14ac:dyDescent="0.15">
      <c r="A820" s="10"/>
      <c r="B820" s="84"/>
      <c r="C820" s="83"/>
      <c r="D820" s="86"/>
      <c r="E820" s="45"/>
      <c r="F820" s="87"/>
      <c r="G820" s="86"/>
      <c r="H820" s="88"/>
      <c r="I820" s="90"/>
      <c r="J820" s="47"/>
      <c r="K820" s="51"/>
      <c r="L820" s="51"/>
      <c r="M820" s="51"/>
      <c r="N820" s="51"/>
      <c r="O820" s="47"/>
      <c r="P820" s="47"/>
      <c r="Q820" s="47"/>
      <c r="R820" s="7"/>
      <c r="S820" s="10"/>
    </row>
    <row r="821" spans="1:20" ht="11.25" outlineLevel="3" x14ac:dyDescent="0.2">
      <c r="A821" s="16"/>
      <c r="B821" s="113"/>
      <c r="C821" s="114">
        <v>9</v>
      </c>
      <c r="D821" s="115" t="s">
        <v>227</v>
      </c>
      <c r="E821" s="116" t="s">
        <v>664</v>
      </c>
      <c r="F821" s="117" t="s">
        <v>665</v>
      </c>
      <c r="G821" s="115" t="s">
        <v>277</v>
      </c>
      <c r="H821" s="118">
        <v>153</v>
      </c>
      <c r="I821" s="119">
        <v>0</v>
      </c>
      <c r="J821" s="120">
        <f>H821*I821</f>
        <v>0</v>
      </c>
      <c r="K821" s="118">
        <v>4.5999999999999999E-2</v>
      </c>
      <c r="L821" s="118">
        <f>H821*K821</f>
        <v>7.0380000000000003</v>
      </c>
      <c r="M821" s="118"/>
      <c r="N821" s="118">
        <f>H821*M821</f>
        <v>0</v>
      </c>
      <c r="O821" s="120">
        <v>21</v>
      </c>
      <c r="P821" s="120">
        <f>J821*(O821/100)</f>
        <v>0</v>
      </c>
      <c r="Q821" s="120">
        <f>J821+P821</f>
        <v>0</v>
      </c>
      <c r="R821" s="10"/>
      <c r="S821" s="10"/>
      <c r="T821" s="10"/>
    </row>
    <row r="822" spans="1:20" ht="9.75" outlineLevel="4" x14ac:dyDescent="0.2">
      <c r="A822" s="121"/>
      <c r="B822" s="122"/>
      <c r="C822" s="122"/>
      <c r="D822" s="123"/>
      <c r="E822" s="128" t="s">
        <v>17</v>
      </c>
      <c r="F822" s="124" t="s">
        <v>666</v>
      </c>
      <c r="G822" s="123"/>
      <c r="H822" s="125">
        <v>153</v>
      </c>
      <c r="I822" s="126"/>
      <c r="J822" s="127"/>
      <c r="K822" s="125"/>
      <c r="L822" s="125"/>
      <c r="M822" s="125"/>
      <c r="N822" s="125"/>
      <c r="O822" s="127"/>
      <c r="P822" s="127"/>
      <c r="Q822" s="127"/>
      <c r="R822" s="7"/>
      <c r="S822" s="10"/>
    </row>
    <row r="823" spans="1:20" ht="7.5" customHeight="1" outlineLevel="4" x14ac:dyDescent="0.15">
      <c r="A823" s="10"/>
      <c r="B823" s="84"/>
      <c r="C823" s="83"/>
      <c r="D823" s="86"/>
      <c r="E823" s="45"/>
      <c r="F823" s="87"/>
      <c r="G823" s="86"/>
      <c r="H823" s="88"/>
      <c r="I823" s="90"/>
      <c r="J823" s="47"/>
      <c r="K823" s="51"/>
      <c r="L823" s="51"/>
      <c r="M823" s="51"/>
      <c r="N823" s="51"/>
      <c r="O823" s="47"/>
      <c r="P823" s="47"/>
      <c r="Q823" s="47"/>
      <c r="R823" s="7"/>
      <c r="S823" s="10"/>
    </row>
    <row r="824" spans="1:20" ht="11.25" outlineLevel="3" x14ac:dyDescent="0.2">
      <c r="A824" s="16"/>
      <c r="B824" s="113"/>
      <c r="C824" s="114">
        <v>10</v>
      </c>
      <c r="D824" s="115" t="s">
        <v>227</v>
      </c>
      <c r="E824" s="116" t="s">
        <v>450</v>
      </c>
      <c r="F824" s="117" t="s">
        <v>451</v>
      </c>
      <c r="G824" s="115" t="s">
        <v>277</v>
      </c>
      <c r="H824" s="118">
        <v>21.5</v>
      </c>
      <c r="I824" s="119">
        <v>0</v>
      </c>
      <c r="J824" s="120">
        <f>H824*I824</f>
        <v>0</v>
      </c>
      <c r="K824" s="118">
        <v>4.8300000000000003E-2</v>
      </c>
      <c r="L824" s="118">
        <f>H824*K824</f>
        <v>1.0384500000000001</v>
      </c>
      <c r="M824" s="118"/>
      <c r="N824" s="118">
        <f>H824*M824</f>
        <v>0</v>
      </c>
      <c r="O824" s="120">
        <v>21</v>
      </c>
      <c r="P824" s="120">
        <f>J824*(O824/100)</f>
        <v>0</v>
      </c>
      <c r="Q824" s="120">
        <f>J824+P824</f>
        <v>0</v>
      </c>
      <c r="R824" s="10"/>
      <c r="S824" s="10"/>
      <c r="T824" s="10"/>
    </row>
    <row r="825" spans="1:20" ht="9.75" outlineLevel="4" x14ac:dyDescent="0.2">
      <c r="A825" s="121"/>
      <c r="B825" s="122"/>
      <c r="C825" s="122"/>
      <c r="D825" s="123"/>
      <c r="E825" s="128" t="s">
        <v>17</v>
      </c>
      <c r="F825" s="124" t="s">
        <v>667</v>
      </c>
      <c r="G825" s="123"/>
      <c r="H825" s="125">
        <v>21.5</v>
      </c>
      <c r="I825" s="126"/>
      <c r="J825" s="127"/>
      <c r="K825" s="125"/>
      <c r="L825" s="125"/>
      <c r="M825" s="125"/>
      <c r="N825" s="125"/>
      <c r="O825" s="127"/>
      <c r="P825" s="127"/>
      <c r="Q825" s="127"/>
      <c r="R825" s="7"/>
      <c r="S825" s="10"/>
    </row>
    <row r="826" spans="1:20" ht="7.5" customHeight="1" outlineLevel="4" x14ac:dyDescent="0.15">
      <c r="A826" s="10"/>
      <c r="B826" s="84"/>
      <c r="C826" s="83"/>
      <c r="D826" s="86"/>
      <c r="E826" s="45"/>
      <c r="F826" s="87"/>
      <c r="G826" s="86"/>
      <c r="H826" s="88"/>
      <c r="I826" s="90"/>
      <c r="J826" s="47"/>
      <c r="K826" s="51"/>
      <c r="L826" s="51"/>
      <c r="M826" s="51"/>
      <c r="N826" s="51"/>
      <c r="O826" s="47"/>
      <c r="P826" s="47"/>
      <c r="Q826" s="47"/>
      <c r="R826" s="7"/>
      <c r="S826" s="10"/>
    </row>
    <row r="827" spans="1:20" ht="11.25" outlineLevel="3" x14ac:dyDescent="0.2">
      <c r="A827" s="16"/>
      <c r="B827" s="113"/>
      <c r="C827" s="114">
        <v>11</v>
      </c>
      <c r="D827" s="115" t="s">
        <v>227</v>
      </c>
      <c r="E827" s="116" t="s">
        <v>453</v>
      </c>
      <c r="F827" s="117" t="s">
        <v>454</v>
      </c>
      <c r="G827" s="115" t="s">
        <v>277</v>
      </c>
      <c r="H827" s="118">
        <v>5</v>
      </c>
      <c r="I827" s="119">
        <v>0</v>
      </c>
      <c r="J827" s="120">
        <f>H827*I827</f>
        <v>0</v>
      </c>
      <c r="K827" s="118">
        <v>6.5670000000000006E-2</v>
      </c>
      <c r="L827" s="118">
        <f>H827*K827</f>
        <v>0.32835000000000003</v>
      </c>
      <c r="M827" s="118"/>
      <c r="N827" s="118">
        <f>H827*M827</f>
        <v>0</v>
      </c>
      <c r="O827" s="120">
        <v>21</v>
      </c>
      <c r="P827" s="120">
        <f>J827*(O827/100)</f>
        <v>0</v>
      </c>
      <c r="Q827" s="120">
        <f>J827+P827</f>
        <v>0</v>
      </c>
      <c r="R827" s="10"/>
      <c r="S827" s="10"/>
      <c r="T827" s="10"/>
    </row>
    <row r="828" spans="1:20" ht="9.75" outlineLevel="4" x14ac:dyDescent="0.2">
      <c r="A828" s="121"/>
      <c r="B828" s="122"/>
      <c r="C828" s="122"/>
      <c r="D828" s="123"/>
      <c r="E828" s="128" t="s">
        <v>17</v>
      </c>
      <c r="F828" s="124" t="s">
        <v>668</v>
      </c>
      <c r="G828" s="123"/>
      <c r="H828" s="125">
        <v>5</v>
      </c>
      <c r="I828" s="126"/>
      <c r="J828" s="127"/>
      <c r="K828" s="125"/>
      <c r="L828" s="125"/>
      <c r="M828" s="125"/>
      <c r="N828" s="125"/>
      <c r="O828" s="127"/>
      <c r="P828" s="127"/>
      <c r="Q828" s="127"/>
      <c r="R828" s="7"/>
      <c r="S828" s="10"/>
    </row>
    <row r="829" spans="1:20" ht="7.5" customHeight="1" outlineLevel="4" x14ac:dyDescent="0.15">
      <c r="A829" s="10"/>
      <c r="B829" s="84"/>
      <c r="C829" s="83"/>
      <c r="D829" s="86"/>
      <c r="E829" s="45"/>
      <c r="F829" s="87"/>
      <c r="G829" s="86"/>
      <c r="H829" s="88"/>
      <c r="I829" s="90"/>
      <c r="J829" s="47"/>
      <c r="K829" s="51"/>
      <c r="L829" s="51"/>
      <c r="M829" s="51"/>
      <c r="N829" s="51"/>
      <c r="O829" s="47"/>
      <c r="P829" s="47"/>
      <c r="Q829" s="47"/>
      <c r="R829" s="7"/>
      <c r="S829" s="10"/>
    </row>
    <row r="830" spans="1:20" ht="11.25" outlineLevel="3" x14ac:dyDescent="0.2">
      <c r="A830" s="16"/>
      <c r="B830" s="113"/>
      <c r="C830" s="114">
        <v>12</v>
      </c>
      <c r="D830" s="115" t="s">
        <v>227</v>
      </c>
      <c r="E830" s="116" t="s">
        <v>456</v>
      </c>
      <c r="F830" s="117" t="s">
        <v>457</v>
      </c>
      <c r="G830" s="115" t="s">
        <v>277</v>
      </c>
      <c r="H830" s="118">
        <v>210.5</v>
      </c>
      <c r="I830" s="119">
        <v>0</v>
      </c>
      <c r="J830" s="120">
        <f>H830*I830</f>
        <v>0</v>
      </c>
      <c r="K830" s="118">
        <v>0.08</v>
      </c>
      <c r="L830" s="118">
        <f>H830*K830</f>
        <v>16.84</v>
      </c>
      <c r="M830" s="118"/>
      <c r="N830" s="118">
        <f>H830*M830</f>
        <v>0</v>
      </c>
      <c r="O830" s="120">
        <v>21</v>
      </c>
      <c r="P830" s="120">
        <f>J830*(O830/100)</f>
        <v>0</v>
      </c>
      <c r="Q830" s="120">
        <f>J830+P830</f>
        <v>0</v>
      </c>
      <c r="R830" s="10"/>
      <c r="S830" s="10"/>
      <c r="T830" s="10"/>
    </row>
    <row r="831" spans="1:20" ht="9.75" outlineLevel="4" x14ac:dyDescent="0.2">
      <c r="A831" s="121"/>
      <c r="B831" s="122"/>
      <c r="C831" s="122"/>
      <c r="D831" s="123"/>
      <c r="E831" s="128" t="s">
        <v>17</v>
      </c>
      <c r="F831" s="124" t="s">
        <v>669</v>
      </c>
      <c r="G831" s="123"/>
      <c r="H831" s="125">
        <v>210.5</v>
      </c>
      <c r="I831" s="126"/>
      <c r="J831" s="127"/>
      <c r="K831" s="125"/>
      <c r="L831" s="125"/>
      <c r="M831" s="125"/>
      <c r="N831" s="125"/>
      <c r="O831" s="127"/>
      <c r="P831" s="127"/>
      <c r="Q831" s="127"/>
      <c r="R831" s="7"/>
      <c r="S831" s="10"/>
    </row>
    <row r="832" spans="1:20" ht="9.75" outlineLevel="4" x14ac:dyDescent="0.2">
      <c r="A832" s="121"/>
      <c r="B832" s="122"/>
      <c r="C832" s="122"/>
      <c r="D832" s="123"/>
      <c r="E832" s="128"/>
      <c r="F832" s="124"/>
      <c r="G832" s="123"/>
      <c r="H832" s="125">
        <v>0</v>
      </c>
      <c r="I832" s="126"/>
      <c r="J832" s="127"/>
      <c r="K832" s="125"/>
      <c r="L832" s="125"/>
      <c r="M832" s="125"/>
      <c r="N832" s="125"/>
      <c r="O832" s="127"/>
      <c r="P832" s="127"/>
      <c r="Q832" s="127"/>
      <c r="R832" s="7"/>
      <c r="S832" s="10"/>
    </row>
    <row r="833" spans="1:20" ht="7.5" customHeight="1" outlineLevel="4" x14ac:dyDescent="0.15">
      <c r="A833" s="10"/>
      <c r="B833" s="84"/>
      <c r="C833" s="83"/>
      <c r="D833" s="86"/>
      <c r="E833" s="45"/>
      <c r="F833" s="87"/>
      <c r="G833" s="86"/>
      <c r="H833" s="88"/>
      <c r="I833" s="90"/>
      <c r="J833" s="47"/>
      <c r="K833" s="51"/>
      <c r="L833" s="51"/>
      <c r="M833" s="51"/>
      <c r="N833" s="51"/>
      <c r="O833" s="47"/>
      <c r="P833" s="47"/>
      <c r="Q833" s="47"/>
      <c r="R833" s="7"/>
      <c r="S833" s="10"/>
    </row>
    <row r="834" spans="1:20" ht="11.25" outlineLevel="3" x14ac:dyDescent="0.2">
      <c r="A834" s="16"/>
      <c r="B834" s="113"/>
      <c r="C834" s="114">
        <v>13</v>
      </c>
      <c r="D834" s="115" t="s">
        <v>227</v>
      </c>
      <c r="E834" s="116" t="s">
        <v>670</v>
      </c>
      <c r="F834" s="117" t="s">
        <v>671</v>
      </c>
      <c r="G834" s="115" t="s">
        <v>277</v>
      </c>
      <c r="H834" s="118">
        <v>8.1999999999999993</v>
      </c>
      <c r="I834" s="119">
        <v>0</v>
      </c>
      <c r="J834" s="120">
        <f>H834*I834</f>
        <v>0</v>
      </c>
      <c r="K834" s="118">
        <v>0.10199999999999999</v>
      </c>
      <c r="L834" s="118">
        <f>H834*K834</f>
        <v>0.83639999999999992</v>
      </c>
      <c r="M834" s="118"/>
      <c r="N834" s="118">
        <f>H834*M834</f>
        <v>0</v>
      </c>
      <c r="O834" s="120">
        <v>21</v>
      </c>
      <c r="P834" s="120">
        <f>J834*(O834/100)</f>
        <v>0</v>
      </c>
      <c r="Q834" s="120">
        <f>J834+P834</f>
        <v>0</v>
      </c>
      <c r="R834" s="10"/>
      <c r="S834" s="10"/>
      <c r="T834" s="10"/>
    </row>
    <row r="835" spans="1:20" ht="9.75" outlineLevel="4" x14ac:dyDescent="0.2">
      <c r="A835" s="121"/>
      <c r="B835" s="122"/>
      <c r="C835" s="122"/>
      <c r="D835" s="123"/>
      <c r="E835" s="128" t="s">
        <v>17</v>
      </c>
      <c r="F835" s="124" t="s">
        <v>672</v>
      </c>
      <c r="G835" s="123"/>
      <c r="H835" s="125">
        <v>8.1999999999999993</v>
      </c>
      <c r="I835" s="126"/>
      <c r="J835" s="127"/>
      <c r="K835" s="125"/>
      <c r="L835" s="125"/>
      <c r="M835" s="125"/>
      <c r="N835" s="125"/>
      <c r="O835" s="127"/>
      <c r="P835" s="127"/>
      <c r="Q835" s="127"/>
      <c r="R835" s="7"/>
      <c r="S835" s="10"/>
    </row>
    <row r="836" spans="1:20" ht="7.5" customHeight="1" outlineLevel="4" x14ac:dyDescent="0.15">
      <c r="A836" s="10"/>
      <c r="B836" s="84"/>
      <c r="C836" s="83"/>
      <c r="D836" s="86"/>
      <c r="E836" s="45"/>
      <c r="F836" s="87"/>
      <c r="G836" s="86"/>
      <c r="H836" s="88"/>
      <c r="I836" s="90"/>
      <c r="J836" s="47"/>
      <c r="K836" s="51"/>
      <c r="L836" s="51"/>
      <c r="M836" s="51"/>
      <c r="N836" s="51"/>
      <c r="O836" s="47"/>
      <c r="P836" s="47"/>
      <c r="Q836" s="47"/>
      <c r="R836" s="7"/>
      <c r="S836" s="10"/>
    </row>
    <row r="837" spans="1:20" ht="11.25" outlineLevel="3" x14ac:dyDescent="0.2">
      <c r="A837" s="16"/>
      <c r="B837" s="113"/>
      <c r="C837" s="114">
        <v>14</v>
      </c>
      <c r="D837" s="115" t="s">
        <v>227</v>
      </c>
      <c r="E837" s="116" t="s">
        <v>460</v>
      </c>
      <c r="F837" s="117" t="s">
        <v>461</v>
      </c>
      <c r="G837" s="115" t="s">
        <v>277</v>
      </c>
      <c r="H837" s="118">
        <v>32</v>
      </c>
      <c r="I837" s="119">
        <v>0</v>
      </c>
      <c r="J837" s="120">
        <f>H837*I837</f>
        <v>0</v>
      </c>
      <c r="K837" s="118">
        <v>4.8000000000000001E-2</v>
      </c>
      <c r="L837" s="118">
        <f>H837*K837</f>
        <v>1.536</v>
      </c>
      <c r="M837" s="118"/>
      <c r="N837" s="118">
        <f>H837*M837</f>
        <v>0</v>
      </c>
      <c r="O837" s="120">
        <v>21</v>
      </c>
      <c r="P837" s="120">
        <f>J837*(O837/100)</f>
        <v>0</v>
      </c>
      <c r="Q837" s="120">
        <f>J837+P837</f>
        <v>0</v>
      </c>
      <c r="R837" s="10"/>
      <c r="S837" s="10"/>
      <c r="T837" s="10"/>
    </row>
    <row r="838" spans="1:20" ht="9.75" outlineLevel="4" x14ac:dyDescent="0.2">
      <c r="A838" s="121"/>
      <c r="B838" s="122"/>
      <c r="C838" s="122"/>
      <c r="D838" s="123"/>
      <c r="E838" s="128" t="s">
        <v>17</v>
      </c>
      <c r="F838" s="124" t="s">
        <v>673</v>
      </c>
      <c r="G838" s="123"/>
      <c r="H838" s="125">
        <v>32</v>
      </c>
      <c r="I838" s="126"/>
      <c r="J838" s="127"/>
      <c r="K838" s="125"/>
      <c r="L838" s="125"/>
      <c r="M838" s="125"/>
      <c r="N838" s="125"/>
      <c r="O838" s="127"/>
      <c r="P838" s="127"/>
      <c r="Q838" s="127"/>
      <c r="R838" s="7"/>
      <c r="S838" s="10"/>
    </row>
    <row r="839" spans="1:20" ht="7.5" customHeight="1" outlineLevel="4" x14ac:dyDescent="0.15">
      <c r="A839" s="10"/>
      <c r="B839" s="84"/>
      <c r="C839" s="83"/>
      <c r="D839" s="86"/>
      <c r="E839" s="45"/>
      <c r="F839" s="87"/>
      <c r="G839" s="86"/>
      <c r="H839" s="88"/>
      <c r="I839" s="90"/>
      <c r="J839" s="47"/>
      <c r="K839" s="51"/>
      <c r="L839" s="51"/>
      <c r="M839" s="51"/>
      <c r="N839" s="51"/>
      <c r="O839" s="47"/>
      <c r="P839" s="47"/>
      <c r="Q839" s="47"/>
      <c r="R839" s="7"/>
      <c r="S839" s="10"/>
    </row>
    <row r="840" spans="1:20" ht="11.25" outlineLevel="3" x14ac:dyDescent="0.2">
      <c r="A840" s="16"/>
      <c r="B840" s="113"/>
      <c r="C840" s="114">
        <v>15</v>
      </c>
      <c r="D840" s="115" t="s">
        <v>227</v>
      </c>
      <c r="E840" s="116" t="s">
        <v>674</v>
      </c>
      <c r="F840" s="117" t="s">
        <v>675</v>
      </c>
      <c r="G840" s="115" t="s">
        <v>277</v>
      </c>
      <c r="H840" s="118">
        <v>11.5</v>
      </c>
      <c r="I840" s="119">
        <v>0</v>
      </c>
      <c r="J840" s="120">
        <f>H840*I840</f>
        <v>0</v>
      </c>
      <c r="K840" s="118">
        <v>0.12</v>
      </c>
      <c r="L840" s="118">
        <f>H840*K840</f>
        <v>1.38</v>
      </c>
      <c r="M840" s="118"/>
      <c r="N840" s="118">
        <f>H840*M840</f>
        <v>0</v>
      </c>
      <c r="O840" s="120">
        <v>21</v>
      </c>
      <c r="P840" s="120">
        <f>J840*(O840/100)</f>
        <v>0</v>
      </c>
      <c r="Q840" s="120">
        <f>J840+P840</f>
        <v>0</v>
      </c>
      <c r="R840" s="10"/>
      <c r="S840" s="10"/>
      <c r="T840" s="10"/>
    </row>
    <row r="841" spans="1:20" ht="9.75" outlineLevel="4" x14ac:dyDescent="0.2">
      <c r="A841" s="121"/>
      <c r="B841" s="122"/>
      <c r="C841" s="122"/>
      <c r="D841" s="123"/>
      <c r="E841" s="128" t="s">
        <v>17</v>
      </c>
      <c r="F841" s="124" t="s">
        <v>676</v>
      </c>
      <c r="G841" s="123"/>
      <c r="H841" s="125">
        <v>11.5</v>
      </c>
      <c r="I841" s="126"/>
      <c r="J841" s="127"/>
      <c r="K841" s="125"/>
      <c r="L841" s="125"/>
      <c r="M841" s="125"/>
      <c r="N841" s="125"/>
      <c r="O841" s="127"/>
      <c r="P841" s="127"/>
      <c r="Q841" s="127"/>
      <c r="R841" s="7"/>
      <c r="S841" s="10"/>
    </row>
    <row r="842" spans="1:20" ht="7.5" customHeight="1" outlineLevel="4" x14ac:dyDescent="0.15">
      <c r="A842" s="10"/>
      <c r="B842" s="84"/>
      <c r="C842" s="83"/>
      <c r="D842" s="86"/>
      <c r="E842" s="45"/>
      <c r="F842" s="87"/>
      <c r="G842" s="86"/>
      <c r="H842" s="88"/>
      <c r="I842" s="90"/>
      <c r="J842" s="47"/>
      <c r="K842" s="51"/>
      <c r="L842" s="51"/>
      <c r="M842" s="51"/>
      <c r="N842" s="51"/>
      <c r="O842" s="47"/>
      <c r="P842" s="47"/>
      <c r="Q842" s="47"/>
      <c r="R842" s="7"/>
      <c r="S842" s="10"/>
    </row>
    <row r="843" spans="1:20" ht="11.25" outlineLevel="3" x14ac:dyDescent="0.2">
      <c r="A843" s="16"/>
      <c r="B843" s="113"/>
      <c r="C843" s="114">
        <v>16</v>
      </c>
      <c r="D843" s="115" t="s">
        <v>236</v>
      </c>
      <c r="E843" s="116" t="s">
        <v>334</v>
      </c>
      <c r="F843" s="117" t="s">
        <v>335</v>
      </c>
      <c r="G843" s="115" t="s">
        <v>306</v>
      </c>
      <c r="H843" s="118">
        <v>7</v>
      </c>
      <c r="I843" s="119">
        <v>0</v>
      </c>
      <c r="J843" s="120">
        <f>H843*I843</f>
        <v>0</v>
      </c>
      <c r="K843" s="118">
        <v>6.9999999999999999E-4</v>
      </c>
      <c r="L843" s="118">
        <f>H843*K843</f>
        <v>4.8999999999999998E-3</v>
      </c>
      <c r="M843" s="118"/>
      <c r="N843" s="118">
        <f>H843*M843</f>
        <v>0</v>
      </c>
      <c r="O843" s="120">
        <v>21</v>
      </c>
      <c r="P843" s="120">
        <f>J843*(O843/100)</f>
        <v>0</v>
      </c>
      <c r="Q843" s="120">
        <f>J843+P843</f>
        <v>0</v>
      </c>
      <c r="R843" s="10"/>
      <c r="S843" s="10"/>
      <c r="T843" s="10"/>
    </row>
    <row r="844" spans="1:20" ht="9.75" outlineLevel="4" x14ac:dyDescent="0.2">
      <c r="A844" s="121"/>
      <c r="B844" s="122"/>
      <c r="C844" s="122"/>
      <c r="D844" s="123"/>
      <c r="E844" s="128" t="s">
        <v>17</v>
      </c>
      <c r="F844" s="124" t="s">
        <v>677</v>
      </c>
      <c r="G844" s="123"/>
      <c r="H844" s="125">
        <v>7</v>
      </c>
      <c r="I844" s="126"/>
      <c r="J844" s="127"/>
      <c r="K844" s="125"/>
      <c r="L844" s="125"/>
      <c r="M844" s="125"/>
      <c r="N844" s="125"/>
      <c r="O844" s="127"/>
      <c r="P844" s="127"/>
      <c r="Q844" s="127"/>
      <c r="R844" s="7"/>
      <c r="S844" s="10"/>
    </row>
    <row r="845" spans="1:20" ht="9.75" outlineLevel="4" x14ac:dyDescent="0.2">
      <c r="A845" s="121"/>
      <c r="B845" s="122"/>
      <c r="C845" s="122"/>
      <c r="D845" s="123"/>
      <c r="E845" s="128"/>
      <c r="F845" s="124"/>
      <c r="G845" s="123"/>
      <c r="H845" s="125">
        <v>0</v>
      </c>
      <c r="I845" s="126"/>
      <c r="J845" s="127"/>
      <c r="K845" s="125"/>
      <c r="L845" s="125"/>
      <c r="M845" s="125"/>
      <c r="N845" s="125"/>
      <c r="O845" s="127"/>
      <c r="P845" s="127"/>
      <c r="Q845" s="127"/>
      <c r="R845" s="7"/>
      <c r="S845" s="10"/>
    </row>
    <row r="846" spans="1:20" ht="7.5" customHeight="1" outlineLevel="4" x14ac:dyDescent="0.15">
      <c r="A846" s="10"/>
      <c r="B846" s="84"/>
      <c r="C846" s="83"/>
      <c r="D846" s="86"/>
      <c r="E846" s="45"/>
      <c r="F846" s="87"/>
      <c r="G846" s="86"/>
      <c r="H846" s="88"/>
      <c r="I846" s="90"/>
      <c r="J846" s="47"/>
      <c r="K846" s="51"/>
      <c r="L846" s="51"/>
      <c r="M846" s="51"/>
      <c r="N846" s="51"/>
      <c r="O846" s="47"/>
      <c r="P846" s="47"/>
      <c r="Q846" s="47"/>
      <c r="R846" s="7"/>
      <c r="S846" s="10"/>
    </row>
    <row r="847" spans="1:20" ht="11.25" outlineLevel="3" x14ac:dyDescent="0.2">
      <c r="A847" s="16"/>
      <c r="B847" s="113"/>
      <c r="C847" s="114">
        <v>17</v>
      </c>
      <c r="D847" s="115" t="s">
        <v>236</v>
      </c>
      <c r="E847" s="116" t="s">
        <v>336</v>
      </c>
      <c r="F847" s="117" t="s">
        <v>337</v>
      </c>
      <c r="G847" s="115" t="s">
        <v>306</v>
      </c>
      <c r="H847" s="118">
        <v>6</v>
      </c>
      <c r="I847" s="119">
        <v>0</v>
      </c>
      <c r="J847" s="120">
        <f>H847*I847</f>
        <v>0</v>
      </c>
      <c r="K847" s="118">
        <v>0.11241</v>
      </c>
      <c r="L847" s="118">
        <f>H847*K847</f>
        <v>0.67445999999999995</v>
      </c>
      <c r="M847" s="118"/>
      <c r="N847" s="118">
        <f>H847*M847</f>
        <v>0</v>
      </c>
      <c r="O847" s="120">
        <v>21</v>
      </c>
      <c r="P847" s="120">
        <f>J847*(O847/100)</f>
        <v>0</v>
      </c>
      <c r="Q847" s="120">
        <f>J847+P847</f>
        <v>0</v>
      </c>
      <c r="R847" s="10"/>
      <c r="S847" s="10"/>
      <c r="T847" s="10"/>
    </row>
    <row r="848" spans="1:20" ht="9.75" outlineLevel="4" x14ac:dyDescent="0.2">
      <c r="A848" s="121"/>
      <c r="B848" s="122"/>
      <c r="C848" s="122"/>
      <c r="D848" s="123"/>
      <c r="E848" s="128" t="s">
        <v>17</v>
      </c>
      <c r="F848" s="124" t="s">
        <v>678</v>
      </c>
      <c r="G848" s="123"/>
      <c r="H848" s="125">
        <v>6</v>
      </c>
      <c r="I848" s="126"/>
      <c r="J848" s="127"/>
      <c r="K848" s="125"/>
      <c r="L848" s="125"/>
      <c r="M848" s="125"/>
      <c r="N848" s="125"/>
      <c r="O848" s="127"/>
      <c r="P848" s="127"/>
      <c r="Q848" s="127"/>
      <c r="R848" s="7"/>
      <c r="S848" s="10"/>
    </row>
    <row r="849" spans="1:20" ht="7.5" customHeight="1" outlineLevel="4" x14ac:dyDescent="0.15">
      <c r="A849" s="10"/>
      <c r="B849" s="84"/>
      <c r="C849" s="83"/>
      <c r="D849" s="86"/>
      <c r="E849" s="45"/>
      <c r="F849" s="87"/>
      <c r="G849" s="86"/>
      <c r="H849" s="88"/>
      <c r="I849" s="90"/>
      <c r="J849" s="47"/>
      <c r="K849" s="51"/>
      <c r="L849" s="51"/>
      <c r="M849" s="51"/>
      <c r="N849" s="51"/>
      <c r="O849" s="47"/>
      <c r="P849" s="47"/>
      <c r="Q849" s="47"/>
      <c r="R849" s="7"/>
      <c r="S849" s="10"/>
    </row>
    <row r="850" spans="1:20" ht="11.25" outlineLevel="3" x14ac:dyDescent="0.2">
      <c r="A850" s="16"/>
      <c r="B850" s="113"/>
      <c r="C850" s="114">
        <v>18</v>
      </c>
      <c r="D850" s="115" t="s">
        <v>236</v>
      </c>
      <c r="E850" s="116" t="s">
        <v>570</v>
      </c>
      <c r="F850" s="117" t="s">
        <v>571</v>
      </c>
      <c r="G850" s="115" t="s">
        <v>277</v>
      </c>
      <c r="H850" s="118">
        <v>261</v>
      </c>
      <c r="I850" s="119">
        <v>0</v>
      </c>
      <c r="J850" s="120">
        <f>H850*I850</f>
        <v>0</v>
      </c>
      <c r="K850" s="118">
        <v>8.9779999999999999E-2</v>
      </c>
      <c r="L850" s="118">
        <f>H850*K850</f>
        <v>23.432579999999998</v>
      </c>
      <c r="M850" s="118"/>
      <c r="N850" s="118">
        <f>H850*M850</f>
        <v>0</v>
      </c>
      <c r="O850" s="120">
        <v>21</v>
      </c>
      <c r="P850" s="120">
        <f>J850*(O850/100)</f>
        <v>0</v>
      </c>
      <c r="Q850" s="120">
        <f>J850+P850</f>
        <v>0</v>
      </c>
      <c r="R850" s="10"/>
      <c r="S850" s="10"/>
      <c r="T850" s="10"/>
    </row>
    <row r="851" spans="1:20" ht="9.75" outlineLevel="4" x14ac:dyDescent="0.2">
      <c r="A851" s="121"/>
      <c r="B851" s="122"/>
      <c r="C851" s="122"/>
      <c r="D851" s="123"/>
      <c r="E851" s="128" t="s">
        <v>17</v>
      </c>
      <c r="F851" s="124" t="s">
        <v>679</v>
      </c>
      <c r="G851" s="123"/>
      <c r="H851" s="125">
        <v>261</v>
      </c>
      <c r="I851" s="126"/>
      <c r="J851" s="127"/>
      <c r="K851" s="125"/>
      <c r="L851" s="125"/>
      <c r="M851" s="125"/>
      <c r="N851" s="125"/>
      <c r="O851" s="127"/>
      <c r="P851" s="127"/>
      <c r="Q851" s="127"/>
      <c r="R851" s="7"/>
      <c r="S851" s="10"/>
    </row>
    <row r="852" spans="1:20" ht="7.5" customHeight="1" outlineLevel="4" x14ac:dyDescent="0.15">
      <c r="A852" s="10"/>
      <c r="B852" s="84"/>
      <c r="C852" s="83"/>
      <c r="D852" s="86"/>
      <c r="E852" s="45"/>
      <c r="F852" s="87"/>
      <c r="G852" s="86"/>
      <c r="H852" s="88"/>
      <c r="I852" s="90"/>
      <c r="J852" s="47"/>
      <c r="K852" s="51"/>
      <c r="L852" s="51"/>
      <c r="M852" s="51"/>
      <c r="N852" s="51"/>
      <c r="O852" s="47"/>
      <c r="P852" s="47"/>
      <c r="Q852" s="47"/>
      <c r="R852" s="7"/>
      <c r="S852" s="10"/>
    </row>
    <row r="853" spans="1:20" ht="11.25" outlineLevel="3" x14ac:dyDescent="0.2">
      <c r="A853" s="16"/>
      <c r="B853" s="113"/>
      <c r="C853" s="114">
        <v>19</v>
      </c>
      <c r="D853" s="115" t="s">
        <v>236</v>
      </c>
      <c r="E853" s="116" t="s">
        <v>476</v>
      </c>
      <c r="F853" s="117" t="s">
        <v>477</v>
      </c>
      <c r="G853" s="115" t="s">
        <v>277</v>
      </c>
      <c r="H853" s="118">
        <v>405.2</v>
      </c>
      <c r="I853" s="119">
        <v>0</v>
      </c>
      <c r="J853" s="120">
        <f>H853*I853</f>
        <v>0</v>
      </c>
      <c r="K853" s="118">
        <v>0.15540000000000001</v>
      </c>
      <c r="L853" s="118">
        <f>H853*K853</f>
        <v>62.96808</v>
      </c>
      <c r="M853" s="118"/>
      <c r="N853" s="118">
        <f>H853*M853</f>
        <v>0</v>
      </c>
      <c r="O853" s="120">
        <v>21</v>
      </c>
      <c r="P853" s="120">
        <f>J853*(O853/100)</f>
        <v>0</v>
      </c>
      <c r="Q853" s="120">
        <f>J853+P853</f>
        <v>0</v>
      </c>
      <c r="R853" s="10"/>
      <c r="S853" s="10"/>
      <c r="T853" s="10"/>
    </row>
    <row r="854" spans="1:20" ht="9.75" outlineLevel="4" x14ac:dyDescent="0.2">
      <c r="A854" s="121"/>
      <c r="B854" s="122"/>
      <c r="C854" s="122"/>
      <c r="D854" s="123"/>
      <c r="E854" s="128" t="s">
        <v>17</v>
      </c>
      <c r="F854" s="124" t="s">
        <v>680</v>
      </c>
      <c r="G854" s="123"/>
      <c r="H854" s="125">
        <v>216</v>
      </c>
      <c r="I854" s="126"/>
      <c r="J854" s="127"/>
      <c r="K854" s="125"/>
      <c r="L854" s="125"/>
      <c r="M854" s="125"/>
      <c r="N854" s="125"/>
      <c r="O854" s="127"/>
      <c r="P854" s="127"/>
      <c r="Q854" s="127"/>
      <c r="R854" s="7"/>
      <c r="S854" s="10"/>
    </row>
    <row r="855" spans="1:20" ht="9.75" outlineLevel="4" x14ac:dyDescent="0.2">
      <c r="A855" s="121"/>
      <c r="B855" s="122"/>
      <c r="C855" s="122"/>
      <c r="D855" s="123"/>
      <c r="E855" s="128"/>
      <c r="F855" s="124" t="s">
        <v>681</v>
      </c>
      <c r="G855" s="123"/>
      <c r="H855" s="125">
        <v>25</v>
      </c>
      <c r="I855" s="126"/>
      <c r="J855" s="127"/>
      <c r="K855" s="125"/>
      <c r="L855" s="125"/>
      <c r="M855" s="125"/>
      <c r="N855" s="125"/>
      <c r="O855" s="127"/>
      <c r="P855" s="127"/>
      <c r="Q855" s="127"/>
      <c r="R855" s="7"/>
      <c r="S855" s="10"/>
    </row>
    <row r="856" spans="1:20" ht="9.75" outlineLevel="4" x14ac:dyDescent="0.2">
      <c r="A856" s="121"/>
      <c r="B856" s="122"/>
      <c r="C856" s="122"/>
      <c r="D856" s="123"/>
      <c r="E856" s="128"/>
      <c r="F856" s="124" t="s">
        <v>672</v>
      </c>
      <c r="G856" s="123"/>
      <c r="H856" s="125">
        <v>8.1999999999999993</v>
      </c>
      <c r="I856" s="126"/>
      <c r="J856" s="127"/>
      <c r="K856" s="125"/>
      <c r="L856" s="125"/>
      <c r="M856" s="125"/>
      <c r="N856" s="125"/>
      <c r="O856" s="127"/>
      <c r="P856" s="127"/>
      <c r="Q856" s="127"/>
      <c r="R856" s="7"/>
      <c r="S856" s="10"/>
    </row>
    <row r="857" spans="1:20" ht="9.75" outlineLevel="4" x14ac:dyDescent="0.2">
      <c r="A857" s="121"/>
      <c r="B857" s="122"/>
      <c r="C857" s="122"/>
      <c r="D857" s="123"/>
      <c r="E857" s="128"/>
      <c r="F857" s="124" t="s">
        <v>682</v>
      </c>
      <c r="G857" s="123"/>
      <c r="H857" s="125">
        <v>156</v>
      </c>
      <c r="I857" s="126"/>
      <c r="J857" s="127"/>
      <c r="K857" s="125"/>
      <c r="L857" s="125"/>
      <c r="M857" s="125"/>
      <c r="N857" s="125"/>
      <c r="O857" s="127"/>
      <c r="P857" s="127"/>
      <c r="Q857" s="127"/>
      <c r="R857" s="7"/>
      <c r="S857" s="10"/>
    </row>
    <row r="858" spans="1:20" ht="7.5" customHeight="1" outlineLevel="4" x14ac:dyDescent="0.15">
      <c r="A858" s="10"/>
      <c r="B858" s="84"/>
      <c r="C858" s="83"/>
      <c r="D858" s="86"/>
      <c r="E858" s="45"/>
      <c r="F858" s="87"/>
      <c r="G858" s="86"/>
      <c r="H858" s="88"/>
      <c r="I858" s="90"/>
      <c r="J858" s="47"/>
      <c r="K858" s="51"/>
      <c r="L858" s="51"/>
      <c r="M858" s="51"/>
      <c r="N858" s="51"/>
      <c r="O858" s="47"/>
      <c r="P858" s="47"/>
      <c r="Q858" s="47"/>
      <c r="R858" s="7"/>
      <c r="S858" s="10"/>
    </row>
    <row r="859" spans="1:20" ht="11.25" outlineLevel="3" x14ac:dyDescent="0.2">
      <c r="A859" s="16"/>
      <c r="B859" s="113"/>
      <c r="C859" s="114">
        <v>20</v>
      </c>
      <c r="D859" s="115" t="s">
        <v>236</v>
      </c>
      <c r="E859" s="116" t="s">
        <v>479</v>
      </c>
      <c r="F859" s="117" t="s">
        <v>480</v>
      </c>
      <c r="G859" s="115" t="s">
        <v>277</v>
      </c>
      <c r="H859" s="118">
        <v>32</v>
      </c>
      <c r="I859" s="119">
        <v>0</v>
      </c>
      <c r="J859" s="120">
        <f>H859*I859</f>
        <v>0</v>
      </c>
      <c r="K859" s="118">
        <v>0.10095</v>
      </c>
      <c r="L859" s="118">
        <f>H859*K859</f>
        <v>3.2303999999999999</v>
      </c>
      <c r="M859" s="118"/>
      <c r="N859" s="118">
        <f>H859*M859</f>
        <v>0</v>
      </c>
      <c r="O859" s="120">
        <v>21</v>
      </c>
      <c r="P859" s="120">
        <f>J859*(O859/100)</f>
        <v>0</v>
      </c>
      <c r="Q859" s="120">
        <f>J859+P859</f>
        <v>0</v>
      </c>
      <c r="R859" s="10"/>
      <c r="S859" s="10"/>
      <c r="T859" s="10"/>
    </row>
    <row r="860" spans="1:20" ht="9.75" outlineLevel="4" x14ac:dyDescent="0.2">
      <c r="A860" s="121"/>
      <c r="B860" s="122"/>
      <c r="C860" s="122"/>
      <c r="D860" s="123"/>
      <c r="E860" s="128" t="s">
        <v>17</v>
      </c>
      <c r="F860" s="124" t="s">
        <v>673</v>
      </c>
      <c r="G860" s="123"/>
      <c r="H860" s="125">
        <v>32</v>
      </c>
      <c r="I860" s="126"/>
      <c r="J860" s="127"/>
      <c r="K860" s="125"/>
      <c r="L860" s="125"/>
      <c r="M860" s="125"/>
      <c r="N860" s="125"/>
      <c r="O860" s="127"/>
      <c r="P860" s="127"/>
      <c r="Q860" s="127"/>
      <c r="R860" s="7"/>
      <c r="S860" s="10"/>
    </row>
    <row r="861" spans="1:20" ht="7.5" customHeight="1" outlineLevel="4" x14ac:dyDescent="0.15">
      <c r="A861" s="10"/>
      <c r="B861" s="84"/>
      <c r="C861" s="83"/>
      <c r="D861" s="86"/>
      <c r="E861" s="45"/>
      <c r="F861" s="87"/>
      <c r="G861" s="86"/>
      <c r="H861" s="88"/>
      <c r="I861" s="90"/>
      <c r="J861" s="47"/>
      <c r="K861" s="51"/>
      <c r="L861" s="51"/>
      <c r="M861" s="51"/>
      <c r="N861" s="51"/>
      <c r="O861" s="47"/>
      <c r="P861" s="47"/>
      <c r="Q861" s="47"/>
      <c r="R861" s="7"/>
      <c r="S861" s="10"/>
    </row>
    <row r="862" spans="1:20" ht="11.25" outlineLevel="3" x14ac:dyDescent="0.2">
      <c r="A862" s="16"/>
      <c r="B862" s="113"/>
      <c r="C862" s="114">
        <v>21</v>
      </c>
      <c r="D862" s="115" t="s">
        <v>236</v>
      </c>
      <c r="E862" s="116" t="s">
        <v>481</v>
      </c>
      <c r="F862" s="117" t="s">
        <v>482</v>
      </c>
      <c r="G862" s="115" t="s">
        <v>243</v>
      </c>
      <c r="H862" s="118">
        <v>14.182</v>
      </c>
      <c r="I862" s="119">
        <v>0</v>
      </c>
      <c r="J862" s="120">
        <f>H862*I862</f>
        <v>0</v>
      </c>
      <c r="K862" s="118">
        <v>2.2563399999999998</v>
      </c>
      <c r="L862" s="118">
        <f>H862*K862</f>
        <v>31.999413879999999</v>
      </c>
      <c r="M862" s="118"/>
      <c r="N862" s="118">
        <f>H862*M862</f>
        <v>0</v>
      </c>
      <c r="O862" s="120">
        <v>21</v>
      </c>
      <c r="P862" s="120">
        <f>J862*(O862/100)</f>
        <v>0</v>
      </c>
      <c r="Q862" s="120">
        <f>J862+P862</f>
        <v>0</v>
      </c>
      <c r="R862" s="10"/>
      <c r="S862" s="10"/>
      <c r="T862" s="10"/>
    </row>
    <row r="863" spans="1:20" ht="9.75" outlineLevel="4" x14ac:dyDescent="0.2">
      <c r="A863" s="121"/>
      <c r="B863" s="122"/>
      <c r="C863" s="122"/>
      <c r="D863" s="123"/>
      <c r="E863" s="128" t="s">
        <v>17</v>
      </c>
      <c r="F863" s="124" t="s">
        <v>683</v>
      </c>
      <c r="G863" s="123"/>
      <c r="H863" s="125">
        <v>14.182</v>
      </c>
      <c r="I863" s="126"/>
      <c r="J863" s="127"/>
      <c r="K863" s="125"/>
      <c r="L863" s="125"/>
      <c r="M863" s="125"/>
      <c r="N863" s="125"/>
      <c r="O863" s="127"/>
      <c r="P863" s="127"/>
      <c r="Q863" s="127"/>
      <c r="R863" s="7"/>
      <c r="S863" s="10"/>
    </row>
    <row r="864" spans="1:20" ht="7.5" customHeight="1" outlineLevel="4" x14ac:dyDescent="0.15">
      <c r="A864" s="10"/>
      <c r="B864" s="84"/>
      <c r="C864" s="83"/>
      <c r="D864" s="86"/>
      <c r="E864" s="45"/>
      <c r="F864" s="87"/>
      <c r="G864" s="86"/>
      <c r="H864" s="88"/>
      <c r="I864" s="90"/>
      <c r="J864" s="47"/>
      <c r="K864" s="51"/>
      <c r="L864" s="51"/>
      <c r="M864" s="51"/>
      <c r="N864" s="51"/>
      <c r="O864" s="47"/>
      <c r="P864" s="47"/>
      <c r="Q864" s="47"/>
      <c r="R864" s="7"/>
      <c r="S864" s="10"/>
    </row>
    <row r="865" spans="1:20" ht="11.25" outlineLevel="3" x14ac:dyDescent="0.2">
      <c r="A865" s="16"/>
      <c r="B865" s="113"/>
      <c r="C865" s="114">
        <v>22</v>
      </c>
      <c r="D865" s="115" t="s">
        <v>236</v>
      </c>
      <c r="E865" s="116" t="s">
        <v>684</v>
      </c>
      <c r="F865" s="117" t="s">
        <v>685</v>
      </c>
      <c r="G865" s="115" t="s">
        <v>277</v>
      </c>
      <c r="H865" s="118">
        <v>11.5</v>
      </c>
      <c r="I865" s="119">
        <v>0</v>
      </c>
      <c r="J865" s="120">
        <f>H865*I865</f>
        <v>0</v>
      </c>
      <c r="K865" s="118">
        <v>0.13095999999999999</v>
      </c>
      <c r="L865" s="118">
        <f>H865*K865</f>
        <v>1.5060399999999998</v>
      </c>
      <c r="M865" s="118"/>
      <c r="N865" s="118">
        <f>H865*M865</f>
        <v>0</v>
      </c>
      <c r="O865" s="120">
        <v>21</v>
      </c>
      <c r="P865" s="120">
        <f>J865*(O865/100)</f>
        <v>0</v>
      </c>
      <c r="Q865" s="120">
        <f>J865+P865</f>
        <v>0</v>
      </c>
      <c r="R865" s="10"/>
      <c r="S865" s="10"/>
      <c r="T865" s="10"/>
    </row>
    <row r="866" spans="1:20" ht="9.75" outlineLevel="4" x14ac:dyDescent="0.2">
      <c r="A866" s="121"/>
      <c r="B866" s="122"/>
      <c r="C866" s="122"/>
      <c r="D866" s="123"/>
      <c r="E866" s="128" t="s">
        <v>17</v>
      </c>
      <c r="F866" s="124" t="s">
        <v>676</v>
      </c>
      <c r="G866" s="123"/>
      <c r="H866" s="125">
        <v>11.5</v>
      </c>
      <c r="I866" s="126"/>
      <c r="J866" s="127"/>
      <c r="K866" s="125"/>
      <c r="L866" s="125"/>
      <c r="M866" s="125"/>
      <c r="N866" s="125"/>
      <c r="O866" s="127"/>
      <c r="P866" s="127"/>
      <c r="Q866" s="127"/>
      <c r="R866" s="7"/>
      <c r="S866" s="10"/>
    </row>
    <row r="867" spans="1:20" ht="7.5" customHeight="1" outlineLevel="4" x14ac:dyDescent="0.15">
      <c r="A867" s="10"/>
      <c r="B867" s="84"/>
      <c r="C867" s="83"/>
      <c r="D867" s="86"/>
      <c r="E867" s="45"/>
      <c r="F867" s="87"/>
      <c r="G867" s="86"/>
      <c r="H867" s="88"/>
      <c r="I867" s="90"/>
      <c r="J867" s="47"/>
      <c r="K867" s="51"/>
      <c r="L867" s="51"/>
      <c r="M867" s="51"/>
      <c r="N867" s="51"/>
      <c r="O867" s="47"/>
      <c r="P867" s="47"/>
      <c r="Q867" s="47"/>
      <c r="R867" s="7"/>
      <c r="S867" s="10"/>
    </row>
    <row r="868" spans="1:20" outlineLevel="3" x14ac:dyDescent="0.15">
      <c r="B868" s="7"/>
      <c r="C868" s="7"/>
      <c r="D868" s="7"/>
      <c r="E868" s="7"/>
      <c r="F868" s="7"/>
      <c r="G868" s="7"/>
      <c r="H868" s="7"/>
      <c r="I868" s="10"/>
      <c r="J868" s="10"/>
      <c r="K868" s="7"/>
      <c r="L868" s="7"/>
      <c r="M868" s="7"/>
      <c r="N868" s="7"/>
      <c r="O868" s="7"/>
      <c r="P868" s="10"/>
      <c r="Q868" s="10"/>
    </row>
    <row r="869" spans="1:20" ht="11.25" outlineLevel="2" x14ac:dyDescent="0.2">
      <c r="A869" s="77" t="s">
        <v>84</v>
      </c>
      <c r="B869" s="106">
        <v>3</v>
      </c>
      <c r="C869" s="107"/>
      <c r="D869" s="108" t="s">
        <v>180</v>
      </c>
      <c r="E869" s="108"/>
      <c r="F869" s="109" t="s">
        <v>56</v>
      </c>
      <c r="G869" s="108"/>
      <c r="H869" s="110"/>
      <c r="I869" s="111"/>
      <c r="J869" s="79">
        <f>SUBTOTAL(9,J870:J871)</f>
        <v>0</v>
      </c>
      <c r="K869" s="110"/>
      <c r="L869" s="80">
        <f>SUBTOTAL(9,L870:L871)</f>
        <v>0</v>
      </c>
      <c r="M869" s="110"/>
      <c r="N869" s="80">
        <f>SUBTOTAL(9,N870:N871)</f>
        <v>0</v>
      </c>
      <c r="O869" s="112"/>
      <c r="P869" s="79">
        <f>SUBTOTAL(9,P870:P871)</f>
        <v>0</v>
      </c>
      <c r="Q869" s="79">
        <f>SUBTOTAL(9,Q870:Q871)</f>
        <v>0</v>
      </c>
      <c r="R869" s="7"/>
      <c r="S869" s="10"/>
      <c r="T869" s="10"/>
    </row>
    <row r="870" spans="1:20" ht="11.25" outlineLevel="3" x14ac:dyDescent="0.2">
      <c r="A870" s="16"/>
      <c r="B870" s="113"/>
      <c r="C870" s="114">
        <v>1</v>
      </c>
      <c r="D870" s="115" t="s">
        <v>236</v>
      </c>
      <c r="E870" s="116" t="s">
        <v>355</v>
      </c>
      <c r="F870" s="117" t="s">
        <v>356</v>
      </c>
      <c r="G870" s="115" t="s">
        <v>234</v>
      </c>
      <c r="H870" s="118">
        <v>861.66005287999985</v>
      </c>
      <c r="I870" s="119">
        <v>0</v>
      </c>
      <c r="J870" s="120">
        <f>H870*I870</f>
        <v>0</v>
      </c>
      <c r="K870" s="118"/>
      <c r="L870" s="118">
        <f>H870*K870</f>
        <v>0</v>
      </c>
      <c r="M870" s="118"/>
      <c r="N870" s="118">
        <f>H870*M870</f>
        <v>0</v>
      </c>
      <c r="O870" s="120">
        <v>21</v>
      </c>
      <c r="P870" s="120">
        <f>J870*(O870/100)</f>
        <v>0</v>
      </c>
      <c r="Q870" s="120">
        <f>J870+P870</f>
        <v>0</v>
      </c>
      <c r="R870" s="10"/>
      <c r="S870" s="10"/>
      <c r="T870" s="10"/>
    </row>
    <row r="871" spans="1:20" outlineLevel="3" x14ac:dyDescent="0.15">
      <c r="B871" s="7"/>
      <c r="C871" s="7"/>
      <c r="D871" s="7"/>
      <c r="E871" s="7"/>
      <c r="F871" s="7"/>
      <c r="G871" s="7"/>
      <c r="H871" s="7"/>
      <c r="I871" s="10"/>
      <c r="J871" s="10"/>
      <c r="K871" s="7"/>
      <c r="L871" s="7"/>
      <c r="M871" s="7"/>
      <c r="N871" s="7"/>
      <c r="O871" s="7"/>
      <c r="P871" s="10"/>
      <c r="Q871" s="10"/>
    </row>
    <row r="872" spans="1:20" ht="12" outlineLevel="1" x14ac:dyDescent="0.2">
      <c r="A872" s="73" t="s">
        <v>85</v>
      </c>
      <c r="B872" s="99">
        <v>2</v>
      </c>
      <c r="C872" s="100"/>
      <c r="D872" s="101" t="s">
        <v>179</v>
      </c>
      <c r="E872" s="101"/>
      <c r="F872" s="102" t="s">
        <v>86</v>
      </c>
      <c r="G872" s="101"/>
      <c r="H872" s="103"/>
      <c r="I872" s="104"/>
      <c r="J872" s="75">
        <f>SUBTOTAL(9,J873:J1131)</f>
        <v>0</v>
      </c>
      <c r="K872" s="103"/>
      <c r="L872" s="76">
        <f>SUBTOTAL(9,L873:L1131)</f>
        <v>199.98914397999994</v>
      </c>
      <c r="M872" s="103"/>
      <c r="N872" s="76">
        <f>SUBTOTAL(9,N873:N1131)</f>
        <v>41.134999999999998</v>
      </c>
      <c r="O872" s="105"/>
      <c r="P872" s="75">
        <f>SUBTOTAL(9,P873:P1131)</f>
        <v>0</v>
      </c>
      <c r="Q872" s="75">
        <f>SUBTOTAL(9,Q873:Q1131)</f>
        <v>0</v>
      </c>
      <c r="R872" s="7"/>
      <c r="S872" s="10"/>
      <c r="T872" s="10"/>
    </row>
    <row r="873" spans="1:20" ht="11.25" outlineLevel="2" x14ac:dyDescent="0.2">
      <c r="A873" s="77" t="s">
        <v>87</v>
      </c>
      <c r="B873" s="106">
        <v>3</v>
      </c>
      <c r="C873" s="107"/>
      <c r="D873" s="108" t="s">
        <v>180</v>
      </c>
      <c r="E873" s="108"/>
      <c r="F873" s="109" t="s">
        <v>49</v>
      </c>
      <c r="G873" s="108"/>
      <c r="H873" s="110"/>
      <c r="I873" s="111"/>
      <c r="J873" s="79">
        <f>SUBTOTAL(9,J874:J965)</f>
        <v>0</v>
      </c>
      <c r="K873" s="110"/>
      <c r="L873" s="80">
        <f>SUBTOTAL(9,L874:L965)</f>
        <v>52.055408999999997</v>
      </c>
      <c r="M873" s="110"/>
      <c r="N873" s="80">
        <f>SUBTOTAL(9,N874:N965)</f>
        <v>41.134999999999998</v>
      </c>
      <c r="O873" s="112"/>
      <c r="P873" s="79">
        <f>SUBTOTAL(9,P874:P965)</f>
        <v>0</v>
      </c>
      <c r="Q873" s="79">
        <f>SUBTOTAL(9,Q874:Q965)</f>
        <v>0</v>
      </c>
      <c r="R873" s="7"/>
      <c r="S873" s="10"/>
      <c r="T873" s="10"/>
    </row>
    <row r="874" spans="1:20" ht="11.25" outlineLevel="3" x14ac:dyDescent="0.2">
      <c r="A874" s="16"/>
      <c r="B874" s="113"/>
      <c r="C874" s="114">
        <v>1</v>
      </c>
      <c r="D874" s="115" t="s">
        <v>227</v>
      </c>
      <c r="E874" s="116" t="s">
        <v>228</v>
      </c>
      <c r="F874" s="117" t="s">
        <v>229</v>
      </c>
      <c r="G874" s="115" t="s">
        <v>230</v>
      </c>
      <c r="H874" s="118">
        <v>10.408999999999999</v>
      </c>
      <c r="I874" s="119">
        <v>0</v>
      </c>
      <c r="J874" s="120">
        <f>H874*I874</f>
        <v>0</v>
      </c>
      <c r="K874" s="118">
        <v>1E-3</v>
      </c>
      <c r="L874" s="118">
        <f>H874*K874</f>
        <v>1.0409E-2</v>
      </c>
      <c r="M874" s="118"/>
      <c r="N874" s="118">
        <f>H874*M874</f>
        <v>0</v>
      </c>
      <c r="O874" s="120">
        <v>21</v>
      </c>
      <c r="P874" s="120">
        <f>J874*(O874/100)</f>
        <v>0</v>
      </c>
      <c r="Q874" s="120">
        <f>J874+P874</f>
        <v>0</v>
      </c>
      <c r="R874" s="10"/>
      <c r="S874" s="10"/>
      <c r="T874" s="10"/>
    </row>
    <row r="875" spans="1:20" ht="9.75" outlineLevel="4" x14ac:dyDescent="0.2">
      <c r="A875" s="121"/>
      <c r="B875" s="122"/>
      <c r="C875" s="122"/>
      <c r="D875" s="123"/>
      <c r="E875" s="128" t="s">
        <v>17</v>
      </c>
      <c r="F875" s="124" t="s">
        <v>686</v>
      </c>
      <c r="G875" s="123"/>
      <c r="H875" s="125">
        <v>10.408999999999999</v>
      </c>
      <c r="I875" s="126"/>
      <c r="J875" s="127"/>
      <c r="K875" s="125"/>
      <c r="L875" s="125"/>
      <c r="M875" s="125"/>
      <c r="N875" s="125"/>
      <c r="O875" s="127"/>
      <c r="P875" s="127"/>
      <c r="Q875" s="127"/>
      <c r="R875" s="7"/>
      <c r="S875" s="10"/>
    </row>
    <row r="876" spans="1:20" ht="7.5" customHeight="1" outlineLevel="4" x14ac:dyDescent="0.15">
      <c r="A876" s="10"/>
      <c r="B876" s="84"/>
      <c r="C876" s="83"/>
      <c r="D876" s="86"/>
      <c r="E876" s="45"/>
      <c r="F876" s="87"/>
      <c r="G876" s="86"/>
      <c r="H876" s="88"/>
      <c r="I876" s="90"/>
      <c r="J876" s="47"/>
      <c r="K876" s="51"/>
      <c r="L876" s="51"/>
      <c r="M876" s="51"/>
      <c r="N876" s="51"/>
      <c r="O876" s="47"/>
      <c r="P876" s="47"/>
      <c r="Q876" s="47"/>
      <c r="R876" s="7"/>
      <c r="S876" s="10"/>
    </row>
    <row r="877" spans="1:20" ht="11.25" outlineLevel="3" x14ac:dyDescent="0.2">
      <c r="A877" s="16"/>
      <c r="B877" s="113"/>
      <c r="C877" s="114">
        <v>2</v>
      </c>
      <c r="D877" s="115" t="s">
        <v>227</v>
      </c>
      <c r="E877" s="116" t="s">
        <v>232</v>
      </c>
      <c r="F877" s="117" t="s">
        <v>233</v>
      </c>
      <c r="G877" s="115" t="s">
        <v>234</v>
      </c>
      <c r="H877" s="118">
        <v>52.044999999999995</v>
      </c>
      <c r="I877" s="119">
        <v>0</v>
      </c>
      <c r="J877" s="120">
        <f>H877*I877</f>
        <v>0</v>
      </c>
      <c r="K877" s="118">
        <v>1</v>
      </c>
      <c r="L877" s="118">
        <f>H877*K877</f>
        <v>52.044999999999995</v>
      </c>
      <c r="M877" s="118"/>
      <c r="N877" s="118">
        <f>H877*M877</f>
        <v>0</v>
      </c>
      <c r="O877" s="120">
        <v>21</v>
      </c>
      <c r="P877" s="120">
        <f>J877*(O877/100)</f>
        <v>0</v>
      </c>
      <c r="Q877" s="120">
        <f>J877+P877</f>
        <v>0</v>
      </c>
      <c r="R877" s="10"/>
      <c r="S877" s="10"/>
      <c r="T877" s="10"/>
    </row>
    <row r="878" spans="1:20" ht="9.75" outlineLevel="4" x14ac:dyDescent="0.2">
      <c r="A878" s="121"/>
      <c r="B878" s="122"/>
      <c r="C878" s="122"/>
      <c r="D878" s="123"/>
      <c r="E878" s="128" t="s">
        <v>17</v>
      </c>
      <c r="F878" s="124" t="s">
        <v>687</v>
      </c>
      <c r="G878" s="123"/>
      <c r="H878" s="125">
        <v>52.044999999999995</v>
      </c>
      <c r="I878" s="126"/>
      <c r="J878" s="127"/>
      <c r="K878" s="125"/>
      <c r="L878" s="125"/>
      <c r="M878" s="125"/>
      <c r="N878" s="125"/>
      <c r="O878" s="127"/>
      <c r="P878" s="127"/>
      <c r="Q878" s="127"/>
      <c r="R878" s="7"/>
      <c r="S878" s="10"/>
    </row>
    <row r="879" spans="1:20" ht="7.5" customHeight="1" outlineLevel="4" x14ac:dyDescent="0.15">
      <c r="A879" s="10"/>
      <c r="B879" s="84"/>
      <c r="C879" s="83"/>
      <c r="D879" s="86"/>
      <c r="E879" s="45"/>
      <c r="F879" s="87"/>
      <c r="G879" s="86"/>
      <c r="H879" s="88"/>
      <c r="I879" s="90"/>
      <c r="J879" s="47"/>
      <c r="K879" s="51"/>
      <c r="L879" s="51"/>
      <c r="M879" s="51"/>
      <c r="N879" s="51"/>
      <c r="O879" s="47"/>
      <c r="P879" s="47"/>
      <c r="Q879" s="47"/>
      <c r="R879" s="7"/>
      <c r="S879" s="10"/>
    </row>
    <row r="880" spans="1:20" ht="11.25" outlineLevel="3" x14ac:dyDescent="0.2">
      <c r="A880" s="16"/>
      <c r="B880" s="113"/>
      <c r="C880" s="114">
        <v>3</v>
      </c>
      <c r="D880" s="115" t="s">
        <v>236</v>
      </c>
      <c r="E880" s="116" t="s">
        <v>359</v>
      </c>
      <c r="F880" s="117" t="s">
        <v>360</v>
      </c>
      <c r="G880" s="115" t="s">
        <v>239</v>
      </c>
      <c r="H880" s="118">
        <v>200</v>
      </c>
      <c r="I880" s="119">
        <v>0</v>
      </c>
      <c r="J880" s="120">
        <f>H880*I880</f>
        <v>0</v>
      </c>
      <c r="K880" s="118"/>
      <c r="L880" s="118">
        <f>H880*K880</f>
        <v>0</v>
      </c>
      <c r="M880" s="118"/>
      <c r="N880" s="118">
        <f>H880*M880</f>
        <v>0</v>
      </c>
      <c r="O880" s="120">
        <v>21</v>
      </c>
      <c r="P880" s="120">
        <f>J880*(O880/100)</f>
        <v>0</v>
      </c>
      <c r="Q880" s="120">
        <f>J880+P880</f>
        <v>0</v>
      </c>
      <c r="R880" s="10"/>
      <c r="S880" s="10"/>
      <c r="T880" s="10"/>
    </row>
    <row r="881" spans="1:20" ht="9.75" outlineLevel="4" x14ac:dyDescent="0.2">
      <c r="A881" s="121"/>
      <c r="B881" s="122"/>
      <c r="C881" s="122"/>
      <c r="D881" s="123"/>
      <c r="E881" s="128" t="s">
        <v>17</v>
      </c>
      <c r="F881" s="124" t="s">
        <v>688</v>
      </c>
      <c r="G881" s="123"/>
      <c r="H881" s="125">
        <v>200</v>
      </c>
      <c r="I881" s="126"/>
      <c r="J881" s="127"/>
      <c r="K881" s="125"/>
      <c r="L881" s="125"/>
      <c r="M881" s="125"/>
      <c r="N881" s="125"/>
      <c r="O881" s="127"/>
      <c r="P881" s="127"/>
      <c r="Q881" s="127"/>
      <c r="R881" s="7"/>
      <c r="S881" s="10"/>
    </row>
    <row r="882" spans="1:20" ht="7.5" customHeight="1" outlineLevel="4" x14ac:dyDescent="0.15">
      <c r="A882" s="10"/>
      <c r="B882" s="84"/>
      <c r="C882" s="83"/>
      <c r="D882" s="86"/>
      <c r="E882" s="45"/>
      <c r="F882" s="87"/>
      <c r="G882" s="86"/>
      <c r="H882" s="88"/>
      <c r="I882" s="90"/>
      <c r="J882" s="47"/>
      <c r="K882" s="51"/>
      <c r="L882" s="51"/>
      <c r="M882" s="51"/>
      <c r="N882" s="51"/>
      <c r="O882" s="47"/>
      <c r="P882" s="47"/>
      <c r="Q882" s="47"/>
      <c r="R882" s="7"/>
      <c r="S882" s="10"/>
    </row>
    <row r="883" spans="1:20" ht="11.25" outlineLevel="3" x14ac:dyDescent="0.2">
      <c r="A883" s="16"/>
      <c r="B883" s="113"/>
      <c r="C883" s="114">
        <v>4</v>
      </c>
      <c r="D883" s="115" t="s">
        <v>236</v>
      </c>
      <c r="E883" s="116" t="s">
        <v>362</v>
      </c>
      <c r="F883" s="117" t="s">
        <v>363</v>
      </c>
      <c r="G883" s="115" t="s">
        <v>306</v>
      </c>
      <c r="H883" s="118">
        <v>15</v>
      </c>
      <c r="I883" s="119">
        <v>0</v>
      </c>
      <c r="J883" s="120">
        <f>H883*I883</f>
        <v>0</v>
      </c>
      <c r="K883" s="118"/>
      <c r="L883" s="118">
        <f>H883*K883</f>
        <v>0</v>
      </c>
      <c r="M883" s="118"/>
      <c r="N883" s="118">
        <f>H883*M883</f>
        <v>0</v>
      </c>
      <c r="O883" s="120">
        <v>21</v>
      </c>
      <c r="P883" s="120">
        <f>J883*(O883/100)</f>
        <v>0</v>
      </c>
      <c r="Q883" s="120">
        <f>J883+P883</f>
        <v>0</v>
      </c>
      <c r="R883" s="10"/>
      <c r="S883" s="10"/>
      <c r="T883" s="10"/>
    </row>
    <row r="884" spans="1:20" ht="9.75" outlineLevel="4" x14ac:dyDescent="0.2">
      <c r="A884" s="121"/>
      <c r="B884" s="122"/>
      <c r="C884" s="122"/>
      <c r="D884" s="123"/>
      <c r="E884" s="128" t="s">
        <v>17</v>
      </c>
      <c r="F884" s="124" t="s">
        <v>689</v>
      </c>
      <c r="G884" s="123"/>
      <c r="H884" s="125">
        <v>15</v>
      </c>
      <c r="I884" s="126"/>
      <c r="J884" s="127"/>
      <c r="K884" s="125"/>
      <c r="L884" s="125"/>
      <c r="M884" s="125"/>
      <c r="N884" s="125"/>
      <c r="O884" s="127"/>
      <c r="P884" s="127"/>
      <c r="Q884" s="127"/>
      <c r="R884" s="7"/>
      <c r="S884" s="10"/>
    </row>
    <row r="885" spans="1:20" ht="7.5" customHeight="1" outlineLevel="4" x14ac:dyDescent="0.15">
      <c r="A885" s="10"/>
      <c r="B885" s="84"/>
      <c r="C885" s="83"/>
      <c r="D885" s="86"/>
      <c r="E885" s="45"/>
      <c r="F885" s="87"/>
      <c r="G885" s="86"/>
      <c r="H885" s="88"/>
      <c r="I885" s="90"/>
      <c r="J885" s="47"/>
      <c r="K885" s="51"/>
      <c r="L885" s="51"/>
      <c r="M885" s="51"/>
      <c r="N885" s="51"/>
      <c r="O885" s="47"/>
      <c r="P885" s="47"/>
      <c r="Q885" s="47"/>
      <c r="R885" s="7"/>
      <c r="S885" s="10"/>
    </row>
    <row r="886" spans="1:20" ht="11.25" outlineLevel="3" x14ac:dyDescent="0.2">
      <c r="A886" s="16"/>
      <c r="B886" s="113"/>
      <c r="C886" s="114">
        <v>5</v>
      </c>
      <c r="D886" s="115" t="s">
        <v>236</v>
      </c>
      <c r="E886" s="116" t="s">
        <v>365</v>
      </c>
      <c r="F886" s="117" t="s">
        <v>366</v>
      </c>
      <c r="G886" s="115" t="s">
        <v>306</v>
      </c>
      <c r="H886" s="118">
        <v>15</v>
      </c>
      <c r="I886" s="119">
        <v>0</v>
      </c>
      <c r="J886" s="120">
        <f>H886*I886</f>
        <v>0</v>
      </c>
      <c r="K886" s="118"/>
      <c r="L886" s="118">
        <f>H886*K886</f>
        <v>0</v>
      </c>
      <c r="M886" s="118"/>
      <c r="N886" s="118">
        <f>H886*M886</f>
        <v>0</v>
      </c>
      <c r="O886" s="120">
        <v>21</v>
      </c>
      <c r="P886" s="120">
        <f>J886*(O886/100)</f>
        <v>0</v>
      </c>
      <c r="Q886" s="120">
        <f>J886+P886</f>
        <v>0</v>
      </c>
      <c r="R886" s="10"/>
      <c r="S886" s="10"/>
      <c r="T886" s="10"/>
    </row>
    <row r="887" spans="1:20" ht="9.75" outlineLevel="4" x14ac:dyDescent="0.2">
      <c r="A887" s="121"/>
      <c r="B887" s="122"/>
      <c r="C887" s="122"/>
      <c r="D887" s="123"/>
      <c r="E887" s="128" t="s">
        <v>17</v>
      </c>
      <c r="F887" s="124" t="s">
        <v>689</v>
      </c>
      <c r="G887" s="123"/>
      <c r="H887" s="125">
        <v>15</v>
      </c>
      <c r="I887" s="126"/>
      <c r="J887" s="127"/>
      <c r="K887" s="125"/>
      <c r="L887" s="125"/>
      <c r="M887" s="125"/>
      <c r="N887" s="125"/>
      <c r="O887" s="127"/>
      <c r="P887" s="127"/>
      <c r="Q887" s="127"/>
      <c r="R887" s="7"/>
      <c r="S887" s="10"/>
    </row>
    <row r="888" spans="1:20" ht="7.5" customHeight="1" outlineLevel="4" x14ac:dyDescent="0.15">
      <c r="A888" s="10"/>
      <c r="B888" s="84"/>
      <c r="C888" s="83"/>
      <c r="D888" s="86"/>
      <c r="E888" s="45"/>
      <c r="F888" s="87"/>
      <c r="G888" s="86"/>
      <c r="H888" s="88"/>
      <c r="I888" s="90"/>
      <c r="J888" s="47"/>
      <c r="K888" s="51"/>
      <c r="L888" s="51"/>
      <c r="M888" s="51"/>
      <c r="N888" s="51"/>
      <c r="O888" s="47"/>
      <c r="P888" s="47"/>
      <c r="Q888" s="47"/>
      <c r="R888" s="7"/>
      <c r="S888" s="10"/>
    </row>
    <row r="889" spans="1:20" ht="11.25" outlineLevel="3" x14ac:dyDescent="0.2">
      <c r="A889" s="16"/>
      <c r="B889" s="113"/>
      <c r="C889" s="114">
        <v>6</v>
      </c>
      <c r="D889" s="115" t="s">
        <v>236</v>
      </c>
      <c r="E889" s="116" t="s">
        <v>367</v>
      </c>
      <c r="F889" s="117" t="s">
        <v>368</v>
      </c>
      <c r="G889" s="115" t="s">
        <v>306</v>
      </c>
      <c r="H889" s="118">
        <v>1</v>
      </c>
      <c r="I889" s="119">
        <v>0</v>
      </c>
      <c r="J889" s="120">
        <f>H889*I889</f>
        <v>0</v>
      </c>
      <c r="K889" s="118"/>
      <c r="L889" s="118">
        <f>H889*K889</f>
        <v>0</v>
      </c>
      <c r="M889" s="118"/>
      <c r="N889" s="118">
        <f>H889*M889</f>
        <v>0</v>
      </c>
      <c r="O889" s="120">
        <v>21</v>
      </c>
      <c r="P889" s="120">
        <f>J889*(O889/100)</f>
        <v>0</v>
      </c>
      <c r="Q889" s="120">
        <f>J889+P889</f>
        <v>0</v>
      </c>
      <c r="R889" s="10"/>
      <c r="S889" s="10"/>
      <c r="T889" s="10"/>
    </row>
    <row r="890" spans="1:20" ht="9.75" outlineLevel="4" x14ac:dyDescent="0.2">
      <c r="A890" s="121"/>
      <c r="B890" s="122"/>
      <c r="C890" s="122"/>
      <c r="D890" s="123"/>
      <c r="E890" s="128" t="s">
        <v>17</v>
      </c>
      <c r="F890" s="124" t="s">
        <v>369</v>
      </c>
      <c r="G890" s="123"/>
      <c r="H890" s="125">
        <v>9</v>
      </c>
      <c r="I890" s="126"/>
      <c r="J890" s="127"/>
      <c r="K890" s="125"/>
      <c r="L890" s="125"/>
      <c r="M890" s="125"/>
      <c r="N890" s="125"/>
      <c r="O890" s="127"/>
      <c r="P890" s="127"/>
      <c r="Q890" s="127"/>
      <c r="R890" s="7"/>
      <c r="S890" s="10"/>
    </row>
    <row r="891" spans="1:20" ht="7.5" customHeight="1" outlineLevel="4" x14ac:dyDescent="0.15">
      <c r="A891" s="10"/>
      <c r="B891" s="84"/>
      <c r="C891" s="83"/>
      <c r="D891" s="86"/>
      <c r="E891" s="45"/>
      <c r="F891" s="87"/>
      <c r="G891" s="86"/>
      <c r="H891" s="88"/>
      <c r="I891" s="90"/>
      <c r="J891" s="47"/>
      <c r="K891" s="51"/>
      <c r="L891" s="51"/>
      <c r="M891" s="51"/>
      <c r="N891" s="51"/>
      <c r="O891" s="47"/>
      <c r="P891" s="47"/>
      <c r="Q891" s="47"/>
      <c r="R891" s="7"/>
      <c r="S891" s="10"/>
    </row>
    <row r="892" spans="1:20" ht="11.25" outlineLevel="3" x14ac:dyDescent="0.2">
      <c r="A892" s="16"/>
      <c r="B892" s="113"/>
      <c r="C892" s="114">
        <v>7</v>
      </c>
      <c r="D892" s="115" t="s">
        <v>236</v>
      </c>
      <c r="E892" s="116" t="s">
        <v>370</v>
      </c>
      <c r="F892" s="117" t="s">
        <v>371</v>
      </c>
      <c r="G892" s="115" t="s">
        <v>306</v>
      </c>
      <c r="H892" s="118">
        <v>2</v>
      </c>
      <c r="I892" s="119">
        <v>0</v>
      </c>
      <c r="J892" s="120">
        <f>H892*I892</f>
        <v>0</v>
      </c>
      <c r="K892" s="118"/>
      <c r="L892" s="118">
        <f>H892*K892</f>
        <v>0</v>
      </c>
      <c r="M892" s="118"/>
      <c r="N892" s="118">
        <f>H892*M892</f>
        <v>0</v>
      </c>
      <c r="O892" s="120">
        <v>21</v>
      </c>
      <c r="P892" s="120">
        <f>J892*(O892/100)</f>
        <v>0</v>
      </c>
      <c r="Q892" s="120">
        <f>J892+P892</f>
        <v>0</v>
      </c>
      <c r="R892" s="10"/>
      <c r="S892" s="10"/>
      <c r="T892" s="10"/>
    </row>
    <row r="893" spans="1:20" ht="9.75" outlineLevel="4" x14ac:dyDescent="0.2">
      <c r="A893" s="121"/>
      <c r="B893" s="122"/>
      <c r="C893" s="122"/>
      <c r="D893" s="123"/>
      <c r="E893" s="128" t="s">
        <v>17</v>
      </c>
      <c r="F893" s="124" t="s">
        <v>372</v>
      </c>
      <c r="G893" s="123"/>
      <c r="H893" s="125">
        <v>6</v>
      </c>
      <c r="I893" s="126"/>
      <c r="J893" s="127"/>
      <c r="K893" s="125"/>
      <c r="L893" s="125"/>
      <c r="M893" s="125"/>
      <c r="N893" s="125"/>
      <c r="O893" s="127"/>
      <c r="P893" s="127"/>
      <c r="Q893" s="127"/>
      <c r="R893" s="7"/>
      <c r="S893" s="10"/>
    </row>
    <row r="894" spans="1:20" ht="7.5" customHeight="1" outlineLevel="4" x14ac:dyDescent="0.15">
      <c r="A894" s="10"/>
      <c r="B894" s="84"/>
      <c r="C894" s="83"/>
      <c r="D894" s="86"/>
      <c r="E894" s="45"/>
      <c r="F894" s="87"/>
      <c r="G894" s="86"/>
      <c r="H894" s="88"/>
      <c r="I894" s="90"/>
      <c r="J894" s="47"/>
      <c r="K894" s="51"/>
      <c r="L894" s="51"/>
      <c r="M894" s="51"/>
      <c r="N894" s="51"/>
      <c r="O894" s="47"/>
      <c r="P894" s="47"/>
      <c r="Q894" s="47"/>
      <c r="R894" s="7"/>
      <c r="S894" s="10"/>
    </row>
    <row r="895" spans="1:20" ht="11.25" outlineLevel="3" x14ac:dyDescent="0.2">
      <c r="A895" s="16"/>
      <c r="B895" s="113"/>
      <c r="C895" s="114">
        <v>8</v>
      </c>
      <c r="D895" s="115" t="s">
        <v>236</v>
      </c>
      <c r="E895" s="116" t="s">
        <v>690</v>
      </c>
      <c r="F895" s="117" t="s">
        <v>691</v>
      </c>
      <c r="G895" s="115" t="s">
        <v>306</v>
      </c>
      <c r="H895" s="118">
        <v>2</v>
      </c>
      <c r="I895" s="119">
        <v>0</v>
      </c>
      <c r="J895" s="120">
        <f>H895*I895</f>
        <v>0</v>
      </c>
      <c r="K895" s="118"/>
      <c r="L895" s="118">
        <f>H895*K895</f>
        <v>0</v>
      </c>
      <c r="M895" s="118"/>
      <c r="N895" s="118">
        <f>H895*M895</f>
        <v>0</v>
      </c>
      <c r="O895" s="120">
        <v>21</v>
      </c>
      <c r="P895" s="120">
        <f>J895*(O895/100)</f>
        <v>0</v>
      </c>
      <c r="Q895" s="120">
        <f>J895+P895</f>
        <v>0</v>
      </c>
      <c r="R895" s="10"/>
      <c r="S895" s="10"/>
      <c r="T895" s="10"/>
    </row>
    <row r="896" spans="1:20" ht="11.25" outlineLevel="3" x14ac:dyDescent="0.2">
      <c r="A896" s="16"/>
      <c r="B896" s="113"/>
      <c r="C896" s="114">
        <v>9</v>
      </c>
      <c r="D896" s="115" t="s">
        <v>236</v>
      </c>
      <c r="E896" s="116" t="s">
        <v>373</v>
      </c>
      <c r="F896" s="117" t="s">
        <v>374</v>
      </c>
      <c r="G896" s="115" t="s">
        <v>306</v>
      </c>
      <c r="H896" s="118">
        <v>30</v>
      </c>
      <c r="I896" s="119">
        <v>0</v>
      </c>
      <c r="J896" s="120">
        <f>H896*I896</f>
        <v>0</v>
      </c>
      <c r="K896" s="118"/>
      <c r="L896" s="118">
        <f>H896*K896</f>
        <v>0</v>
      </c>
      <c r="M896" s="118"/>
      <c r="N896" s="118">
        <f>H896*M896</f>
        <v>0</v>
      </c>
      <c r="O896" s="120">
        <v>21</v>
      </c>
      <c r="P896" s="120">
        <f>J896*(O896/100)</f>
        <v>0</v>
      </c>
      <c r="Q896" s="120">
        <f>J896+P896</f>
        <v>0</v>
      </c>
      <c r="R896" s="10"/>
      <c r="S896" s="10"/>
      <c r="T896" s="10"/>
    </row>
    <row r="897" spans="1:20" ht="9.75" outlineLevel="4" x14ac:dyDescent="0.2">
      <c r="A897" s="121"/>
      <c r="B897" s="122"/>
      <c r="C897" s="122"/>
      <c r="D897" s="123"/>
      <c r="E897" s="128" t="s">
        <v>17</v>
      </c>
      <c r="F897" s="124" t="s">
        <v>692</v>
      </c>
      <c r="G897" s="123"/>
      <c r="H897" s="125">
        <v>30</v>
      </c>
      <c r="I897" s="126"/>
      <c r="J897" s="127"/>
      <c r="K897" s="125"/>
      <c r="L897" s="125"/>
      <c r="M897" s="125"/>
      <c r="N897" s="125"/>
      <c r="O897" s="127"/>
      <c r="P897" s="127"/>
      <c r="Q897" s="127"/>
      <c r="R897" s="7"/>
      <c r="S897" s="10"/>
    </row>
    <row r="898" spans="1:20" ht="7.5" customHeight="1" outlineLevel="4" x14ac:dyDescent="0.15">
      <c r="A898" s="10"/>
      <c r="B898" s="84"/>
      <c r="C898" s="83"/>
      <c r="D898" s="86"/>
      <c r="E898" s="45"/>
      <c r="F898" s="87"/>
      <c r="G898" s="86"/>
      <c r="H898" s="88"/>
      <c r="I898" s="90"/>
      <c r="J898" s="47"/>
      <c r="K898" s="51"/>
      <c r="L898" s="51"/>
      <c r="M898" s="51"/>
      <c r="N898" s="51"/>
      <c r="O898" s="47"/>
      <c r="P898" s="47"/>
      <c r="Q898" s="47"/>
      <c r="R898" s="7"/>
      <c r="S898" s="10"/>
    </row>
    <row r="899" spans="1:20" ht="11.25" outlineLevel="3" x14ac:dyDescent="0.2">
      <c r="A899" s="16"/>
      <c r="B899" s="113"/>
      <c r="C899" s="114">
        <v>10</v>
      </c>
      <c r="D899" s="115" t="s">
        <v>236</v>
      </c>
      <c r="E899" s="116" t="s">
        <v>376</v>
      </c>
      <c r="F899" s="117" t="s">
        <v>377</v>
      </c>
      <c r="G899" s="115" t="s">
        <v>306</v>
      </c>
      <c r="H899" s="118">
        <v>1</v>
      </c>
      <c r="I899" s="119">
        <v>0</v>
      </c>
      <c r="J899" s="120">
        <f>H899*I899</f>
        <v>0</v>
      </c>
      <c r="K899" s="118"/>
      <c r="L899" s="118">
        <f>H899*K899</f>
        <v>0</v>
      </c>
      <c r="M899" s="118"/>
      <c r="N899" s="118">
        <f>H899*M899</f>
        <v>0</v>
      </c>
      <c r="O899" s="120">
        <v>21</v>
      </c>
      <c r="P899" s="120">
        <f>J899*(O899/100)</f>
        <v>0</v>
      </c>
      <c r="Q899" s="120">
        <f>J899+P899</f>
        <v>0</v>
      </c>
      <c r="R899" s="10"/>
      <c r="S899" s="10"/>
      <c r="T899" s="10"/>
    </row>
    <row r="900" spans="1:20" ht="9.75" outlineLevel="4" x14ac:dyDescent="0.2">
      <c r="A900" s="121"/>
      <c r="B900" s="122"/>
      <c r="C900" s="122"/>
      <c r="D900" s="123"/>
      <c r="E900" s="128" t="s">
        <v>17</v>
      </c>
      <c r="F900" s="124" t="s">
        <v>693</v>
      </c>
      <c r="G900" s="123"/>
      <c r="H900" s="125">
        <v>1</v>
      </c>
      <c r="I900" s="126"/>
      <c r="J900" s="127"/>
      <c r="K900" s="125"/>
      <c r="L900" s="125"/>
      <c r="M900" s="125"/>
      <c r="N900" s="125"/>
      <c r="O900" s="127"/>
      <c r="P900" s="127"/>
      <c r="Q900" s="127"/>
      <c r="R900" s="7"/>
      <c r="S900" s="10"/>
    </row>
    <row r="901" spans="1:20" ht="7.5" customHeight="1" outlineLevel="4" x14ac:dyDescent="0.15">
      <c r="A901" s="10"/>
      <c r="B901" s="84"/>
      <c r="C901" s="83"/>
      <c r="D901" s="86"/>
      <c r="E901" s="45"/>
      <c r="F901" s="87"/>
      <c r="G901" s="86"/>
      <c r="H901" s="88"/>
      <c r="I901" s="90"/>
      <c r="J901" s="47"/>
      <c r="K901" s="51"/>
      <c r="L901" s="51"/>
      <c r="M901" s="51"/>
      <c r="N901" s="51"/>
      <c r="O901" s="47"/>
      <c r="P901" s="47"/>
      <c r="Q901" s="47"/>
      <c r="R901" s="7"/>
      <c r="S901" s="10"/>
    </row>
    <row r="902" spans="1:20" ht="11.25" outlineLevel="3" x14ac:dyDescent="0.2">
      <c r="A902" s="16"/>
      <c r="B902" s="113"/>
      <c r="C902" s="114">
        <v>11</v>
      </c>
      <c r="D902" s="115" t="s">
        <v>236</v>
      </c>
      <c r="E902" s="116" t="s">
        <v>379</v>
      </c>
      <c r="F902" s="117" t="s">
        <v>380</v>
      </c>
      <c r="G902" s="115" t="s">
        <v>306</v>
      </c>
      <c r="H902" s="118">
        <v>4</v>
      </c>
      <c r="I902" s="119">
        <v>0</v>
      </c>
      <c r="J902" s="120">
        <f>H902*I902</f>
        <v>0</v>
      </c>
      <c r="K902" s="118"/>
      <c r="L902" s="118">
        <f>H902*K902</f>
        <v>0</v>
      </c>
      <c r="M902" s="118"/>
      <c r="N902" s="118">
        <f>H902*M902</f>
        <v>0</v>
      </c>
      <c r="O902" s="120">
        <v>21</v>
      </c>
      <c r="P902" s="120">
        <f>J902*(O902/100)</f>
        <v>0</v>
      </c>
      <c r="Q902" s="120">
        <f>J902+P902</f>
        <v>0</v>
      </c>
      <c r="R902" s="10"/>
      <c r="S902" s="10"/>
      <c r="T902" s="10"/>
    </row>
    <row r="903" spans="1:20" ht="9.75" outlineLevel="4" x14ac:dyDescent="0.2">
      <c r="A903" s="121"/>
      <c r="B903" s="122"/>
      <c r="C903" s="122"/>
      <c r="D903" s="123"/>
      <c r="E903" s="128" t="s">
        <v>17</v>
      </c>
      <c r="F903" s="124" t="s">
        <v>694</v>
      </c>
      <c r="G903" s="123"/>
      <c r="H903" s="125">
        <v>4</v>
      </c>
      <c r="I903" s="126"/>
      <c r="J903" s="127"/>
      <c r="K903" s="125"/>
      <c r="L903" s="125"/>
      <c r="M903" s="125"/>
      <c r="N903" s="125"/>
      <c r="O903" s="127"/>
      <c r="P903" s="127"/>
      <c r="Q903" s="127"/>
      <c r="R903" s="7"/>
      <c r="S903" s="10"/>
    </row>
    <row r="904" spans="1:20" ht="7.5" customHeight="1" outlineLevel="4" x14ac:dyDescent="0.15">
      <c r="A904" s="10"/>
      <c r="B904" s="84"/>
      <c r="C904" s="83"/>
      <c r="D904" s="86"/>
      <c r="E904" s="45"/>
      <c r="F904" s="87"/>
      <c r="G904" s="86"/>
      <c r="H904" s="88"/>
      <c r="I904" s="90"/>
      <c r="J904" s="47"/>
      <c r="K904" s="51"/>
      <c r="L904" s="51"/>
      <c r="M904" s="51"/>
      <c r="N904" s="51"/>
      <c r="O904" s="47"/>
      <c r="P904" s="47"/>
      <c r="Q904" s="47"/>
      <c r="R904" s="7"/>
      <c r="S904" s="10"/>
    </row>
    <row r="905" spans="1:20" ht="11.25" outlineLevel="3" x14ac:dyDescent="0.2">
      <c r="A905" s="16"/>
      <c r="B905" s="113"/>
      <c r="C905" s="114">
        <v>12</v>
      </c>
      <c r="D905" s="115" t="s">
        <v>236</v>
      </c>
      <c r="E905" s="116" t="s">
        <v>382</v>
      </c>
      <c r="F905" s="117" t="s">
        <v>383</v>
      </c>
      <c r="G905" s="115" t="s">
        <v>239</v>
      </c>
      <c r="H905" s="118">
        <v>200</v>
      </c>
      <c r="I905" s="119">
        <v>0</v>
      </c>
      <c r="J905" s="120">
        <f>H905*I905</f>
        <v>0</v>
      </c>
      <c r="K905" s="118"/>
      <c r="L905" s="118">
        <f>H905*K905</f>
        <v>0</v>
      </c>
      <c r="M905" s="118"/>
      <c r="N905" s="118">
        <f>H905*M905</f>
        <v>0</v>
      </c>
      <c r="O905" s="120">
        <v>21</v>
      </c>
      <c r="P905" s="120">
        <f>J905*(O905/100)</f>
        <v>0</v>
      </c>
      <c r="Q905" s="120">
        <f>J905+P905</f>
        <v>0</v>
      </c>
      <c r="R905" s="10"/>
      <c r="S905" s="10"/>
      <c r="T905" s="10"/>
    </row>
    <row r="906" spans="1:20" ht="9.75" outlineLevel="4" x14ac:dyDescent="0.2">
      <c r="A906" s="121"/>
      <c r="B906" s="122"/>
      <c r="C906" s="122"/>
      <c r="D906" s="123"/>
      <c r="E906" s="128" t="s">
        <v>17</v>
      </c>
      <c r="F906" s="124" t="s">
        <v>695</v>
      </c>
      <c r="G906" s="123"/>
      <c r="H906" s="125">
        <v>200</v>
      </c>
      <c r="I906" s="126"/>
      <c r="J906" s="127"/>
      <c r="K906" s="125"/>
      <c r="L906" s="125"/>
      <c r="M906" s="125"/>
      <c r="N906" s="125"/>
      <c r="O906" s="127"/>
      <c r="P906" s="127"/>
      <c r="Q906" s="127"/>
      <c r="R906" s="7"/>
      <c r="S906" s="10"/>
    </row>
    <row r="907" spans="1:20" ht="7.5" customHeight="1" outlineLevel="4" x14ac:dyDescent="0.15">
      <c r="A907" s="10"/>
      <c r="B907" s="84"/>
      <c r="C907" s="83"/>
      <c r="D907" s="86"/>
      <c r="E907" s="45"/>
      <c r="F907" s="87"/>
      <c r="G907" s="86"/>
      <c r="H907" s="88"/>
      <c r="I907" s="90"/>
      <c r="J907" s="47"/>
      <c r="K907" s="51"/>
      <c r="L907" s="51"/>
      <c r="M907" s="51"/>
      <c r="N907" s="51"/>
      <c r="O907" s="47"/>
      <c r="P907" s="47"/>
      <c r="Q907" s="47"/>
      <c r="R907" s="7"/>
      <c r="S907" s="10"/>
    </row>
    <row r="908" spans="1:20" ht="11.25" outlineLevel="3" x14ac:dyDescent="0.2">
      <c r="A908" s="16"/>
      <c r="B908" s="113"/>
      <c r="C908" s="114">
        <v>13</v>
      </c>
      <c r="D908" s="115" t="s">
        <v>236</v>
      </c>
      <c r="E908" s="116" t="s">
        <v>385</v>
      </c>
      <c r="F908" s="117" t="s">
        <v>386</v>
      </c>
      <c r="G908" s="115" t="s">
        <v>306</v>
      </c>
      <c r="H908" s="118">
        <v>30</v>
      </c>
      <c r="I908" s="119">
        <v>0</v>
      </c>
      <c r="J908" s="120">
        <f>H908*I908</f>
        <v>0</v>
      </c>
      <c r="K908" s="118"/>
      <c r="L908" s="118">
        <f>H908*K908</f>
        <v>0</v>
      </c>
      <c r="M908" s="118"/>
      <c r="N908" s="118">
        <f>H908*M908</f>
        <v>0</v>
      </c>
      <c r="O908" s="120">
        <v>21</v>
      </c>
      <c r="P908" s="120">
        <f>J908*(O908/100)</f>
        <v>0</v>
      </c>
      <c r="Q908" s="120">
        <f>J908+P908</f>
        <v>0</v>
      </c>
      <c r="R908" s="10"/>
      <c r="S908" s="10"/>
      <c r="T908" s="10"/>
    </row>
    <row r="909" spans="1:20" ht="9.75" outlineLevel="4" x14ac:dyDescent="0.2">
      <c r="A909" s="121"/>
      <c r="B909" s="122"/>
      <c r="C909" s="122"/>
      <c r="D909" s="123"/>
      <c r="E909" s="128" t="s">
        <v>17</v>
      </c>
      <c r="F909" s="124" t="s">
        <v>696</v>
      </c>
      <c r="G909" s="123"/>
      <c r="H909" s="125">
        <v>30</v>
      </c>
      <c r="I909" s="126"/>
      <c r="J909" s="127"/>
      <c r="K909" s="125"/>
      <c r="L909" s="125"/>
      <c r="M909" s="125"/>
      <c r="N909" s="125"/>
      <c r="O909" s="127"/>
      <c r="P909" s="127"/>
      <c r="Q909" s="127"/>
      <c r="R909" s="7"/>
      <c r="S909" s="10"/>
    </row>
    <row r="910" spans="1:20" ht="7.5" customHeight="1" outlineLevel="4" x14ac:dyDescent="0.15">
      <c r="A910" s="10"/>
      <c r="B910" s="84"/>
      <c r="C910" s="83"/>
      <c r="D910" s="86"/>
      <c r="E910" s="45"/>
      <c r="F910" s="87"/>
      <c r="G910" s="86"/>
      <c r="H910" s="88"/>
      <c r="I910" s="90"/>
      <c r="J910" s="47"/>
      <c r="K910" s="51"/>
      <c r="L910" s="51"/>
      <c r="M910" s="51"/>
      <c r="N910" s="51"/>
      <c r="O910" s="47"/>
      <c r="P910" s="47"/>
      <c r="Q910" s="47"/>
      <c r="R910" s="7"/>
      <c r="S910" s="10"/>
    </row>
    <row r="911" spans="1:20" ht="22.5" outlineLevel="3" x14ac:dyDescent="0.2">
      <c r="A911" s="16"/>
      <c r="B911" s="113"/>
      <c r="C911" s="114">
        <v>14</v>
      </c>
      <c r="D911" s="115" t="s">
        <v>236</v>
      </c>
      <c r="E911" s="116" t="s">
        <v>388</v>
      </c>
      <c r="F911" s="117" t="s">
        <v>389</v>
      </c>
      <c r="G911" s="115" t="s">
        <v>306</v>
      </c>
      <c r="H911" s="118">
        <v>1</v>
      </c>
      <c r="I911" s="119">
        <v>0</v>
      </c>
      <c r="J911" s="120">
        <f>H911*I911</f>
        <v>0</v>
      </c>
      <c r="K911" s="118"/>
      <c r="L911" s="118">
        <f>H911*K911</f>
        <v>0</v>
      </c>
      <c r="M911" s="118"/>
      <c r="N911" s="118">
        <f>H911*M911</f>
        <v>0</v>
      </c>
      <c r="O911" s="120">
        <v>21</v>
      </c>
      <c r="P911" s="120">
        <f>J911*(O911/100)</f>
        <v>0</v>
      </c>
      <c r="Q911" s="120">
        <f>J911+P911</f>
        <v>0</v>
      </c>
      <c r="R911" s="10"/>
      <c r="S911" s="10"/>
      <c r="T911" s="10"/>
    </row>
    <row r="912" spans="1:20" ht="22.5" outlineLevel="3" x14ac:dyDescent="0.2">
      <c r="A912" s="16"/>
      <c r="B912" s="113"/>
      <c r="C912" s="114">
        <v>15</v>
      </c>
      <c r="D912" s="115" t="s">
        <v>236</v>
      </c>
      <c r="E912" s="116" t="s">
        <v>390</v>
      </c>
      <c r="F912" s="117" t="s">
        <v>391</v>
      </c>
      <c r="G912" s="115" t="s">
        <v>306</v>
      </c>
      <c r="H912" s="118">
        <v>1</v>
      </c>
      <c r="I912" s="119">
        <v>0</v>
      </c>
      <c r="J912" s="120">
        <f>H912*I912</f>
        <v>0</v>
      </c>
      <c r="K912" s="118"/>
      <c r="L912" s="118">
        <f>H912*K912</f>
        <v>0</v>
      </c>
      <c r="M912" s="118"/>
      <c r="N912" s="118">
        <f>H912*M912</f>
        <v>0</v>
      </c>
      <c r="O912" s="120">
        <v>21</v>
      </c>
      <c r="P912" s="120">
        <f>J912*(O912/100)</f>
        <v>0</v>
      </c>
      <c r="Q912" s="120">
        <f>J912+P912</f>
        <v>0</v>
      </c>
      <c r="R912" s="10"/>
      <c r="S912" s="10"/>
      <c r="T912" s="10"/>
    </row>
    <row r="913" spans="1:20" ht="22.5" outlineLevel="3" x14ac:dyDescent="0.2">
      <c r="A913" s="16"/>
      <c r="B913" s="113"/>
      <c r="C913" s="114">
        <v>16</v>
      </c>
      <c r="D913" s="115" t="s">
        <v>236</v>
      </c>
      <c r="E913" s="116" t="s">
        <v>392</v>
      </c>
      <c r="F913" s="117" t="s">
        <v>393</v>
      </c>
      <c r="G913" s="115" t="s">
        <v>306</v>
      </c>
      <c r="H913" s="118">
        <v>1</v>
      </c>
      <c r="I913" s="119">
        <v>0</v>
      </c>
      <c r="J913" s="120">
        <f>H913*I913</f>
        <v>0</v>
      </c>
      <c r="K913" s="118"/>
      <c r="L913" s="118">
        <f>H913*K913</f>
        <v>0</v>
      </c>
      <c r="M913" s="118"/>
      <c r="N913" s="118">
        <f>H913*M913</f>
        <v>0</v>
      </c>
      <c r="O913" s="120">
        <v>21</v>
      </c>
      <c r="P913" s="120">
        <f>J913*(O913/100)</f>
        <v>0</v>
      </c>
      <c r="Q913" s="120">
        <f>J913+P913</f>
        <v>0</v>
      </c>
      <c r="R913" s="10"/>
      <c r="S913" s="10"/>
      <c r="T913" s="10"/>
    </row>
    <row r="914" spans="1:20" ht="11.25" outlineLevel="3" x14ac:dyDescent="0.2">
      <c r="A914" s="16"/>
      <c r="B914" s="113"/>
      <c r="C914" s="114">
        <v>17</v>
      </c>
      <c r="D914" s="115" t="s">
        <v>236</v>
      </c>
      <c r="E914" s="116" t="s">
        <v>697</v>
      </c>
      <c r="F914" s="117" t="s">
        <v>698</v>
      </c>
      <c r="G914" s="115" t="s">
        <v>306</v>
      </c>
      <c r="H914" s="118">
        <v>2</v>
      </c>
      <c r="I914" s="119">
        <v>0</v>
      </c>
      <c r="J914" s="120">
        <f>H914*I914</f>
        <v>0</v>
      </c>
      <c r="K914" s="118"/>
      <c r="L914" s="118">
        <f>H914*K914</f>
        <v>0</v>
      </c>
      <c r="M914" s="118"/>
      <c r="N914" s="118">
        <f>H914*M914</f>
        <v>0</v>
      </c>
      <c r="O914" s="120">
        <v>21</v>
      </c>
      <c r="P914" s="120">
        <f>J914*(O914/100)</f>
        <v>0</v>
      </c>
      <c r="Q914" s="120">
        <f>J914+P914</f>
        <v>0</v>
      </c>
      <c r="R914" s="10"/>
      <c r="S914" s="10"/>
      <c r="T914" s="10"/>
    </row>
    <row r="915" spans="1:20" ht="11.25" outlineLevel="3" x14ac:dyDescent="0.2">
      <c r="A915" s="16"/>
      <c r="B915" s="113"/>
      <c r="C915" s="114">
        <v>18</v>
      </c>
      <c r="D915" s="115" t="s">
        <v>236</v>
      </c>
      <c r="E915" s="116" t="s">
        <v>699</v>
      </c>
      <c r="F915" s="117" t="s">
        <v>700</v>
      </c>
      <c r="G915" s="115" t="s">
        <v>239</v>
      </c>
      <c r="H915" s="118">
        <v>68</v>
      </c>
      <c r="I915" s="119">
        <v>0</v>
      </c>
      <c r="J915" s="120">
        <f>H915*I915</f>
        <v>0</v>
      </c>
      <c r="K915" s="118"/>
      <c r="L915" s="118">
        <f>H915*K915</f>
        <v>0</v>
      </c>
      <c r="M915" s="118">
        <v>0.23499999999999999</v>
      </c>
      <c r="N915" s="118">
        <f>H915*M915</f>
        <v>15.979999999999999</v>
      </c>
      <c r="O915" s="120">
        <v>21</v>
      </c>
      <c r="P915" s="120">
        <f>J915*(O915/100)</f>
        <v>0</v>
      </c>
      <c r="Q915" s="120">
        <f>J915+P915</f>
        <v>0</v>
      </c>
      <c r="R915" s="10"/>
      <c r="S915" s="10"/>
      <c r="T915" s="10"/>
    </row>
    <row r="916" spans="1:20" ht="9.75" outlineLevel="4" x14ac:dyDescent="0.2">
      <c r="A916" s="121"/>
      <c r="B916" s="122"/>
      <c r="C916" s="122"/>
      <c r="D916" s="123"/>
      <c r="E916" s="128" t="s">
        <v>17</v>
      </c>
      <c r="F916" s="124" t="s">
        <v>701</v>
      </c>
      <c r="G916" s="123"/>
      <c r="H916" s="125">
        <v>68</v>
      </c>
      <c r="I916" s="126"/>
      <c r="J916" s="127"/>
      <c r="K916" s="125"/>
      <c r="L916" s="125"/>
      <c r="M916" s="125"/>
      <c r="N916" s="125"/>
      <c r="O916" s="127"/>
      <c r="P916" s="127"/>
      <c r="Q916" s="127"/>
      <c r="R916" s="7"/>
      <c r="S916" s="10"/>
    </row>
    <row r="917" spans="1:20" ht="7.5" customHeight="1" outlineLevel="4" x14ac:dyDescent="0.15">
      <c r="A917" s="10"/>
      <c r="B917" s="84"/>
      <c r="C917" s="83"/>
      <c r="D917" s="86"/>
      <c r="E917" s="45"/>
      <c r="F917" s="87"/>
      <c r="G917" s="86"/>
      <c r="H917" s="88"/>
      <c r="I917" s="90"/>
      <c r="J917" s="47"/>
      <c r="K917" s="51"/>
      <c r="L917" s="51"/>
      <c r="M917" s="51"/>
      <c r="N917" s="51"/>
      <c r="O917" s="47"/>
      <c r="P917" s="47"/>
      <c r="Q917" s="47"/>
      <c r="R917" s="7"/>
      <c r="S917" s="10"/>
    </row>
    <row r="918" spans="1:20" ht="11.25" outlineLevel="3" x14ac:dyDescent="0.2">
      <c r="A918" s="16"/>
      <c r="B918" s="113"/>
      <c r="C918" s="114">
        <v>19</v>
      </c>
      <c r="D918" s="115" t="s">
        <v>236</v>
      </c>
      <c r="E918" s="116" t="s">
        <v>702</v>
      </c>
      <c r="F918" s="117" t="s">
        <v>703</v>
      </c>
      <c r="G918" s="115" t="s">
        <v>239</v>
      </c>
      <c r="H918" s="118">
        <v>68</v>
      </c>
      <c r="I918" s="119">
        <v>0</v>
      </c>
      <c r="J918" s="120">
        <f>H918*I918</f>
        <v>0</v>
      </c>
      <c r="K918" s="118"/>
      <c r="L918" s="118">
        <f>H918*K918</f>
        <v>0</v>
      </c>
      <c r="M918" s="118">
        <v>0.18</v>
      </c>
      <c r="N918" s="118">
        <f>H918*M918</f>
        <v>12.24</v>
      </c>
      <c r="O918" s="120">
        <v>21</v>
      </c>
      <c r="P918" s="120">
        <f>J918*(O918/100)</f>
        <v>0</v>
      </c>
      <c r="Q918" s="120">
        <f>J918+P918</f>
        <v>0</v>
      </c>
      <c r="R918" s="10"/>
      <c r="S918" s="10"/>
      <c r="T918" s="10"/>
    </row>
    <row r="919" spans="1:20" ht="9.75" outlineLevel="4" x14ac:dyDescent="0.2">
      <c r="A919" s="121"/>
      <c r="B919" s="122"/>
      <c r="C919" s="122"/>
      <c r="D919" s="123"/>
      <c r="E919" s="128" t="s">
        <v>17</v>
      </c>
      <c r="F919" s="124" t="s">
        <v>701</v>
      </c>
      <c r="G919" s="123"/>
      <c r="H919" s="125">
        <v>68</v>
      </c>
      <c r="I919" s="126"/>
      <c r="J919" s="127"/>
      <c r="K919" s="125"/>
      <c r="L919" s="125"/>
      <c r="M919" s="125"/>
      <c r="N919" s="125"/>
      <c r="O919" s="127"/>
      <c r="P919" s="127"/>
      <c r="Q919" s="127"/>
      <c r="R919" s="7"/>
      <c r="S919" s="10"/>
    </row>
    <row r="920" spans="1:20" ht="7.5" customHeight="1" outlineLevel="4" x14ac:dyDescent="0.15">
      <c r="A920" s="10"/>
      <c r="B920" s="84"/>
      <c r="C920" s="83"/>
      <c r="D920" s="86"/>
      <c r="E920" s="45"/>
      <c r="F920" s="87"/>
      <c r="G920" s="86"/>
      <c r="H920" s="88"/>
      <c r="I920" s="90"/>
      <c r="J920" s="47"/>
      <c r="K920" s="51"/>
      <c r="L920" s="51"/>
      <c r="M920" s="51"/>
      <c r="N920" s="51"/>
      <c r="O920" s="47"/>
      <c r="P920" s="47"/>
      <c r="Q920" s="47"/>
      <c r="R920" s="7"/>
      <c r="S920" s="10"/>
    </row>
    <row r="921" spans="1:20" ht="11.25" outlineLevel="3" x14ac:dyDescent="0.2">
      <c r="A921" s="16"/>
      <c r="B921" s="113"/>
      <c r="C921" s="114">
        <v>20</v>
      </c>
      <c r="D921" s="115" t="s">
        <v>236</v>
      </c>
      <c r="E921" s="116" t="s">
        <v>704</v>
      </c>
      <c r="F921" s="117" t="s">
        <v>705</v>
      </c>
      <c r="G921" s="115" t="s">
        <v>277</v>
      </c>
      <c r="H921" s="118">
        <v>63</v>
      </c>
      <c r="I921" s="119">
        <v>0</v>
      </c>
      <c r="J921" s="120">
        <f>H921*I921</f>
        <v>0</v>
      </c>
      <c r="K921" s="118"/>
      <c r="L921" s="118">
        <f>H921*K921</f>
        <v>0</v>
      </c>
      <c r="M921" s="118">
        <v>0.20499999999999999</v>
      </c>
      <c r="N921" s="118">
        <f>H921*M921</f>
        <v>12.914999999999999</v>
      </c>
      <c r="O921" s="120">
        <v>21</v>
      </c>
      <c r="P921" s="120">
        <f>J921*(O921/100)</f>
        <v>0</v>
      </c>
      <c r="Q921" s="120">
        <f>J921+P921</f>
        <v>0</v>
      </c>
      <c r="R921" s="10"/>
      <c r="S921" s="10"/>
      <c r="T921" s="10"/>
    </row>
    <row r="922" spans="1:20" ht="9.75" outlineLevel="4" x14ac:dyDescent="0.2">
      <c r="A922" s="121"/>
      <c r="B922" s="122"/>
      <c r="C922" s="122"/>
      <c r="D922" s="123"/>
      <c r="E922" s="128" t="s">
        <v>17</v>
      </c>
      <c r="F922" s="124" t="s">
        <v>706</v>
      </c>
      <c r="G922" s="123"/>
      <c r="H922" s="125">
        <v>63</v>
      </c>
      <c r="I922" s="126"/>
      <c r="J922" s="127"/>
      <c r="K922" s="125"/>
      <c r="L922" s="125"/>
      <c r="M922" s="125"/>
      <c r="N922" s="125"/>
      <c r="O922" s="127"/>
      <c r="P922" s="127"/>
      <c r="Q922" s="127"/>
      <c r="R922" s="7"/>
      <c r="S922" s="10"/>
    </row>
    <row r="923" spans="1:20" ht="7.5" customHeight="1" outlineLevel="4" x14ac:dyDescent="0.15">
      <c r="A923" s="10"/>
      <c r="B923" s="84"/>
      <c r="C923" s="83"/>
      <c r="D923" s="86"/>
      <c r="E923" s="45"/>
      <c r="F923" s="87"/>
      <c r="G923" s="86"/>
      <c r="H923" s="88"/>
      <c r="I923" s="90"/>
      <c r="J923" s="47"/>
      <c r="K923" s="51"/>
      <c r="L923" s="51"/>
      <c r="M923" s="51"/>
      <c r="N923" s="51"/>
      <c r="O923" s="47"/>
      <c r="P923" s="47"/>
      <c r="Q923" s="47"/>
      <c r="R923" s="7"/>
      <c r="S923" s="10"/>
    </row>
    <row r="924" spans="1:20" ht="22.5" outlineLevel="3" x14ac:dyDescent="0.2">
      <c r="A924" s="16"/>
      <c r="B924" s="113"/>
      <c r="C924" s="114">
        <v>21</v>
      </c>
      <c r="D924" s="115" t="s">
        <v>236</v>
      </c>
      <c r="E924" s="116" t="s">
        <v>241</v>
      </c>
      <c r="F924" s="117" t="s">
        <v>242</v>
      </c>
      <c r="G924" s="115" t="s">
        <v>243</v>
      </c>
      <c r="H924" s="118">
        <v>88.52</v>
      </c>
      <c r="I924" s="119">
        <v>0</v>
      </c>
      <c r="J924" s="120">
        <f>H924*I924</f>
        <v>0</v>
      </c>
      <c r="K924" s="118"/>
      <c r="L924" s="118">
        <f>H924*K924</f>
        <v>0</v>
      </c>
      <c r="M924" s="118"/>
      <c r="N924" s="118">
        <f>H924*M924</f>
        <v>0</v>
      </c>
      <c r="O924" s="120">
        <v>21</v>
      </c>
      <c r="P924" s="120">
        <f>J924*(O924/100)</f>
        <v>0</v>
      </c>
      <c r="Q924" s="120">
        <f>J924+P924</f>
        <v>0</v>
      </c>
      <c r="R924" s="10"/>
      <c r="S924" s="10"/>
      <c r="T924" s="10"/>
    </row>
    <row r="925" spans="1:20" ht="9.75" outlineLevel="4" x14ac:dyDescent="0.2">
      <c r="A925" s="121"/>
      <c r="B925" s="122"/>
      <c r="C925" s="122"/>
      <c r="D925" s="123"/>
      <c r="E925" s="128" t="s">
        <v>17</v>
      </c>
      <c r="F925" s="124" t="s">
        <v>707</v>
      </c>
      <c r="G925" s="123"/>
      <c r="H925" s="125">
        <v>32.15</v>
      </c>
      <c r="I925" s="126"/>
      <c r="J925" s="127"/>
      <c r="K925" s="125"/>
      <c r="L925" s="125"/>
      <c r="M925" s="125"/>
      <c r="N925" s="125"/>
      <c r="O925" s="127"/>
      <c r="P925" s="127"/>
      <c r="Q925" s="127"/>
      <c r="R925" s="7"/>
      <c r="S925" s="10"/>
    </row>
    <row r="926" spans="1:20" ht="9.75" outlineLevel="4" x14ac:dyDescent="0.2">
      <c r="A926" s="121"/>
      <c r="B926" s="122"/>
      <c r="C926" s="122"/>
      <c r="D926" s="123"/>
      <c r="E926" s="128"/>
      <c r="F926" s="124" t="s">
        <v>708</v>
      </c>
      <c r="G926" s="123"/>
      <c r="H926" s="125">
        <v>22.05</v>
      </c>
      <c r="I926" s="126"/>
      <c r="J926" s="127"/>
      <c r="K926" s="125"/>
      <c r="L926" s="125"/>
      <c r="M926" s="125"/>
      <c r="N926" s="125"/>
      <c r="O926" s="127"/>
      <c r="P926" s="127"/>
      <c r="Q926" s="127"/>
      <c r="R926" s="7"/>
      <c r="S926" s="10"/>
    </row>
    <row r="927" spans="1:20" ht="9.75" outlineLevel="4" x14ac:dyDescent="0.2">
      <c r="A927" s="121"/>
      <c r="B927" s="122"/>
      <c r="C927" s="122"/>
      <c r="D927" s="123"/>
      <c r="E927" s="128"/>
      <c r="F927" s="124" t="s">
        <v>709</v>
      </c>
      <c r="G927" s="123"/>
      <c r="H927" s="125">
        <v>33.9</v>
      </c>
      <c r="I927" s="126"/>
      <c r="J927" s="127"/>
      <c r="K927" s="125"/>
      <c r="L927" s="125"/>
      <c r="M927" s="125"/>
      <c r="N927" s="125"/>
      <c r="O927" s="127"/>
      <c r="P927" s="127"/>
      <c r="Q927" s="127"/>
      <c r="R927" s="7"/>
      <c r="S927" s="10"/>
    </row>
    <row r="928" spans="1:20" ht="9.75" outlineLevel="4" x14ac:dyDescent="0.2">
      <c r="A928" s="121"/>
      <c r="B928" s="122"/>
      <c r="C928" s="122"/>
      <c r="D928" s="123"/>
      <c r="E928" s="128"/>
      <c r="F928" s="124" t="s">
        <v>710</v>
      </c>
      <c r="G928" s="123"/>
      <c r="H928" s="125">
        <v>0.42</v>
      </c>
      <c r="I928" s="126"/>
      <c r="J928" s="127"/>
      <c r="K928" s="125"/>
      <c r="L928" s="125"/>
      <c r="M928" s="125"/>
      <c r="N928" s="125"/>
      <c r="O928" s="127"/>
      <c r="P928" s="127"/>
      <c r="Q928" s="127"/>
      <c r="R928" s="7"/>
      <c r="S928" s="10"/>
    </row>
    <row r="929" spans="1:20" ht="7.5" customHeight="1" outlineLevel="4" x14ac:dyDescent="0.15">
      <c r="A929" s="10"/>
      <c r="B929" s="84"/>
      <c r="C929" s="83"/>
      <c r="D929" s="86"/>
      <c r="E929" s="45"/>
      <c r="F929" s="87"/>
      <c r="G929" s="86"/>
      <c r="H929" s="88"/>
      <c r="I929" s="90"/>
      <c r="J929" s="47"/>
      <c r="K929" s="51"/>
      <c r="L929" s="51"/>
      <c r="M929" s="51"/>
      <c r="N929" s="51"/>
      <c r="O929" s="47"/>
      <c r="P929" s="47"/>
      <c r="Q929" s="47"/>
      <c r="R929" s="7"/>
      <c r="S929" s="10"/>
    </row>
    <row r="930" spans="1:20" ht="22.5" outlineLevel="3" x14ac:dyDescent="0.2">
      <c r="A930" s="16"/>
      <c r="B930" s="113"/>
      <c r="C930" s="114">
        <v>22</v>
      </c>
      <c r="D930" s="115" t="s">
        <v>236</v>
      </c>
      <c r="E930" s="116" t="s">
        <v>245</v>
      </c>
      <c r="F930" s="117" t="s">
        <v>246</v>
      </c>
      <c r="G930" s="115" t="s">
        <v>243</v>
      </c>
      <c r="H930" s="118">
        <v>14</v>
      </c>
      <c r="I930" s="119">
        <v>0</v>
      </c>
      <c r="J930" s="120">
        <f>H930*I930</f>
        <v>0</v>
      </c>
      <c r="K930" s="118"/>
      <c r="L930" s="118">
        <f>H930*K930</f>
        <v>0</v>
      </c>
      <c r="M930" s="118"/>
      <c r="N930" s="118">
        <f>H930*M930</f>
        <v>0</v>
      </c>
      <c r="O930" s="120">
        <v>21</v>
      </c>
      <c r="P930" s="120">
        <f>J930*(O930/100)</f>
        <v>0</v>
      </c>
      <c r="Q930" s="120">
        <f>J930+P930</f>
        <v>0</v>
      </c>
      <c r="R930" s="10"/>
      <c r="S930" s="10"/>
      <c r="T930" s="10"/>
    </row>
    <row r="931" spans="1:20" ht="9.75" outlineLevel="4" x14ac:dyDescent="0.2">
      <c r="A931" s="121"/>
      <c r="B931" s="122"/>
      <c r="C931" s="122"/>
      <c r="D931" s="123"/>
      <c r="E931" s="128" t="s">
        <v>17</v>
      </c>
      <c r="F931" s="124" t="s">
        <v>711</v>
      </c>
      <c r="G931" s="123"/>
      <c r="H931" s="125">
        <v>5.25</v>
      </c>
      <c r="I931" s="126"/>
      <c r="J931" s="127"/>
      <c r="K931" s="125"/>
      <c r="L931" s="125"/>
      <c r="M931" s="125"/>
      <c r="N931" s="125"/>
      <c r="O931" s="127"/>
      <c r="P931" s="127"/>
      <c r="Q931" s="127"/>
      <c r="R931" s="7"/>
      <c r="S931" s="10"/>
    </row>
    <row r="932" spans="1:20" ht="9.75" outlineLevel="4" x14ac:dyDescent="0.2">
      <c r="A932" s="121"/>
      <c r="B932" s="122"/>
      <c r="C932" s="122"/>
      <c r="D932" s="123"/>
      <c r="E932" s="128"/>
      <c r="F932" s="124" t="s">
        <v>712</v>
      </c>
      <c r="G932" s="123"/>
      <c r="H932" s="125">
        <v>8.75</v>
      </c>
      <c r="I932" s="126"/>
      <c r="J932" s="127"/>
      <c r="K932" s="125"/>
      <c r="L932" s="125"/>
      <c r="M932" s="125"/>
      <c r="N932" s="125"/>
      <c r="O932" s="127"/>
      <c r="P932" s="127"/>
      <c r="Q932" s="127"/>
      <c r="R932" s="7"/>
      <c r="S932" s="10"/>
    </row>
    <row r="933" spans="1:20" ht="7.5" customHeight="1" outlineLevel="4" x14ac:dyDescent="0.15">
      <c r="A933" s="10"/>
      <c r="B933" s="84"/>
      <c r="C933" s="83"/>
      <c r="D933" s="86"/>
      <c r="E933" s="45"/>
      <c r="F933" s="87"/>
      <c r="G933" s="86"/>
      <c r="H933" s="88"/>
      <c r="I933" s="90"/>
      <c r="J933" s="47"/>
      <c r="K933" s="51"/>
      <c r="L933" s="51"/>
      <c r="M933" s="51"/>
      <c r="N933" s="51"/>
      <c r="O933" s="47"/>
      <c r="P933" s="47"/>
      <c r="Q933" s="47"/>
      <c r="R933" s="7"/>
      <c r="S933" s="10"/>
    </row>
    <row r="934" spans="1:20" ht="11.25" outlineLevel="3" x14ac:dyDescent="0.2">
      <c r="A934" s="16"/>
      <c r="B934" s="113"/>
      <c r="C934" s="114">
        <v>23</v>
      </c>
      <c r="D934" s="115" t="s">
        <v>236</v>
      </c>
      <c r="E934" s="116" t="s">
        <v>713</v>
      </c>
      <c r="F934" s="117" t="s">
        <v>714</v>
      </c>
      <c r="G934" s="115" t="s">
        <v>306</v>
      </c>
      <c r="H934" s="118">
        <v>15</v>
      </c>
      <c r="I934" s="119">
        <v>0</v>
      </c>
      <c r="J934" s="120">
        <f>H934*I934</f>
        <v>0</v>
      </c>
      <c r="K934" s="118"/>
      <c r="L934" s="118">
        <f>H934*K934</f>
        <v>0</v>
      </c>
      <c r="M934" s="118"/>
      <c r="N934" s="118">
        <f>H934*M934</f>
        <v>0</v>
      </c>
      <c r="O934" s="120">
        <v>21</v>
      </c>
      <c r="P934" s="120">
        <f>J934*(O934/100)</f>
        <v>0</v>
      </c>
      <c r="Q934" s="120">
        <f>J934+P934</f>
        <v>0</v>
      </c>
      <c r="R934" s="10"/>
      <c r="S934" s="10"/>
      <c r="T934" s="10"/>
    </row>
    <row r="935" spans="1:20" ht="9.75" outlineLevel="4" x14ac:dyDescent="0.2">
      <c r="A935" s="121"/>
      <c r="B935" s="122"/>
      <c r="C935" s="122"/>
      <c r="D935" s="123"/>
      <c r="E935" s="128" t="s">
        <v>17</v>
      </c>
      <c r="F935" s="124" t="s">
        <v>689</v>
      </c>
      <c r="G935" s="123"/>
      <c r="H935" s="125">
        <v>15</v>
      </c>
      <c r="I935" s="126"/>
      <c r="J935" s="127"/>
      <c r="K935" s="125"/>
      <c r="L935" s="125"/>
      <c r="M935" s="125"/>
      <c r="N935" s="125"/>
      <c r="O935" s="127"/>
      <c r="P935" s="127"/>
      <c r="Q935" s="127"/>
      <c r="R935" s="7"/>
      <c r="S935" s="10"/>
    </row>
    <row r="936" spans="1:20" ht="7.5" customHeight="1" outlineLevel="4" x14ac:dyDescent="0.15">
      <c r="A936" s="10"/>
      <c r="B936" s="84"/>
      <c r="C936" s="83"/>
      <c r="D936" s="86"/>
      <c r="E936" s="45"/>
      <c r="F936" s="87"/>
      <c r="G936" s="86"/>
      <c r="H936" s="88"/>
      <c r="I936" s="90"/>
      <c r="J936" s="47"/>
      <c r="K936" s="51"/>
      <c r="L936" s="51"/>
      <c r="M936" s="51"/>
      <c r="N936" s="51"/>
      <c r="O936" s="47"/>
      <c r="P936" s="47"/>
      <c r="Q936" s="47"/>
      <c r="R936" s="7"/>
      <c r="S936" s="10"/>
    </row>
    <row r="937" spans="1:20" ht="11.25" outlineLevel="3" x14ac:dyDescent="0.2">
      <c r="A937" s="16"/>
      <c r="B937" s="113"/>
      <c r="C937" s="114">
        <v>24</v>
      </c>
      <c r="D937" s="115" t="s">
        <v>236</v>
      </c>
      <c r="E937" s="116" t="s">
        <v>715</v>
      </c>
      <c r="F937" s="117" t="s">
        <v>716</v>
      </c>
      <c r="G937" s="115" t="s">
        <v>306</v>
      </c>
      <c r="H937" s="118">
        <v>15</v>
      </c>
      <c r="I937" s="119">
        <v>0</v>
      </c>
      <c r="J937" s="120">
        <f>H937*I937</f>
        <v>0</v>
      </c>
      <c r="K937" s="118"/>
      <c r="L937" s="118">
        <f>H937*K937</f>
        <v>0</v>
      </c>
      <c r="M937" s="118"/>
      <c r="N937" s="118">
        <f>H937*M937</f>
        <v>0</v>
      </c>
      <c r="O937" s="120">
        <v>21</v>
      </c>
      <c r="P937" s="120">
        <f>J937*(O937/100)</f>
        <v>0</v>
      </c>
      <c r="Q937" s="120">
        <f>J937+P937</f>
        <v>0</v>
      </c>
      <c r="R937" s="10"/>
      <c r="S937" s="10"/>
      <c r="T937" s="10"/>
    </row>
    <row r="938" spans="1:20" ht="9.75" outlineLevel="4" x14ac:dyDescent="0.2">
      <c r="A938" s="121"/>
      <c r="B938" s="122"/>
      <c r="C938" s="122"/>
      <c r="D938" s="123"/>
      <c r="E938" s="128" t="s">
        <v>17</v>
      </c>
      <c r="F938" s="124" t="s">
        <v>689</v>
      </c>
      <c r="G938" s="123"/>
      <c r="H938" s="125">
        <v>15</v>
      </c>
      <c r="I938" s="126"/>
      <c r="J938" s="127"/>
      <c r="K938" s="125"/>
      <c r="L938" s="125"/>
      <c r="M938" s="125"/>
      <c r="N938" s="125"/>
      <c r="O938" s="127"/>
      <c r="P938" s="127"/>
      <c r="Q938" s="127"/>
      <c r="R938" s="7"/>
      <c r="S938" s="10"/>
    </row>
    <row r="939" spans="1:20" ht="7.5" customHeight="1" outlineLevel="4" x14ac:dyDescent="0.15">
      <c r="A939" s="10"/>
      <c r="B939" s="84"/>
      <c r="C939" s="83"/>
      <c r="D939" s="86"/>
      <c r="E939" s="45"/>
      <c r="F939" s="87"/>
      <c r="G939" s="86"/>
      <c r="H939" s="88"/>
      <c r="I939" s="90"/>
      <c r="J939" s="47"/>
      <c r="K939" s="51"/>
      <c r="L939" s="51"/>
      <c r="M939" s="51"/>
      <c r="N939" s="51"/>
      <c r="O939" s="47"/>
      <c r="P939" s="47"/>
      <c r="Q939" s="47"/>
      <c r="R939" s="7"/>
      <c r="S939" s="10"/>
    </row>
    <row r="940" spans="1:20" ht="11.25" outlineLevel="3" x14ac:dyDescent="0.2">
      <c r="A940" s="16"/>
      <c r="B940" s="113"/>
      <c r="C940" s="114">
        <v>25</v>
      </c>
      <c r="D940" s="115" t="s">
        <v>236</v>
      </c>
      <c r="E940" s="116" t="s">
        <v>397</v>
      </c>
      <c r="F940" s="117" t="s">
        <v>398</v>
      </c>
      <c r="G940" s="115" t="s">
        <v>306</v>
      </c>
      <c r="H940" s="118">
        <v>1</v>
      </c>
      <c r="I940" s="119">
        <v>0</v>
      </c>
      <c r="J940" s="120">
        <f>H940*I940</f>
        <v>0</v>
      </c>
      <c r="K940" s="118"/>
      <c r="L940" s="118">
        <f>H940*K940</f>
        <v>0</v>
      </c>
      <c r="M940" s="118"/>
      <c r="N940" s="118">
        <f>H940*M940</f>
        <v>0</v>
      </c>
      <c r="O940" s="120">
        <v>21</v>
      </c>
      <c r="P940" s="120">
        <f>J940*(O940/100)</f>
        <v>0</v>
      </c>
      <c r="Q940" s="120">
        <f>J940+P940</f>
        <v>0</v>
      </c>
      <c r="R940" s="10"/>
      <c r="S940" s="10"/>
      <c r="T940" s="10"/>
    </row>
    <row r="941" spans="1:20" ht="11.25" outlineLevel="3" x14ac:dyDescent="0.2">
      <c r="A941" s="16"/>
      <c r="B941" s="113"/>
      <c r="C941" s="114">
        <v>26</v>
      </c>
      <c r="D941" s="115" t="s">
        <v>236</v>
      </c>
      <c r="E941" s="116" t="s">
        <v>399</v>
      </c>
      <c r="F941" s="117" t="s">
        <v>400</v>
      </c>
      <c r="G941" s="115" t="s">
        <v>306</v>
      </c>
      <c r="H941" s="118">
        <v>2</v>
      </c>
      <c r="I941" s="119">
        <v>0</v>
      </c>
      <c r="J941" s="120">
        <f>H941*I941</f>
        <v>0</v>
      </c>
      <c r="K941" s="118"/>
      <c r="L941" s="118">
        <f>H941*K941</f>
        <v>0</v>
      </c>
      <c r="M941" s="118"/>
      <c r="N941" s="118">
        <f>H941*M941</f>
        <v>0</v>
      </c>
      <c r="O941" s="120">
        <v>21</v>
      </c>
      <c r="P941" s="120">
        <f>J941*(O941/100)</f>
        <v>0</v>
      </c>
      <c r="Q941" s="120">
        <f>J941+P941</f>
        <v>0</v>
      </c>
      <c r="R941" s="10"/>
      <c r="S941" s="10"/>
      <c r="T941" s="10"/>
    </row>
    <row r="942" spans="1:20" ht="11.25" outlineLevel="3" x14ac:dyDescent="0.2">
      <c r="A942" s="16"/>
      <c r="B942" s="113"/>
      <c r="C942" s="114">
        <v>27</v>
      </c>
      <c r="D942" s="115" t="s">
        <v>236</v>
      </c>
      <c r="E942" s="116" t="s">
        <v>401</v>
      </c>
      <c r="F942" s="117" t="s">
        <v>402</v>
      </c>
      <c r="G942" s="115" t="s">
        <v>306</v>
      </c>
      <c r="H942" s="118">
        <v>30</v>
      </c>
      <c r="I942" s="119">
        <v>0</v>
      </c>
      <c r="J942" s="120">
        <f>H942*I942</f>
        <v>0</v>
      </c>
      <c r="K942" s="118"/>
      <c r="L942" s="118">
        <f>H942*K942</f>
        <v>0</v>
      </c>
      <c r="M942" s="118"/>
      <c r="N942" s="118">
        <f>H942*M942</f>
        <v>0</v>
      </c>
      <c r="O942" s="120">
        <v>21</v>
      </c>
      <c r="P942" s="120">
        <f>J942*(O942/100)</f>
        <v>0</v>
      </c>
      <c r="Q942" s="120">
        <f>J942+P942</f>
        <v>0</v>
      </c>
      <c r="R942" s="10"/>
      <c r="S942" s="10"/>
      <c r="T942" s="10"/>
    </row>
    <row r="943" spans="1:20" ht="9.75" outlineLevel="4" x14ac:dyDescent="0.2">
      <c r="A943" s="121"/>
      <c r="B943" s="122"/>
      <c r="C943" s="122"/>
      <c r="D943" s="123"/>
      <c r="E943" s="128" t="s">
        <v>17</v>
      </c>
      <c r="F943" s="124" t="s">
        <v>696</v>
      </c>
      <c r="G943" s="123"/>
      <c r="H943" s="125">
        <v>30</v>
      </c>
      <c r="I943" s="126"/>
      <c r="J943" s="127"/>
      <c r="K943" s="125"/>
      <c r="L943" s="125"/>
      <c r="M943" s="125"/>
      <c r="N943" s="125"/>
      <c r="O943" s="127"/>
      <c r="P943" s="127"/>
      <c r="Q943" s="127"/>
      <c r="R943" s="7"/>
      <c r="S943" s="10"/>
    </row>
    <row r="944" spans="1:20" ht="7.5" customHeight="1" outlineLevel="4" x14ac:dyDescent="0.15">
      <c r="A944" s="10"/>
      <c r="B944" s="84"/>
      <c r="C944" s="83"/>
      <c r="D944" s="86"/>
      <c r="E944" s="45"/>
      <c r="F944" s="87"/>
      <c r="G944" s="86"/>
      <c r="H944" s="88"/>
      <c r="I944" s="90"/>
      <c r="J944" s="47"/>
      <c r="K944" s="51"/>
      <c r="L944" s="51"/>
      <c r="M944" s="51"/>
      <c r="N944" s="51"/>
      <c r="O944" s="47"/>
      <c r="P944" s="47"/>
      <c r="Q944" s="47"/>
      <c r="R944" s="7"/>
      <c r="S944" s="10"/>
    </row>
    <row r="945" spans="1:20" ht="11.25" outlineLevel="3" x14ac:dyDescent="0.2">
      <c r="A945" s="16"/>
      <c r="B945" s="113"/>
      <c r="C945" s="114">
        <v>28</v>
      </c>
      <c r="D945" s="115" t="s">
        <v>236</v>
      </c>
      <c r="E945" s="116" t="s">
        <v>403</v>
      </c>
      <c r="F945" s="117" t="s">
        <v>404</v>
      </c>
      <c r="G945" s="115" t="s">
        <v>306</v>
      </c>
      <c r="H945" s="118">
        <v>1</v>
      </c>
      <c r="I945" s="119">
        <v>0</v>
      </c>
      <c r="J945" s="120">
        <f>H945*I945</f>
        <v>0</v>
      </c>
      <c r="K945" s="118"/>
      <c r="L945" s="118">
        <f>H945*K945</f>
        <v>0</v>
      </c>
      <c r="M945" s="118"/>
      <c r="N945" s="118">
        <f>H945*M945</f>
        <v>0</v>
      </c>
      <c r="O945" s="120">
        <v>21</v>
      </c>
      <c r="P945" s="120">
        <f>J945*(O945/100)</f>
        <v>0</v>
      </c>
      <c r="Q945" s="120">
        <f>J945+P945</f>
        <v>0</v>
      </c>
      <c r="R945" s="10"/>
      <c r="S945" s="10"/>
      <c r="T945" s="10"/>
    </row>
    <row r="946" spans="1:20" ht="11.25" outlineLevel="3" x14ac:dyDescent="0.2">
      <c r="A946" s="16"/>
      <c r="B946" s="113"/>
      <c r="C946" s="114">
        <v>29</v>
      </c>
      <c r="D946" s="115" t="s">
        <v>236</v>
      </c>
      <c r="E946" s="116" t="s">
        <v>405</v>
      </c>
      <c r="F946" s="117" t="s">
        <v>406</v>
      </c>
      <c r="G946" s="115" t="s">
        <v>306</v>
      </c>
      <c r="H946" s="118">
        <v>2</v>
      </c>
      <c r="I946" s="119">
        <v>0</v>
      </c>
      <c r="J946" s="120">
        <f>H946*I946</f>
        <v>0</v>
      </c>
      <c r="K946" s="118"/>
      <c r="L946" s="118">
        <f>H946*K946</f>
        <v>0</v>
      </c>
      <c r="M946" s="118"/>
      <c r="N946" s="118">
        <f>H946*M946</f>
        <v>0</v>
      </c>
      <c r="O946" s="120">
        <v>21</v>
      </c>
      <c r="P946" s="120">
        <f>J946*(O946/100)</f>
        <v>0</v>
      </c>
      <c r="Q946" s="120">
        <f>J946+P946</f>
        <v>0</v>
      </c>
      <c r="R946" s="10"/>
      <c r="S946" s="10"/>
      <c r="T946" s="10"/>
    </row>
    <row r="947" spans="1:20" ht="11.25" outlineLevel="3" x14ac:dyDescent="0.2">
      <c r="A947" s="16"/>
      <c r="B947" s="113"/>
      <c r="C947" s="114">
        <v>30</v>
      </c>
      <c r="D947" s="115" t="s">
        <v>236</v>
      </c>
      <c r="E947" s="116" t="s">
        <v>717</v>
      </c>
      <c r="F947" s="117" t="s">
        <v>718</v>
      </c>
      <c r="G947" s="115" t="s">
        <v>306</v>
      </c>
      <c r="H947" s="118">
        <v>2</v>
      </c>
      <c r="I947" s="119">
        <v>0</v>
      </c>
      <c r="J947" s="120">
        <f>H947*I947</f>
        <v>0</v>
      </c>
      <c r="K947" s="118"/>
      <c r="L947" s="118">
        <f>H947*K947</f>
        <v>0</v>
      </c>
      <c r="M947" s="118"/>
      <c r="N947" s="118">
        <f>H947*M947</f>
        <v>0</v>
      </c>
      <c r="O947" s="120">
        <v>21</v>
      </c>
      <c r="P947" s="120">
        <f>J947*(O947/100)</f>
        <v>0</v>
      </c>
      <c r="Q947" s="120">
        <f>J947+P947</f>
        <v>0</v>
      </c>
      <c r="R947" s="10"/>
      <c r="S947" s="10"/>
      <c r="T947" s="10"/>
    </row>
    <row r="948" spans="1:20" ht="11.25" outlineLevel="3" x14ac:dyDescent="0.2">
      <c r="A948" s="16"/>
      <c r="B948" s="113"/>
      <c r="C948" s="114">
        <v>31</v>
      </c>
      <c r="D948" s="115" t="s">
        <v>236</v>
      </c>
      <c r="E948" s="116" t="s">
        <v>719</v>
      </c>
      <c r="F948" s="117" t="s">
        <v>720</v>
      </c>
      <c r="G948" s="115" t="s">
        <v>306</v>
      </c>
      <c r="H948" s="118">
        <v>2</v>
      </c>
      <c r="I948" s="119">
        <v>0</v>
      </c>
      <c r="J948" s="120">
        <f>H948*I948</f>
        <v>0</v>
      </c>
      <c r="K948" s="118"/>
      <c r="L948" s="118">
        <f>H948*K948</f>
        <v>0</v>
      </c>
      <c r="M948" s="118"/>
      <c r="N948" s="118">
        <f>H948*M948</f>
        <v>0</v>
      </c>
      <c r="O948" s="120">
        <v>21</v>
      </c>
      <c r="P948" s="120">
        <f>J948*(O948/100)</f>
        <v>0</v>
      </c>
      <c r="Q948" s="120">
        <f>J948+P948</f>
        <v>0</v>
      </c>
      <c r="R948" s="10"/>
      <c r="S948" s="10"/>
      <c r="T948" s="10"/>
    </row>
    <row r="949" spans="1:20" ht="22.5" outlineLevel="3" x14ac:dyDescent="0.2">
      <c r="A949" s="16"/>
      <c r="B949" s="113"/>
      <c r="C949" s="114">
        <v>32</v>
      </c>
      <c r="D949" s="115" t="s">
        <v>236</v>
      </c>
      <c r="E949" s="116" t="s">
        <v>721</v>
      </c>
      <c r="F949" s="117" t="s">
        <v>722</v>
      </c>
      <c r="G949" s="115" t="s">
        <v>243</v>
      </c>
      <c r="H949" s="118">
        <v>181.3</v>
      </c>
      <c r="I949" s="119">
        <v>0</v>
      </c>
      <c r="J949" s="120">
        <f>H949*I949</f>
        <v>0</v>
      </c>
      <c r="K949" s="118"/>
      <c r="L949" s="118">
        <f>H949*K949</f>
        <v>0</v>
      </c>
      <c r="M949" s="118"/>
      <c r="N949" s="118">
        <f>H949*M949</f>
        <v>0</v>
      </c>
      <c r="O949" s="120">
        <v>21</v>
      </c>
      <c r="P949" s="120">
        <f>J949*(O949/100)</f>
        <v>0</v>
      </c>
      <c r="Q949" s="120">
        <f>J949+P949</f>
        <v>0</v>
      </c>
      <c r="R949" s="10"/>
      <c r="S949" s="10"/>
      <c r="T949" s="10"/>
    </row>
    <row r="950" spans="1:20" ht="9.75" outlineLevel="4" x14ac:dyDescent="0.2">
      <c r="A950" s="121"/>
      <c r="B950" s="122"/>
      <c r="C950" s="122"/>
      <c r="D950" s="123"/>
      <c r="E950" s="128" t="s">
        <v>17</v>
      </c>
      <c r="F950" s="124" t="s">
        <v>723</v>
      </c>
      <c r="G950" s="123"/>
      <c r="H950" s="125">
        <v>181.3</v>
      </c>
      <c r="I950" s="126"/>
      <c r="J950" s="127"/>
      <c r="K950" s="125"/>
      <c r="L950" s="125"/>
      <c r="M950" s="125"/>
      <c r="N950" s="125"/>
      <c r="O950" s="127"/>
      <c r="P950" s="127"/>
      <c r="Q950" s="127"/>
      <c r="R950" s="7"/>
      <c r="S950" s="10"/>
    </row>
    <row r="951" spans="1:20" ht="7.5" customHeight="1" outlineLevel="4" x14ac:dyDescent="0.15">
      <c r="A951" s="10"/>
      <c r="B951" s="84"/>
      <c r="C951" s="83"/>
      <c r="D951" s="86"/>
      <c r="E951" s="45"/>
      <c r="F951" s="87"/>
      <c r="G951" s="86"/>
      <c r="H951" s="88"/>
      <c r="I951" s="90"/>
      <c r="J951" s="47"/>
      <c r="K951" s="51"/>
      <c r="L951" s="51"/>
      <c r="M951" s="51"/>
      <c r="N951" s="51"/>
      <c r="O951" s="47"/>
      <c r="P951" s="47"/>
      <c r="Q951" s="47"/>
      <c r="R951" s="7"/>
      <c r="S951" s="10"/>
    </row>
    <row r="952" spans="1:20" ht="11.25" outlineLevel="3" x14ac:dyDescent="0.2">
      <c r="A952" s="16"/>
      <c r="B952" s="113"/>
      <c r="C952" s="114">
        <v>33</v>
      </c>
      <c r="D952" s="115" t="s">
        <v>236</v>
      </c>
      <c r="E952" s="116" t="s">
        <v>724</v>
      </c>
      <c r="F952" s="117" t="s">
        <v>725</v>
      </c>
      <c r="G952" s="115" t="s">
        <v>243</v>
      </c>
      <c r="H952" s="118">
        <v>181.3</v>
      </c>
      <c r="I952" s="119">
        <v>0</v>
      </c>
      <c r="J952" s="120">
        <f>H952*I952</f>
        <v>0</v>
      </c>
      <c r="K952" s="118"/>
      <c r="L952" s="118">
        <f>H952*K952</f>
        <v>0</v>
      </c>
      <c r="M952" s="118"/>
      <c r="N952" s="118">
        <f>H952*M952</f>
        <v>0</v>
      </c>
      <c r="O952" s="120">
        <v>21</v>
      </c>
      <c r="P952" s="120">
        <f>J952*(O952/100)</f>
        <v>0</v>
      </c>
      <c r="Q952" s="120">
        <f>J952+P952</f>
        <v>0</v>
      </c>
      <c r="R952" s="10"/>
      <c r="S952" s="10"/>
      <c r="T952" s="10"/>
    </row>
    <row r="953" spans="1:20" ht="22.5" outlineLevel="3" x14ac:dyDescent="0.2">
      <c r="A953" s="16"/>
      <c r="B953" s="113"/>
      <c r="C953" s="114">
        <v>34</v>
      </c>
      <c r="D953" s="115" t="s">
        <v>236</v>
      </c>
      <c r="E953" s="116" t="s">
        <v>498</v>
      </c>
      <c r="F953" s="117" t="s">
        <v>499</v>
      </c>
      <c r="G953" s="115" t="s">
        <v>243</v>
      </c>
      <c r="H953" s="118">
        <v>181.3</v>
      </c>
      <c r="I953" s="119">
        <v>0</v>
      </c>
      <c r="J953" s="120">
        <f>H953*I953</f>
        <v>0</v>
      </c>
      <c r="K953" s="118"/>
      <c r="L953" s="118">
        <f>H953*K953</f>
        <v>0</v>
      </c>
      <c r="M953" s="118"/>
      <c r="N953" s="118">
        <f>H953*M953</f>
        <v>0</v>
      </c>
      <c r="O953" s="120">
        <v>21</v>
      </c>
      <c r="P953" s="120">
        <f>J953*(O953/100)</f>
        <v>0</v>
      </c>
      <c r="Q953" s="120">
        <f>J953+P953</f>
        <v>0</v>
      </c>
      <c r="R953" s="10"/>
      <c r="S953" s="10"/>
      <c r="T953" s="10"/>
    </row>
    <row r="954" spans="1:20" ht="9.75" outlineLevel="4" x14ac:dyDescent="0.2">
      <c r="A954" s="121"/>
      <c r="B954" s="122"/>
      <c r="C954" s="122"/>
      <c r="D954" s="123"/>
      <c r="E954" s="128" t="s">
        <v>17</v>
      </c>
      <c r="F954" s="124" t="s">
        <v>726</v>
      </c>
      <c r="G954" s="123"/>
      <c r="H954" s="125">
        <v>181.3</v>
      </c>
      <c r="I954" s="126"/>
      <c r="J954" s="127"/>
      <c r="K954" s="125"/>
      <c r="L954" s="125"/>
      <c r="M954" s="125"/>
      <c r="N954" s="125"/>
      <c r="O954" s="127"/>
      <c r="P954" s="127"/>
      <c r="Q954" s="127"/>
      <c r="R954" s="7"/>
      <c r="S954" s="10"/>
    </row>
    <row r="955" spans="1:20" ht="7.5" customHeight="1" outlineLevel="4" x14ac:dyDescent="0.15">
      <c r="A955" s="10"/>
      <c r="B955" s="84"/>
      <c r="C955" s="83"/>
      <c r="D955" s="86"/>
      <c r="E955" s="45"/>
      <c r="F955" s="87"/>
      <c r="G955" s="86"/>
      <c r="H955" s="88"/>
      <c r="I955" s="90"/>
      <c r="J955" s="47"/>
      <c r="K955" s="51"/>
      <c r="L955" s="51"/>
      <c r="M955" s="51"/>
      <c r="N955" s="51"/>
      <c r="O955" s="47"/>
      <c r="P955" s="47"/>
      <c r="Q955" s="47"/>
      <c r="R955" s="7"/>
      <c r="S955" s="10"/>
    </row>
    <row r="956" spans="1:20" ht="22.5" outlineLevel="3" x14ac:dyDescent="0.2">
      <c r="A956" s="16"/>
      <c r="B956" s="113"/>
      <c r="C956" s="114">
        <v>35</v>
      </c>
      <c r="D956" s="115" t="s">
        <v>236</v>
      </c>
      <c r="E956" s="116" t="s">
        <v>260</v>
      </c>
      <c r="F956" s="117" t="s">
        <v>261</v>
      </c>
      <c r="G956" s="115" t="s">
        <v>239</v>
      </c>
      <c r="H956" s="118">
        <v>297.39999999999998</v>
      </c>
      <c r="I956" s="119">
        <v>0</v>
      </c>
      <c r="J956" s="120">
        <f>H956*I956</f>
        <v>0</v>
      </c>
      <c r="K956" s="118"/>
      <c r="L956" s="118">
        <f>H956*K956</f>
        <v>0</v>
      </c>
      <c r="M956" s="118"/>
      <c r="N956" s="118">
        <f>H956*M956</f>
        <v>0</v>
      </c>
      <c r="O956" s="120">
        <v>21</v>
      </c>
      <c r="P956" s="120">
        <f>J956*(O956/100)</f>
        <v>0</v>
      </c>
      <c r="Q956" s="120">
        <f>J956+P956</f>
        <v>0</v>
      </c>
      <c r="R956" s="10"/>
      <c r="S956" s="10"/>
      <c r="T956" s="10"/>
    </row>
    <row r="957" spans="1:20" ht="9.75" outlineLevel="4" x14ac:dyDescent="0.2">
      <c r="A957" s="121"/>
      <c r="B957" s="122"/>
      <c r="C957" s="122"/>
      <c r="D957" s="123"/>
      <c r="E957" s="128" t="s">
        <v>17</v>
      </c>
      <c r="F957" s="124" t="s">
        <v>727</v>
      </c>
      <c r="G957" s="123"/>
      <c r="H957" s="125">
        <v>297.39999999999998</v>
      </c>
      <c r="I957" s="126"/>
      <c r="J957" s="127"/>
      <c r="K957" s="125"/>
      <c r="L957" s="125"/>
      <c r="M957" s="125"/>
      <c r="N957" s="125"/>
      <c r="O957" s="127"/>
      <c r="P957" s="127"/>
      <c r="Q957" s="127"/>
      <c r="R957" s="7"/>
      <c r="S957" s="10"/>
    </row>
    <row r="958" spans="1:20" ht="7.5" customHeight="1" outlineLevel="4" x14ac:dyDescent="0.15">
      <c r="A958" s="10"/>
      <c r="B958" s="84"/>
      <c r="C958" s="83"/>
      <c r="D958" s="86"/>
      <c r="E958" s="45"/>
      <c r="F958" s="87"/>
      <c r="G958" s="86"/>
      <c r="H958" s="88"/>
      <c r="I958" s="90"/>
      <c r="J958" s="47"/>
      <c r="K958" s="51"/>
      <c r="L958" s="51"/>
      <c r="M958" s="51"/>
      <c r="N958" s="51"/>
      <c r="O958" s="47"/>
      <c r="P958" s="47"/>
      <c r="Q958" s="47"/>
      <c r="R958" s="7"/>
      <c r="S958" s="10"/>
    </row>
    <row r="959" spans="1:20" ht="11.25" outlineLevel="3" x14ac:dyDescent="0.2">
      <c r="A959" s="16"/>
      <c r="B959" s="113"/>
      <c r="C959" s="114">
        <v>36</v>
      </c>
      <c r="D959" s="115" t="s">
        <v>236</v>
      </c>
      <c r="E959" s="116" t="s">
        <v>263</v>
      </c>
      <c r="F959" s="117" t="s">
        <v>264</v>
      </c>
      <c r="G959" s="115" t="s">
        <v>239</v>
      </c>
      <c r="H959" s="118">
        <v>297.39999999999998</v>
      </c>
      <c r="I959" s="119">
        <v>0</v>
      </c>
      <c r="J959" s="120">
        <f>H959*I959</f>
        <v>0</v>
      </c>
      <c r="K959" s="118"/>
      <c r="L959" s="118">
        <f>H959*K959</f>
        <v>0</v>
      </c>
      <c r="M959" s="118"/>
      <c r="N959" s="118">
        <f>H959*M959</f>
        <v>0</v>
      </c>
      <c r="O959" s="120">
        <v>21</v>
      </c>
      <c r="P959" s="120">
        <f>J959*(O959/100)</f>
        <v>0</v>
      </c>
      <c r="Q959" s="120">
        <f>J959+P959</f>
        <v>0</v>
      </c>
      <c r="R959" s="10"/>
      <c r="S959" s="10"/>
      <c r="T959" s="10"/>
    </row>
    <row r="960" spans="1:20" ht="9.75" outlineLevel="4" x14ac:dyDescent="0.2">
      <c r="A960" s="121"/>
      <c r="B960" s="122"/>
      <c r="C960" s="122"/>
      <c r="D960" s="123"/>
      <c r="E960" s="128" t="s">
        <v>17</v>
      </c>
      <c r="F960" s="124" t="s">
        <v>728</v>
      </c>
      <c r="G960" s="123"/>
      <c r="H960" s="125">
        <v>297.39999999999998</v>
      </c>
      <c r="I960" s="126"/>
      <c r="J960" s="127"/>
      <c r="K960" s="125"/>
      <c r="L960" s="125"/>
      <c r="M960" s="125"/>
      <c r="N960" s="125"/>
      <c r="O960" s="127"/>
      <c r="P960" s="127"/>
      <c r="Q960" s="127"/>
      <c r="R960" s="7"/>
      <c r="S960" s="10"/>
    </row>
    <row r="961" spans="1:20" ht="7.5" customHeight="1" outlineLevel="4" x14ac:dyDescent="0.15">
      <c r="A961" s="10"/>
      <c r="B961" s="84"/>
      <c r="C961" s="83"/>
      <c r="D961" s="86"/>
      <c r="E961" s="45"/>
      <c r="F961" s="87"/>
      <c r="G961" s="86"/>
      <c r="H961" s="88"/>
      <c r="I961" s="90"/>
      <c r="J961" s="47"/>
      <c r="K961" s="51"/>
      <c r="L961" s="51"/>
      <c r="M961" s="51"/>
      <c r="N961" s="51"/>
      <c r="O961" s="47"/>
      <c r="P961" s="47"/>
      <c r="Q961" s="47"/>
      <c r="R961" s="7"/>
      <c r="S961" s="10"/>
    </row>
    <row r="962" spans="1:20" ht="11.25" outlineLevel="3" x14ac:dyDescent="0.2">
      <c r="A962" s="16"/>
      <c r="B962" s="113"/>
      <c r="C962" s="114">
        <v>37</v>
      </c>
      <c r="D962" s="115" t="s">
        <v>236</v>
      </c>
      <c r="E962" s="116" t="s">
        <v>266</v>
      </c>
      <c r="F962" s="117" t="s">
        <v>267</v>
      </c>
      <c r="G962" s="115" t="s">
        <v>239</v>
      </c>
      <c r="H962" s="118">
        <v>427.70000000000005</v>
      </c>
      <c r="I962" s="119">
        <v>0</v>
      </c>
      <c r="J962" s="120">
        <f>H962*I962</f>
        <v>0</v>
      </c>
      <c r="K962" s="118"/>
      <c r="L962" s="118">
        <f>H962*K962</f>
        <v>0</v>
      </c>
      <c r="M962" s="118"/>
      <c r="N962" s="118">
        <f>H962*M962</f>
        <v>0</v>
      </c>
      <c r="O962" s="120">
        <v>21</v>
      </c>
      <c r="P962" s="120">
        <f>J962*(O962/100)</f>
        <v>0</v>
      </c>
      <c r="Q962" s="120">
        <f>J962+P962</f>
        <v>0</v>
      </c>
      <c r="R962" s="10"/>
      <c r="S962" s="10"/>
      <c r="T962" s="10"/>
    </row>
    <row r="963" spans="1:20" ht="9.75" outlineLevel="4" x14ac:dyDescent="0.2">
      <c r="A963" s="121"/>
      <c r="B963" s="122"/>
      <c r="C963" s="122"/>
      <c r="D963" s="123"/>
      <c r="E963" s="128" t="s">
        <v>17</v>
      </c>
      <c r="F963" s="124" t="s">
        <v>729</v>
      </c>
      <c r="G963" s="123"/>
      <c r="H963" s="125">
        <v>427.70000000000005</v>
      </c>
      <c r="I963" s="126"/>
      <c r="J963" s="127"/>
      <c r="K963" s="125"/>
      <c r="L963" s="125"/>
      <c r="M963" s="125"/>
      <c r="N963" s="125"/>
      <c r="O963" s="127"/>
      <c r="P963" s="127"/>
      <c r="Q963" s="127"/>
      <c r="R963" s="7"/>
      <c r="S963" s="10"/>
    </row>
    <row r="964" spans="1:20" ht="7.5" customHeight="1" outlineLevel="4" x14ac:dyDescent="0.15">
      <c r="A964" s="10"/>
      <c r="B964" s="84"/>
      <c r="C964" s="83"/>
      <c r="D964" s="86"/>
      <c r="E964" s="45"/>
      <c r="F964" s="87"/>
      <c r="G964" s="86"/>
      <c r="H964" s="88"/>
      <c r="I964" s="90"/>
      <c r="J964" s="47"/>
      <c r="K964" s="51"/>
      <c r="L964" s="51"/>
      <c r="M964" s="51"/>
      <c r="N964" s="51"/>
      <c r="O964" s="47"/>
      <c r="P964" s="47"/>
      <c r="Q964" s="47"/>
      <c r="R964" s="7"/>
      <c r="S964" s="10"/>
    </row>
    <row r="965" spans="1:20" outlineLevel="3" x14ac:dyDescent="0.15">
      <c r="B965" s="7"/>
      <c r="C965" s="7"/>
      <c r="D965" s="7"/>
      <c r="E965" s="7"/>
      <c r="F965" s="7"/>
      <c r="G965" s="7"/>
      <c r="H965" s="7"/>
      <c r="I965" s="10"/>
      <c r="J965" s="10"/>
      <c r="K965" s="7"/>
      <c r="L965" s="7"/>
      <c r="M965" s="7"/>
      <c r="N965" s="7"/>
      <c r="O965" s="7"/>
      <c r="P965" s="10"/>
      <c r="Q965" s="10"/>
    </row>
    <row r="966" spans="1:20" ht="11.25" outlineLevel="2" x14ac:dyDescent="0.2">
      <c r="A966" s="77" t="s">
        <v>88</v>
      </c>
      <c r="B966" s="106">
        <v>3</v>
      </c>
      <c r="C966" s="107"/>
      <c r="D966" s="108" t="s">
        <v>180</v>
      </c>
      <c r="E966" s="108"/>
      <c r="F966" s="109" t="s">
        <v>51</v>
      </c>
      <c r="G966" s="108"/>
      <c r="H966" s="110"/>
      <c r="I966" s="111"/>
      <c r="J966" s="79">
        <f>SUBTOTAL(9,J967:J987)</f>
        <v>0</v>
      </c>
      <c r="K966" s="110"/>
      <c r="L966" s="80">
        <f>SUBTOTAL(9,L967:L987)</f>
        <v>5.5916999999999994</v>
      </c>
      <c r="M966" s="110"/>
      <c r="N966" s="80">
        <f>SUBTOTAL(9,N967:N987)</f>
        <v>0</v>
      </c>
      <c r="O966" s="112"/>
      <c r="P966" s="79">
        <f>SUBTOTAL(9,P967:P987)</f>
        <v>0</v>
      </c>
      <c r="Q966" s="79">
        <f>SUBTOTAL(9,Q967:Q987)</f>
        <v>0</v>
      </c>
      <c r="R966" s="7"/>
      <c r="S966" s="10"/>
      <c r="T966" s="10"/>
    </row>
    <row r="967" spans="1:20" ht="11.25" outlineLevel="3" x14ac:dyDescent="0.2">
      <c r="A967" s="16"/>
      <c r="B967" s="113"/>
      <c r="C967" s="114">
        <v>1</v>
      </c>
      <c r="D967" s="115" t="s">
        <v>236</v>
      </c>
      <c r="E967" s="116" t="s">
        <v>269</v>
      </c>
      <c r="F967" s="117" t="s">
        <v>270</v>
      </c>
      <c r="G967" s="115" t="s">
        <v>239</v>
      </c>
      <c r="H967" s="118">
        <v>114</v>
      </c>
      <c r="I967" s="119">
        <v>0</v>
      </c>
      <c r="J967" s="120">
        <f>H967*I967</f>
        <v>0</v>
      </c>
      <c r="K967" s="118">
        <v>1.7000000000000001E-4</v>
      </c>
      <c r="L967" s="118">
        <f>H967*K967</f>
        <v>1.9380000000000001E-2</v>
      </c>
      <c r="M967" s="118"/>
      <c r="N967" s="118">
        <f>H967*M967</f>
        <v>0</v>
      </c>
      <c r="O967" s="120">
        <v>21</v>
      </c>
      <c r="P967" s="120">
        <f>J967*(O967/100)</f>
        <v>0</v>
      </c>
      <c r="Q967" s="120">
        <f>J967+P967</f>
        <v>0</v>
      </c>
      <c r="R967" s="10"/>
      <c r="S967" s="10"/>
      <c r="T967" s="10"/>
    </row>
    <row r="968" spans="1:20" ht="9.75" outlineLevel="4" x14ac:dyDescent="0.2">
      <c r="A968" s="121"/>
      <c r="B968" s="122"/>
      <c r="C968" s="122"/>
      <c r="D968" s="123"/>
      <c r="E968" s="128" t="s">
        <v>17</v>
      </c>
      <c r="F968" s="124" t="s">
        <v>730</v>
      </c>
      <c r="G968" s="123"/>
      <c r="H968" s="125">
        <v>42</v>
      </c>
      <c r="I968" s="126"/>
      <c r="J968" s="127"/>
      <c r="K968" s="125"/>
      <c r="L968" s="125"/>
      <c r="M968" s="125"/>
      <c r="N968" s="125"/>
      <c r="O968" s="127"/>
      <c r="P968" s="127"/>
      <c r="Q968" s="127"/>
      <c r="R968" s="7"/>
      <c r="S968" s="10"/>
    </row>
    <row r="969" spans="1:20" ht="9.75" outlineLevel="4" x14ac:dyDescent="0.2">
      <c r="A969" s="121"/>
      <c r="B969" s="122"/>
      <c r="C969" s="122"/>
      <c r="D969" s="123"/>
      <c r="E969" s="128"/>
      <c r="F969" s="124" t="s">
        <v>731</v>
      </c>
      <c r="G969" s="123"/>
      <c r="H969" s="125">
        <v>72</v>
      </c>
      <c r="I969" s="126"/>
      <c r="J969" s="127"/>
      <c r="K969" s="125"/>
      <c r="L969" s="125"/>
      <c r="M969" s="125"/>
      <c r="N969" s="125"/>
      <c r="O969" s="127"/>
      <c r="P969" s="127"/>
      <c r="Q969" s="127"/>
      <c r="R969" s="7"/>
      <c r="S969" s="10"/>
    </row>
    <row r="970" spans="1:20" ht="7.5" customHeight="1" outlineLevel="4" x14ac:dyDescent="0.15">
      <c r="A970" s="10"/>
      <c r="B970" s="84"/>
      <c r="C970" s="83"/>
      <c r="D970" s="86"/>
      <c r="E970" s="45"/>
      <c r="F970" s="87"/>
      <c r="G970" s="86"/>
      <c r="H970" s="88"/>
      <c r="I970" s="90"/>
      <c r="J970" s="47"/>
      <c r="K970" s="51"/>
      <c r="L970" s="51"/>
      <c r="M970" s="51"/>
      <c r="N970" s="51"/>
      <c r="O970" s="47"/>
      <c r="P970" s="47"/>
      <c r="Q970" s="47"/>
      <c r="R970" s="7"/>
      <c r="S970" s="10"/>
    </row>
    <row r="971" spans="1:20" ht="11.25" outlineLevel="3" x14ac:dyDescent="0.2">
      <c r="A971" s="16"/>
      <c r="B971" s="113"/>
      <c r="C971" s="114">
        <v>2</v>
      </c>
      <c r="D971" s="115" t="s">
        <v>236</v>
      </c>
      <c r="E971" s="116" t="s">
        <v>272</v>
      </c>
      <c r="F971" s="117" t="s">
        <v>273</v>
      </c>
      <c r="G971" s="115" t="s">
        <v>243</v>
      </c>
      <c r="H971" s="118">
        <v>2.85</v>
      </c>
      <c r="I971" s="119">
        <v>0</v>
      </c>
      <c r="J971" s="120">
        <f>H971*I971</f>
        <v>0</v>
      </c>
      <c r="K971" s="118">
        <v>1.92</v>
      </c>
      <c r="L971" s="118">
        <f>H971*K971</f>
        <v>5.4719999999999995</v>
      </c>
      <c r="M971" s="118"/>
      <c r="N971" s="118">
        <f>H971*M971</f>
        <v>0</v>
      </c>
      <c r="O971" s="120">
        <v>21</v>
      </c>
      <c r="P971" s="120">
        <f>J971*(O971/100)</f>
        <v>0</v>
      </c>
      <c r="Q971" s="120">
        <f>J971+P971</f>
        <v>0</v>
      </c>
      <c r="R971" s="10"/>
      <c r="S971" s="10"/>
      <c r="T971" s="10"/>
    </row>
    <row r="972" spans="1:20" ht="9.75" outlineLevel="4" x14ac:dyDescent="0.2">
      <c r="A972" s="121"/>
      <c r="B972" s="122"/>
      <c r="C972" s="122"/>
      <c r="D972" s="123"/>
      <c r="E972" s="128" t="s">
        <v>17</v>
      </c>
      <c r="F972" s="124" t="s">
        <v>732</v>
      </c>
      <c r="G972" s="123"/>
      <c r="H972" s="125">
        <v>1.05</v>
      </c>
      <c r="I972" s="126"/>
      <c r="J972" s="127"/>
      <c r="K972" s="125"/>
      <c r="L972" s="125"/>
      <c r="M972" s="125"/>
      <c r="N972" s="125"/>
      <c r="O972" s="127"/>
      <c r="P972" s="127"/>
      <c r="Q972" s="127"/>
      <c r="R972" s="7"/>
      <c r="S972" s="10"/>
    </row>
    <row r="973" spans="1:20" ht="9.75" outlineLevel="4" x14ac:dyDescent="0.2">
      <c r="A973" s="121"/>
      <c r="B973" s="122"/>
      <c r="C973" s="122"/>
      <c r="D973" s="123"/>
      <c r="E973" s="128"/>
      <c r="F973" s="124" t="s">
        <v>733</v>
      </c>
      <c r="G973" s="123"/>
      <c r="H973" s="125">
        <v>1.8</v>
      </c>
      <c r="I973" s="126"/>
      <c r="J973" s="127"/>
      <c r="K973" s="125"/>
      <c r="L973" s="125"/>
      <c r="M973" s="125"/>
      <c r="N973" s="125"/>
      <c r="O973" s="127"/>
      <c r="P973" s="127"/>
      <c r="Q973" s="127"/>
      <c r="R973" s="7"/>
      <c r="S973" s="10"/>
    </row>
    <row r="974" spans="1:20" ht="7.5" customHeight="1" outlineLevel="4" x14ac:dyDescent="0.15">
      <c r="A974" s="10"/>
      <c r="B974" s="84"/>
      <c r="C974" s="83"/>
      <c r="D974" s="86"/>
      <c r="E974" s="45"/>
      <c r="F974" s="87"/>
      <c r="G974" s="86"/>
      <c r="H974" s="88"/>
      <c r="I974" s="90"/>
      <c r="J974" s="47"/>
      <c r="K974" s="51"/>
      <c r="L974" s="51"/>
      <c r="M974" s="51"/>
      <c r="N974" s="51"/>
      <c r="O974" s="47"/>
      <c r="P974" s="47"/>
      <c r="Q974" s="47"/>
      <c r="R974" s="7"/>
      <c r="S974" s="10"/>
    </row>
    <row r="975" spans="1:20" ht="11.25" outlineLevel="3" x14ac:dyDescent="0.2">
      <c r="A975" s="16"/>
      <c r="B975" s="113"/>
      <c r="C975" s="114">
        <v>3</v>
      </c>
      <c r="D975" s="115" t="s">
        <v>236</v>
      </c>
      <c r="E975" s="116" t="s">
        <v>275</v>
      </c>
      <c r="F975" s="117" t="s">
        <v>276</v>
      </c>
      <c r="G975" s="115" t="s">
        <v>277</v>
      </c>
      <c r="H975" s="118">
        <v>57</v>
      </c>
      <c r="I975" s="119">
        <v>0</v>
      </c>
      <c r="J975" s="120">
        <f>H975*I975</f>
        <v>0</v>
      </c>
      <c r="K975" s="118">
        <v>1.16E-3</v>
      </c>
      <c r="L975" s="118">
        <f>H975*K975</f>
        <v>6.6119999999999998E-2</v>
      </c>
      <c r="M975" s="118"/>
      <c r="N975" s="118">
        <f>H975*M975</f>
        <v>0</v>
      </c>
      <c r="O975" s="120">
        <v>21</v>
      </c>
      <c r="P975" s="120">
        <f>J975*(O975/100)</f>
        <v>0</v>
      </c>
      <c r="Q975" s="120">
        <f>J975+P975</f>
        <v>0</v>
      </c>
      <c r="R975" s="10"/>
      <c r="S975" s="10"/>
      <c r="T975" s="10"/>
    </row>
    <row r="976" spans="1:20" ht="9.75" outlineLevel="4" x14ac:dyDescent="0.2">
      <c r="A976" s="121"/>
      <c r="B976" s="122"/>
      <c r="C976" s="122"/>
      <c r="D976" s="123"/>
      <c r="E976" s="128" t="s">
        <v>17</v>
      </c>
      <c r="F976" s="124" t="s">
        <v>734</v>
      </c>
      <c r="G976" s="123"/>
      <c r="H976" s="125">
        <v>21</v>
      </c>
      <c r="I976" s="126"/>
      <c r="J976" s="127"/>
      <c r="K976" s="125"/>
      <c r="L976" s="125"/>
      <c r="M976" s="125"/>
      <c r="N976" s="125"/>
      <c r="O976" s="127"/>
      <c r="P976" s="127"/>
      <c r="Q976" s="127"/>
      <c r="R976" s="7"/>
      <c r="S976" s="10"/>
    </row>
    <row r="977" spans="1:20" ht="9.75" outlineLevel="4" x14ac:dyDescent="0.2">
      <c r="A977" s="121"/>
      <c r="B977" s="122"/>
      <c r="C977" s="122"/>
      <c r="D977" s="123"/>
      <c r="E977" s="128"/>
      <c r="F977" s="124" t="s">
        <v>735</v>
      </c>
      <c r="G977" s="123"/>
      <c r="H977" s="125">
        <v>36</v>
      </c>
      <c r="I977" s="126"/>
      <c r="J977" s="127"/>
      <c r="K977" s="125"/>
      <c r="L977" s="125"/>
      <c r="M977" s="125"/>
      <c r="N977" s="125"/>
      <c r="O977" s="127"/>
      <c r="P977" s="127"/>
      <c r="Q977" s="127"/>
      <c r="R977" s="7"/>
      <c r="S977" s="10"/>
    </row>
    <row r="978" spans="1:20" ht="7.5" customHeight="1" outlineLevel="4" x14ac:dyDescent="0.15">
      <c r="A978" s="10"/>
      <c r="B978" s="84"/>
      <c r="C978" s="83"/>
      <c r="D978" s="86"/>
      <c r="E978" s="45"/>
      <c r="F978" s="87"/>
      <c r="G978" s="86"/>
      <c r="H978" s="88"/>
      <c r="I978" s="90"/>
      <c r="J978" s="47"/>
      <c r="K978" s="51"/>
      <c r="L978" s="51"/>
      <c r="M978" s="51"/>
      <c r="N978" s="51"/>
      <c r="O978" s="47"/>
      <c r="P978" s="47"/>
      <c r="Q978" s="47"/>
      <c r="R978" s="7"/>
      <c r="S978" s="10"/>
    </row>
    <row r="979" spans="1:20" ht="11.25" outlineLevel="3" x14ac:dyDescent="0.2">
      <c r="A979" s="16"/>
      <c r="B979" s="113"/>
      <c r="C979" s="114">
        <v>4</v>
      </c>
      <c r="D979" s="115" t="s">
        <v>236</v>
      </c>
      <c r="E979" s="116" t="s">
        <v>279</v>
      </c>
      <c r="F979" s="117" t="s">
        <v>280</v>
      </c>
      <c r="G979" s="115" t="s">
        <v>277</v>
      </c>
      <c r="H979" s="118">
        <v>57</v>
      </c>
      <c r="I979" s="119">
        <v>0</v>
      </c>
      <c r="J979" s="120">
        <f>H979*I979</f>
        <v>0</v>
      </c>
      <c r="K979" s="118"/>
      <c r="L979" s="118">
        <f>H979*K979</f>
        <v>0</v>
      </c>
      <c r="M979" s="118"/>
      <c r="N979" s="118">
        <f>H979*M979</f>
        <v>0</v>
      </c>
      <c r="O979" s="120">
        <v>21</v>
      </c>
      <c r="P979" s="120">
        <f>J979*(O979/100)</f>
        <v>0</v>
      </c>
      <c r="Q979" s="120">
        <f>J979+P979</f>
        <v>0</v>
      </c>
      <c r="R979" s="10"/>
      <c r="S979" s="10"/>
      <c r="T979" s="10"/>
    </row>
    <row r="980" spans="1:20" ht="9.75" outlineLevel="4" x14ac:dyDescent="0.2">
      <c r="A980" s="121"/>
      <c r="B980" s="122"/>
      <c r="C980" s="122"/>
      <c r="D980" s="123"/>
      <c r="E980" s="128" t="s">
        <v>17</v>
      </c>
      <c r="F980" s="124" t="s">
        <v>736</v>
      </c>
      <c r="G980" s="123"/>
      <c r="H980" s="125">
        <v>21</v>
      </c>
      <c r="I980" s="126"/>
      <c r="J980" s="127"/>
      <c r="K980" s="125"/>
      <c r="L980" s="125"/>
      <c r="M980" s="125"/>
      <c r="N980" s="125"/>
      <c r="O980" s="127"/>
      <c r="P980" s="127"/>
      <c r="Q980" s="127"/>
      <c r="R980" s="7"/>
      <c r="S980" s="10"/>
    </row>
    <row r="981" spans="1:20" ht="9.75" outlineLevel="4" x14ac:dyDescent="0.2">
      <c r="A981" s="121"/>
      <c r="B981" s="122"/>
      <c r="C981" s="122"/>
      <c r="D981" s="123"/>
      <c r="E981" s="128"/>
      <c r="F981" s="124" t="s">
        <v>735</v>
      </c>
      <c r="G981" s="123"/>
      <c r="H981" s="125">
        <v>36</v>
      </c>
      <c r="I981" s="126"/>
      <c r="J981" s="127"/>
      <c r="K981" s="125"/>
      <c r="L981" s="125"/>
      <c r="M981" s="125"/>
      <c r="N981" s="125"/>
      <c r="O981" s="127"/>
      <c r="P981" s="127"/>
      <c r="Q981" s="127"/>
      <c r="R981" s="7"/>
      <c r="S981" s="10"/>
    </row>
    <row r="982" spans="1:20" ht="7.5" customHeight="1" outlineLevel="4" x14ac:dyDescent="0.15">
      <c r="A982" s="10"/>
      <c r="B982" s="84"/>
      <c r="C982" s="83"/>
      <c r="D982" s="86"/>
      <c r="E982" s="45"/>
      <c r="F982" s="87"/>
      <c r="G982" s="86"/>
      <c r="H982" s="88"/>
      <c r="I982" s="90"/>
      <c r="J982" s="47"/>
      <c r="K982" s="51"/>
      <c r="L982" s="51"/>
      <c r="M982" s="51"/>
      <c r="N982" s="51"/>
      <c r="O982" s="47"/>
      <c r="P982" s="47"/>
      <c r="Q982" s="47"/>
      <c r="R982" s="7"/>
      <c r="S982" s="10"/>
    </row>
    <row r="983" spans="1:20" ht="11.25" outlineLevel="3" x14ac:dyDescent="0.2">
      <c r="A983" s="16"/>
      <c r="B983" s="113"/>
      <c r="C983" s="114">
        <v>5</v>
      </c>
      <c r="D983" s="115" t="s">
        <v>227</v>
      </c>
      <c r="E983" s="116" t="s">
        <v>282</v>
      </c>
      <c r="F983" s="117" t="s">
        <v>283</v>
      </c>
      <c r="G983" s="115" t="s">
        <v>239</v>
      </c>
      <c r="H983" s="118">
        <v>114</v>
      </c>
      <c r="I983" s="119">
        <v>0</v>
      </c>
      <c r="J983" s="120">
        <f>H983*I983</f>
        <v>0</v>
      </c>
      <c r="K983" s="118">
        <v>2.9999999999999997E-4</v>
      </c>
      <c r="L983" s="118">
        <f>H983*K983</f>
        <v>3.4199999999999994E-2</v>
      </c>
      <c r="M983" s="118"/>
      <c r="N983" s="118">
        <f>H983*M983</f>
        <v>0</v>
      </c>
      <c r="O983" s="120">
        <v>21</v>
      </c>
      <c r="P983" s="120">
        <f>J983*(O983/100)</f>
        <v>0</v>
      </c>
      <c r="Q983" s="120">
        <f>J983+P983</f>
        <v>0</v>
      </c>
      <c r="R983" s="10"/>
      <c r="S983" s="10"/>
      <c r="T983" s="10"/>
    </row>
    <row r="984" spans="1:20" ht="9.75" outlineLevel="4" x14ac:dyDescent="0.2">
      <c r="A984" s="121"/>
      <c r="B984" s="122"/>
      <c r="C984" s="122"/>
      <c r="D984" s="123"/>
      <c r="E984" s="128" t="s">
        <v>17</v>
      </c>
      <c r="F984" s="124" t="s">
        <v>730</v>
      </c>
      <c r="G984" s="123"/>
      <c r="H984" s="125">
        <v>42</v>
      </c>
      <c r="I984" s="126"/>
      <c r="J984" s="127"/>
      <c r="K984" s="125"/>
      <c r="L984" s="125"/>
      <c r="M984" s="125"/>
      <c r="N984" s="125"/>
      <c r="O984" s="127"/>
      <c r="P984" s="127"/>
      <c r="Q984" s="127"/>
      <c r="R984" s="7"/>
      <c r="S984" s="10"/>
    </row>
    <row r="985" spans="1:20" ht="9.75" outlineLevel="4" x14ac:dyDescent="0.2">
      <c r="A985" s="121"/>
      <c r="B985" s="122"/>
      <c r="C985" s="122"/>
      <c r="D985" s="123"/>
      <c r="E985" s="128"/>
      <c r="F985" s="124" t="s">
        <v>731</v>
      </c>
      <c r="G985" s="123"/>
      <c r="H985" s="125">
        <v>72</v>
      </c>
      <c r="I985" s="126"/>
      <c r="J985" s="127"/>
      <c r="K985" s="125"/>
      <c r="L985" s="125"/>
      <c r="M985" s="125"/>
      <c r="N985" s="125"/>
      <c r="O985" s="127"/>
      <c r="P985" s="127"/>
      <c r="Q985" s="127"/>
      <c r="R985" s="7"/>
      <c r="S985" s="10"/>
    </row>
    <row r="986" spans="1:20" ht="7.5" customHeight="1" outlineLevel="4" x14ac:dyDescent="0.15">
      <c r="A986" s="10"/>
      <c r="B986" s="84"/>
      <c r="C986" s="83"/>
      <c r="D986" s="86"/>
      <c r="E986" s="45"/>
      <c r="F986" s="87"/>
      <c r="G986" s="86"/>
      <c r="H986" s="88"/>
      <c r="I986" s="90"/>
      <c r="J986" s="47"/>
      <c r="K986" s="51"/>
      <c r="L986" s="51"/>
      <c r="M986" s="51"/>
      <c r="N986" s="51"/>
      <c r="O986" s="47"/>
      <c r="P986" s="47"/>
      <c r="Q986" s="47"/>
      <c r="R986" s="7"/>
      <c r="S986" s="10"/>
    </row>
    <row r="987" spans="1:20" outlineLevel="3" x14ac:dyDescent="0.15">
      <c r="B987" s="7"/>
      <c r="C987" s="7"/>
      <c r="D987" s="7"/>
      <c r="E987" s="7"/>
      <c r="F987" s="7"/>
      <c r="G987" s="7"/>
      <c r="H987" s="7"/>
      <c r="I987" s="10"/>
      <c r="J987" s="10"/>
      <c r="K987" s="7"/>
      <c r="L987" s="7"/>
      <c r="M987" s="7"/>
      <c r="N987" s="7"/>
      <c r="O987" s="7"/>
      <c r="P987" s="10"/>
      <c r="Q987" s="10"/>
    </row>
    <row r="988" spans="1:20" ht="11.25" outlineLevel="2" x14ac:dyDescent="0.2">
      <c r="A988" s="77" t="s">
        <v>89</v>
      </c>
      <c r="B988" s="106">
        <v>3</v>
      </c>
      <c r="C988" s="107"/>
      <c r="D988" s="108" t="s">
        <v>180</v>
      </c>
      <c r="E988" s="108"/>
      <c r="F988" s="109" t="s">
        <v>69</v>
      </c>
      <c r="G988" s="108"/>
      <c r="H988" s="110"/>
      <c r="I988" s="111"/>
      <c r="J988" s="79">
        <f>SUBTOTAL(9,J989:J997)</f>
        <v>0</v>
      </c>
      <c r="K988" s="110"/>
      <c r="L988" s="80">
        <f>SUBTOTAL(9,L989:L997)</f>
        <v>16.961561</v>
      </c>
      <c r="M988" s="110"/>
      <c r="N988" s="80">
        <f>SUBTOTAL(9,N989:N997)</f>
        <v>0</v>
      </c>
      <c r="O988" s="112"/>
      <c r="P988" s="79">
        <f>SUBTOTAL(9,P989:P997)</f>
        <v>0</v>
      </c>
      <c r="Q988" s="79">
        <f>SUBTOTAL(9,Q989:Q997)</f>
        <v>0</v>
      </c>
      <c r="R988" s="7"/>
      <c r="S988" s="10"/>
      <c r="T988" s="10"/>
    </row>
    <row r="989" spans="1:20" ht="11.25" outlineLevel="3" x14ac:dyDescent="0.2">
      <c r="A989" s="16"/>
      <c r="B989" s="113"/>
      <c r="C989" s="114">
        <v>1</v>
      </c>
      <c r="D989" s="115" t="s">
        <v>236</v>
      </c>
      <c r="E989" s="116" t="s">
        <v>608</v>
      </c>
      <c r="F989" s="117" t="s">
        <v>609</v>
      </c>
      <c r="G989" s="115" t="s">
        <v>277</v>
      </c>
      <c r="H989" s="118">
        <v>34.299999999999997</v>
      </c>
      <c r="I989" s="119">
        <v>0</v>
      </c>
      <c r="J989" s="120">
        <f>H989*I989</f>
        <v>0</v>
      </c>
      <c r="K989" s="118">
        <v>0.24127000000000001</v>
      </c>
      <c r="L989" s="118">
        <f>H989*K989</f>
        <v>8.2755609999999997</v>
      </c>
      <c r="M989" s="118"/>
      <c r="N989" s="118">
        <f>H989*M989</f>
        <v>0</v>
      </c>
      <c r="O989" s="120">
        <v>21</v>
      </c>
      <c r="P989" s="120">
        <f>J989*(O989/100)</f>
        <v>0</v>
      </c>
      <c r="Q989" s="120">
        <f>J989+P989</f>
        <v>0</v>
      </c>
      <c r="R989" s="10"/>
      <c r="S989" s="10"/>
      <c r="T989" s="10"/>
    </row>
    <row r="990" spans="1:20" ht="9.75" outlineLevel="4" x14ac:dyDescent="0.2">
      <c r="A990" s="121"/>
      <c r="B990" s="122"/>
      <c r="C990" s="122"/>
      <c r="D990" s="123"/>
      <c r="E990" s="128" t="s">
        <v>17</v>
      </c>
      <c r="F990" s="124" t="s">
        <v>737</v>
      </c>
      <c r="G990" s="123"/>
      <c r="H990" s="125">
        <v>30.3</v>
      </c>
      <c r="I990" s="126"/>
      <c r="J990" s="127"/>
      <c r="K990" s="125"/>
      <c r="L990" s="125"/>
      <c r="M990" s="125"/>
      <c r="N990" s="125"/>
      <c r="O990" s="127"/>
      <c r="P990" s="127"/>
      <c r="Q990" s="127"/>
      <c r="R990" s="7"/>
      <c r="S990" s="10"/>
    </row>
    <row r="991" spans="1:20" ht="9.75" outlineLevel="4" x14ac:dyDescent="0.2">
      <c r="A991" s="121"/>
      <c r="B991" s="122"/>
      <c r="C991" s="122"/>
      <c r="D991" s="123"/>
      <c r="E991" s="128"/>
      <c r="F991" s="124" t="s">
        <v>738</v>
      </c>
      <c r="G991" s="123"/>
      <c r="H991" s="125">
        <v>4</v>
      </c>
      <c r="I991" s="126"/>
      <c r="J991" s="127"/>
      <c r="K991" s="125"/>
      <c r="L991" s="125"/>
      <c r="M991" s="125"/>
      <c r="N991" s="125"/>
      <c r="O991" s="127"/>
      <c r="P991" s="127"/>
      <c r="Q991" s="127"/>
      <c r="R991" s="7"/>
      <c r="S991" s="10"/>
    </row>
    <row r="992" spans="1:20" ht="7.5" customHeight="1" outlineLevel="4" x14ac:dyDescent="0.15">
      <c r="A992" s="10"/>
      <c r="B992" s="84"/>
      <c r="C992" s="83"/>
      <c r="D992" s="86"/>
      <c r="E992" s="45"/>
      <c r="F992" s="87"/>
      <c r="G992" s="86"/>
      <c r="H992" s="88"/>
      <c r="I992" s="90"/>
      <c r="J992" s="47"/>
      <c r="K992" s="51"/>
      <c r="L992" s="51"/>
      <c r="M992" s="51"/>
      <c r="N992" s="51"/>
      <c r="O992" s="47"/>
      <c r="P992" s="47"/>
      <c r="Q992" s="47"/>
      <c r="R992" s="7"/>
      <c r="S992" s="10"/>
    </row>
    <row r="993" spans="1:20" ht="11.25" outlineLevel="3" x14ac:dyDescent="0.2">
      <c r="A993" s="16"/>
      <c r="B993" s="113"/>
      <c r="C993" s="114">
        <v>2</v>
      </c>
      <c r="D993" s="115" t="s">
        <v>227</v>
      </c>
      <c r="E993" s="116" t="s">
        <v>611</v>
      </c>
      <c r="F993" s="117" t="s">
        <v>612</v>
      </c>
      <c r="G993" s="115" t="s">
        <v>306</v>
      </c>
      <c r="H993" s="118">
        <v>172</v>
      </c>
      <c r="I993" s="119">
        <v>0</v>
      </c>
      <c r="J993" s="120">
        <f>H993*I993</f>
        <v>0</v>
      </c>
      <c r="K993" s="118">
        <v>5.0500000000000003E-2</v>
      </c>
      <c r="L993" s="118">
        <f>H993*K993</f>
        <v>8.6859999999999999</v>
      </c>
      <c r="M993" s="118"/>
      <c r="N993" s="118">
        <f>H993*M993</f>
        <v>0</v>
      </c>
      <c r="O993" s="120">
        <v>21</v>
      </c>
      <c r="P993" s="120">
        <f>J993*(O993/100)</f>
        <v>0</v>
      </c>
      <c r="Q993" s="120">
        <f>J993+P993</f>
        <v>0</v>
      </c>
      <c r="R993" s="10"/>
      <c r="S993" s="10"/>
      <c r="T993" s="10"/>
    </row>
    <row r="994" spans="1:20" ht="9.75" outlineLevel="4" x14ac:dyDescent="0.2">
      <c r="A994" s="121"/>
      <c r="B994" s="122"/>
      <c r="C994" s="122"/>
      <c r="D994" s="123"/>
      <c r="E994" s="128" t="s">
        <v>17</v>
      </c>
      <c r="F994" s="124" t="s">
        <v>739</v>
      </c>
      <c r="G994" s="123"/>
      <c r="H994" s="125">
        <v>152</v>
      </c>
      <c r="I994" s="126"/>
      <c r="J994" s="127"/>
      <c r="K994" s="125"/>
      <c r="L994" s="125"/>
      <c r="M994" s="125"/>
      <c r="N994" s="125"/>
      <c r="O994" s="127"/>
      <c r="P994" s="127"/>
      <c r="Q994" s="127"/>
      <c r="R994" s="7"/>
      <c r="S994" s="10"/>
    </row>
    <row r="995" spans="1:20" ht="9.75" outlineLevel="4" x14ac:dyDescent="0.2">
      <c r="A995" s="121"/>
      <c r="B995" s="122"/>
      <c r="C995" s="122"/>
      <c r="D995" s="123"/>
      <c r="E995" s="128"/>
      <c r="F995" s="124" t="s">
        <v>740</v>
      </c>
      <c r="G995" s="123"/>
      <c r="H995" s="125">
        <v>20</v>
      </c>
      <c r="I995" s="126"/>
      <c r="J995" s="127"/>
      <c r="K995" s="125"/>
      <c r="L995" s="125"/>
      <c r="M995" s="125"/>
      <c r="N995" s="125"/>
      <c r="O995" s="127"/>
      <c r="P995" s="127"/>
      <c r="Q995" s="127"/>
      <c r="R995" s="7"/>
      <c r="S995" s="10"/>
    </row>
    <row r="996" spans="1:20" ht="7.5" customHeight="1" outlineLevel="4" x14ac:dyDescent="0.15">
      <c r="A996" s="10"/>
      <c r="B996" s="84"/>
      <c r="C996" s="83"/>
      <c r="D996" s="86"/>
      <c r="E996" s="45"/>
      <c r="F996" s="87"/>
      <c r="G996" s="86"/>
      <c r="H996" s="88"/>
      <c r="I996" s="90"/>
      <c r="J996" s="47"/>
      <c r="K996" s="51"/>
      <c r="L996" s="51"/>
      <c r="M996" s="51"/>
      <c r="N996" s="51"/>
      <c r="O996" s="47"/>
      <c r="P996" s="47"/>
      <c r="Q996" s="47"/>
      <c r="R996" s="7"/>
      <c r="S996" s="10"/>
    </row>
    <row r="997" spans="1:20" outlineLevel="3" x14ac:dyDescent="0.15">
      <c r="B997" s="7"/>
      <c r="C997" s="7"/>
      <c r="D997" s="7"/>
      <c r="E997" s="7"/>
      <c r="F997" s="7"/>
      <c r="G997" s="7"/>
      <c r="H997" s="7"/>
      <c r="I997" s="10"/>
      <c r="J997" s="10"/>
      <c r="K997" s="7"/>
      <c r="L997" s="7"/>
      <c r="M997" s="7"/>
      <c r="N997" s="7"/>
      <c r="O997" s="7"/>
      <c r="P997" s="10"/>
      <c r="Q997" s="10"/>
    </row>
    <row r="998" spans="1:20" ht="11.25" outlineLevel="2" x14ac:dyDescent="0.2">
      <c r="A998" s="77" t="s">
        <v>90</v>
      </c>
      <c r="B998" s="106">
        <v>3</v>
      </c>
      <c r="C998" s="107"/>
      <c r="D998" s="108" t="s">
        <v>180</v>
      </c>
      <c r="E998" s="108"/>
      <c r="F998" s="109" t="s">
        <v>71</v>
      </c>
      <c r="G998" s="108"/>
      <c r="H998" s="110"/>
      <c r="I998" s="111"/>
      <c r="J998" s="79">
        <f>SUBTOTAL(9,J999:J1011)</f>
        <v>0</v>
      </c>
      <c r="K998" s="110"/>
      <c r="L998" s="80">
        <f>SUBTOTAL(9,L999:L1011)</f>
        <v>1.3978517000000001</v>
      </c>
      <c r="M998" s="110"/>
      <c r="N998" s="80">
        <f>SUBTOTAL(9,N999:N1011)</f>
        <v>0</v>
      </c>
      <c r="O998" s="112"/>
      <c r="P998" s="79">
        <f>SUBTOTAL(9,P999:P1011)</f>
        <v>0</v>
      </c>
      <c r="Q998" s="79">
        <f>SUBTOTAL(9,Q999:Q1011)</f>
        <v>0</v>
      </c>
      <c r="R998" s="7"/>
      <c r="S998" s="10"/>
      <c r="T998" s="10"/>
    </row>
    <row r="999" spans="1:20" ht="11.25" outlineLevel="3" x14ac:dyDescent="0.2">
      <c r="A999" s="16"/>
      <c r="B999" s="113"/>
      <c r="C999" s="114">
        <v>1</v>
      </c>
      <c r="D999" s="115" t="s">
        <v>236</v>
      </c>
      <c r="E999" s="116" t="s">
        <v>515</v>
      </c>
      <c r="F999" s="117" t="s">
        <v>516</v>
      </c>
      <c r="G999" s="115" t="s">
        <v>243</v>
      </c>
      <c r="H999" s="118">
        <v>0.32000000000000006</v>
      </c>
      <c r="I999" s="119">
        <v>0</v>
      </c>
      <c r="J999" s="120">
        <f>H999*I999</f>
        <v>0</v>
      </c>
      <c r="K999" s="118">
        <v>2.5019499999999999</v>
      </c>
      <c r="L999" s="118">
        <f>H999*K999</f>
        <v>0.80062400000000011</v>
      </c>
      <c r="M999" s="118"/>
      <c r="N999" s="118">
        <f>H999*M999</f>
        <v>0</v>
      </c>
      <c r="O999" s="120">
        <v>21</v>
      </c>
      <c r="P999" s="120">
        <f>J999*(O999/100)</f>
        <v>0</v>
      </c>
      <c r="Q999" s="120">
        <f>J999+P999</f>
        <v>0</v>
      </c>
      <c r="R999" s="10"/>
      <c r="S999" s="10"/>
      <c r="T999" s="10"/>
    </row>
    <row r="1000" spans="1:20" ht="9.75" outlineLevel="4" x14ac:dyDescent="0.2">
      <c r="A1000" s="121"/>
      <c r="B1000" s="122"/>
      <c r="C1000" s="122"/>
      <c r="D1000" s="123"/>
      <c r="E1000" s="128" t="s">
        <v>17</v>
      </c>
      <c r="F1000" s="124" t="s">
        <v>741</v>
      </c>
      <c r="G1000" s="123"/>
      <c r="H1000" s="125">
        <v>0.32000000000000006</v>
      </c>
      <c r="I1000" s="126"/>
      <c r="J1000" s="127"/>
      <c r="K1000" s="125"/>
      <c r="L1000" s="125"/>
      <c r="M1000" s="125"/>
      <c r="N1000" s="125"/>
      <c r="O1000" s="127"/>
      <c r="P1000" s="127"/>
      <c r="Q1000" s="127"/>
      <c r="R1000" s="7"/>
      <c r="S1000" s="10"/>
    </row>
    <row r="1001" spans="1:20" ht="7.5" customHeight="1" outlineLevel="4" x14ac:dyDescent="0.15">
      <c r="A1001" s="10"/>
      <c r="B1001" s="84"/>
      <c r="C1001" s="83"/>
      <c r="D1001" s="86"/>
      <c r="E1001" s="45"/>
      <c r="F1001" s="87"/>
      <c r="G1001" s="86"/>
      <c r="H1001" s="88"/>
      <c r="I1001" s="90"/>
      <c r="J1001" s="47"/>
      <c r="K1001" s="51"/>
      <c r="L1001" s="51"/>
      <c r="M1001" s="51"/>
      <c r="N1001" s="51"/>
      <c r="O1001" s="47"/>
      <c r="P1001" s="47"/>
      <c r="Q1001" s="47"/>
      <c r="R1001" s="7"/>
      <c r="S1001" s="10"/>
    </row>
    <row r="1002" spans="1:20" ht="11.25" outlineLevel="3" x14ac:dyDescent="0.2">
      <c r="A1002" s="16"/>
      <c r="B1002" s="113"/>
      <c r="C1002" s="114">
        <v>2</v>
      </c>
      <c r="D1002" s="115" t="s">
        <v>236</v>
      </c>
      <c r="E1002" s="116" t="s">
        <v>518</v>
      </c>
      <c r="F1002" s="117" t="s">
        <v>519</v>
      </c>
      <c r="G1002" s="115" t="s">
        <v>234</v>
      </c>
      <c r="H1002" s="118">
        <v>0.01</v>
      </c>
      <c r="I1002" s="119">
        <v>0</v>
      </c>
      <c r="J1002" s="120">
        <f>H1002*I1002</f>
        <v>0</v>
      </c>
      <c r="K1002" s="118">
        <v>1.06277</v>
      </c>
      <c r="L1002" s="118">
        <f>H1002*K1002</f>
        <v>1.06277E-2</v>
      </c>
      <c r="M1002" s="118"/>
      <c r="N1002" s="118">
        <f>H1002*M1002</f>
        <v>0</v>
      </c>
      <c r="O1002" s="120">
        <v>21</v>
      </c>
      <c r="P1002" s="120">
        <f>J1002*(O1002/100)</f>
        <v>0</v>
      </c>
      <c r="Q1002" s="120">
        <f>J1002+P1002</f>
        <v>0</v>
      </c>
      <c r="R1002" s="10"/>
      <c r="S1002" s="10"/>
      <c r="T1002" s="10"/>
    </row>
    <row r="1003" spans="1:20" ht="9.75" outlineLevel="4" x14ac:dyDescent="0.2">
      <c r="A1003" s="121"/>
      <c r="B1003" s="122"/>
      <c r="C1003" s="122"/>
      <c r="D1003" s="123"/>
      <c r="E1003" s="128" t="s">
        <v>17</v>
      </c>
      <c r="F1003" s="124" t="s">
        <v>520</v>
      </c>
      <c r="G1003" s="123"/>
      <c r="H1003" s="125">
        <v>0.01</v>
      </c>
      <c r="I1003" s="126"/>
      <c r="J1003" s="127"/>
      <c r="K1003" s="125"/>
      <c r="L1003" s="125"/>
      <c r="M1003" s="125"/>
      <c r="N1003" s="125"/>
      <c r="O1003" s="127"/>
      <c r="P1003" s="127"/>
      <c r="Q1003" s="127"/>
      <c r="R1003" s="7"/>
      <c r="S1003" s="10"/>
    </row>
    <row r="1004" spans="1:20" ht="7.5" customHeight="1" outlineLevel="4" x14ac:dyDescent="0.15">
      <c r="A1004" s="10"/>
      <c r="B1004" s="84"/>
      <c r="C1004" s="83"/>
      <c r="D1004" s="86"/>
      <c r="E1004" s="45"/>
      <c r="F1004" s="87"/>
      <c r="G1004" s="86"/>
      <c r="H1004" s="88"/>
      <c r="I1004" s="90"/>
      <c r="J1004" s="47"/>
      <c r="K1004" s="51"/>
      <c r="L1004" s="51"/>
      <c r="M1004" s="51"/>
      <c r="N1004" s="51"/>
      <c r="O1004" s="47"/>
      <c r="P1004" s="47"/>
      <c r="Q1004" s="47"/>
      <c r="R1004" s="7"/>
      <c r="S1004" s="10"/>
    </row>
    <row r="1005" spans="1:20" ht="11.25" outlineLevel="3" x14ac:dyDescent="0.2">
      <c r="A1005" s="16"/>
      <c r="B1005" s="113"/>
      <c r="C1005" s="114">
        <v>3</v>
      </c>
      <c r="D1005" s="115" t="s">
        <v>236</v>
      </c>
      <c r="E1005" s="116" t="s">
        <v>521</v>
      </c>
      <c r="F1005" s="117" t="s">
        <v>522</v>
      </c>
      <c r="G1005" s="115" t="s">
        <v>277</v>
      </c>
      <c r="H1005" s="118">
        <v>4</v>
      </c>
      <c r="I1005" s="119">
        <v>0</v>
      </c>
      <c r="J1005" s="120">
        <f>H1005*I1005</f>
        <v>0</v>
      </c>
      <c r="K1005" s="118">
        <v>3.465E-2</v>
      </c>
      <c r="L1005" s="118">
        <f>H1005*K1005</f>
        <v>0.1386</v>
      </c>
      <c r="M1005" s="118"/>
      <c r="N1005" s="118">
        <f>H1005*M1005</f>
        <v>0</v>
      </c>
      <c r="O1005" s="120">
        <v>21</v>
      </c>
      <c r="P1005" s="120">
        <f>J1005*(O1005/100)</f>
        <v>0</v>
      </c>
      <c r="Q1005" s="120">
        <f>J1005+P1005</f>
        <v>0</v>
      </c>
      <c r="R1005" s="10"/>
      <c r="S1005" s="10"/>
      <c r="T1005" s="10"/>
    </row>
    <row r="1006" spans="1:20" ht="9.75" outlineLevel="4" x14ac:dyDescent="0.2">
      <c r="A1006" s="121"/>
      <c r="B1006" s="122"/>
      <c r="C1006" s="122"/>
      <c r="D1006" s="123"/>
      <c r="E1006" s="128" t="s">
        <v>17</v>
      </c>
      <c r="F1006" s="124" t="s">
        <v>742</v>
      </c>
      <c r="G1006" s="123"/>
      <c r="H1006" s="125">
        <v>4</v>
      </c>
      <c r="I1006" s="126"/>
      <c r="J1006" s="127"/>
      <c r="K1006" s="125"/>
      <c r="L1006" s="125"/>
      <c r="M1006" s="125"/>
      <c r="N1006" s="125"/>
      <c r="O1006" s="127"/>
      <c r="P1006" s="127"/>
      <c r="Q1006" s="127"/>
      <c r="R1006" s="7"/>
      <c r="S1006" s="10"/>
    </row>
    <row r="1007" spans="1:20" ht="7.5" customHeight="1" outlineLevel="4" x14ac:dyDescent="0.15">
      <c r="A1007" s="10"/>
      <c r="B1007" s="84"/>
      <c r="C1007" s="83"/>
      <c r="D1007" s="86"/>
      <c r="E1007" s="45"/>
      <c r="F1007" s="87"/>
      <c r="G1007" s="86"/>
      <c r="H1007" s="88"/>
      <c r="I1007" s="90"/>
      <c r="J1007" s="47"/>
      <c r="K1007" s="51"/>
      <c r="L1007" s="51"/>
      <c r="M1007" s="51"/>
      <c r="N1007" s="51"/>
      <c r="O1007" s="47"/>
      <c r="P1007" s="47"/>
      <c r="Q1007" s="47"/>
      <c r="R1007" s="7"/>
      <c r="S1007" s="10"/>
    </row>
    <row r="1008" spans="1:20" ht="11.25" outlineLevel="3" x14ac:dyDescent="0.2">
      <c r="A1008" s="16"/>
      <c r="B1008" s="113"/>
      <c r="C1008" s="114">
        <v>4</v>
      </c>
      <c r="D1008" s="115" t="s">
        <v>227</v>
      </c>
      <c r="E1008" s="116" t="s">
        <v>743</v>
      </c>
      <c r="F1008" s="117" t="s">
        <v>744</v>
      </c>
      <c r="G1008" s="115" t="s">
        <v>306</v>
      </c>
      <c r="H1008" s="118">
        <v>4</v>
      </c>
      <c r="I1008" s="119">
        <v>0</v>
      </c>
      <c r="J1008" s="120">
        <f>H1008*I1008</f>
        <v>0</v>
      </c>
      <c r="K1008" s="118">
        <v>0.112</v>
      </c>
      <c r="L1008" s="118">
        <f>H1008*K1008</f>
        <v>0.44800000000000001</v>
      </c>
      <c r="M1008" s="118"/>
      <c r="N1008" s="118">
        <f>H1008*M1008</f>
        <v>0</v>
      </c>
      <c r="O1008" s="120">
        <v>21</v>
      </c>
      <c r="P1008" s="120">
        <f>J1008*(O1008/100)</f>
        <v>0</v>
      </c>
      <c r="Q1008" s="120">
        <f>J1008+P1008</f>
        <v>0</v>
      </c>
      <c r="R1008" s="10"/>
      <c r="S1008" s="10"/>
      <c r="T1008" s="10"/>
    </row>
    <row r="1009" spans="1:20" ht="9.75" outlineLevel="4" x14ac:dyDescent="0.2">
      <c r="A1009" s="121"/>
      <c r="B1009" s="122"/>
      <c r="C1009" s="122"/>
      <c r="D1009" s="123"/>
      <c r="E1009" s="128" t="s">
        <v>17</v>
      </c>
      <c r="F1009" s="124" t="s">
        <v>742</v>
      </c>
      <c r="G1009" s="123"/>
      <c r="H1009" s="125">
        <v>4</v>
      </c>
      <c r="I1009" s="126"/>
      <c r="J1009" s="127"/>
      <c r="K1009" s="125"/>
      <c r="L1009" s="125"/>
      <c r="M1009" s="125"/>
      <c r="N1009" s="125"/>
      <c r="O1009" s="127"/>
      <c r="P1009" s="127"/>
      <c r="Q1009" s="127"/>
      <c r="R1009" s="7"/>
      <c r="S1009" s="10"/>
    </row>
    <row r="1010" spans="1:20" ht="7.5" customHeight="1" outlineLevel="4" x14ac:dyDescent="0.15">
      <c r="A1010" s="10"/>
      <c r="B1010" s="84"/>
      <c r="C1010" s="83"/>
      <c r="D1010" s="86"/>
      <c r="E1010" s="45"/>
      <c r="F1010" s="87"/>
      <c r="G1010" s="86"/>
      <c r="H1010" s="88"/>
      <c r="I1010" s="90"/>
      <c r="J1010" s="47"/>
      <c r="K1010" s="51"/>
      <c r="L1010" s="51"/>
      <c r="M1010" s="51"/>
      <c r="N1010" s="51"/>
      <c r="O1010" s="47"/>
      <c r="P1010" s="47"/>
      <c r="Q1010" s="47"/>
      <c r="R1010" s="7"/>
      <c r="S1010" s="10"/>
    </row>
    <row r="1011" spans="1:20" outlineLevel="3" x14ac:dyDescent="0.15">
      <c r="B1011" s="7"/>
      <c r="C1011" s="7"/>
      <c r="D1011" s="7"/>
      <c r="E1011" s="7"/>
      <c r="F1011" s="7"/>
      <c r="G1011" s="7"/>
      <c r="H1011" s="7"/>
      <c r="I1011" s="10"/>
      <c r="J1011" s="10"/>
      <c r="K1011" s="7"/>
      <c r="L1011" s="7"/>
      <c r="M1011" s="7"/>
      <c r="N1011" s="7"/>
      <c r="O1011" s="7"/>
      <c r="P1011" s="10"/>
      <c r="Q1011" s="10"/>
    </row>
    <row r="1012" spans="1:20" ht="11.25" outlineLevel="2" x14ac:dyDescent="0.2">
      <c r="A1012" s="77" t="s">
        <v>91</v>
      </c>
      <c r="B1012" s="106">
        <v>3</v>
      </c>
      <c r="C1012" s="107"/>
      <c r="D1012" s="108" t="s">
        <v>180</v>
      </c>
      <c r="E1012" s="108"/>
      <c r="F1012" s="109" t="s">
        <v>53</v>
      </c>
      <c r="G1012" s="108"/>
      <c r="H1012" s="110"/>
      <c r="I1012" s="111"/>
      <c r="J1012" s="79">
        <f>SUBTOTAL(9,J1013:J1063)</f>
        <v>0</v>
      </c>
      <c r="K1012" s="110"/>
      <c r="L1012" s="80">
        <f>SUBTOTAL(9,L1013:L1063)</f>
        <v>61.584555999999992</v>
      </c>
      <c r="M1012" s="110"/>
      <c r="N1012" s="80">
        <f>SUBTOTAL(9,N1013:N1063)</f>
        <v>0</v>
      </c>
      <c r="O1012" s="112"/>
      <c r="P1012" s="79">
        <f>SUBTOTAL(9,P1013:P1063)</f>
        <v>0</v>
      </c>
      <c r="Q1012" s="79">
        <f>SUBTOTAL(9,Q1013:Q1063)</f>
        <v>0</v>
      </c>
      <c r="R1012" s="7"/>
      <c r="S1012" s="10"/>
      <c r="T1012" s="10"/>
    </row>
    <row r="1013" spans="1:20" ht="11.25" outlineLevel="3" x14ac:dyDescent="0.2">
      <c r="A1013" s="16"/>
      <c r="B1013" s="113"/>
      <c r="C1013" s="114">
        <v>1</v>
      </c>
      <c r="D1013" s="115" t="s">
        <v>236</v>
      </c>
      <c r="E1013" s="116" t="s">
        <v>526</v>
      </c>
      <c r="F1013" s="117" t="s">
        <v>527</v>
      </c>
      <c r="G1013" s="115" t="s">
        <v>239</v>
      </c>
      <c r="H1013" s="118">
        <v>41</v>
      </c>
      <c r="I1013" s="119">
        <v>0</v>
      </c>
      <c r="J1013" s="120">
        <f>H1013*I1013</f>
        <v>0</v>
      </c>
      <c r="K1013" s="118"/>
      <c r="L1013" s="118">
        <f>H1013*K1013</f>
        <v>0</v>
      </c>
      <c r="M1013" s="118"/>
      <c r="N1013" s="118">
        <f>H1013*M1013</f>
        <v>0</v>
      </c>
      <c r="O1013" s="120">
        <v>21</v>
      </c>
      <c r="P1013" s="120">
        <f>J1013*(O1013/100)</f>
        <v>0</v>
      </c>
      <c r="Q1013" s="120">
        <f>J1013+P1013</f>
        <v>0</v>
      </c>
      <c r="R1013" s="10"/>
      <c r="S1013" s="10"/>
      <c r="T1013" s="10"/>
    </row>
    <row r="1014" spans="1:20" ht="9.75" outlineLevel="4" x14ac:dyDescent="0.2">
      <c r="A1014" s="121"/>
      <c r="B1014" s="122"/>
      <c r="C1014" s="122"/>
      <c r="D1014" s="123"/>
      <c r="E1014" s="128" t="s">
        <v>17</v>
      </c>
      <c r="F1014" s="124" t="s">
        <v>745</v>
      </c>
      <c r="G1014" s="123"/>
      <c r="H1014" s="125">
        <v>29</v>
      </c>
      <c r="I1014" s="126"/>
      <c r="J1014" s="127"/>
      <c r="K1014" s="125"/>
      <c r="L1014" s="125"/>
      <c r="M1014" s="125"/>
      <c r="N1014" s="125"/>
      <c r="O1014" s="127"/>
      <c r="P1014" s="127"/>
      <c r="Q1014" s="127"/>
      <c r="R1014" s="7"/>
      <c r="S1014" s="10"/>
    </row>
    <row r="1015" spans="1:20" ht="9.75" outlineLevel="4" x14ac:dyDescent="0.2">
      <c r="A1015" s="121"/>
      <c r="B1015" s="122"/>
      <c r="C1015" s="122"/>
      <c r="D1015" s="123"/>
      <c r="E1015" s="128"/>
      <c r="F1015" s="124" t="s">
        <v>746</v>
      </c>
      <c r="G1015" s="123"/>
      <c r="H1015" s="125">
        <v>12</v>
      </c>
      <c r="I1015" s="126"/>
      <c r="J1015" s="127"/>
      <c r="K1015" s="125"/>
      <c r="L1015" s="125"/>
      <c r="M1015" s="125"/>
      <c r="N1015" s="125"/>
      <c r="O1015" s="127"/>
      <c r="P1015" s="127"/>
      <c r="Q1015" s="127"/>
      <c r="R1015" s="7"/>
      <c r="S1015" s="10"/>
    </row>
    <row r="1016" spans="1:20" ht="7.5" customHeight="1" outlineLevel="4" x14ac:dyDescent="0.15">
      <c r="A1016" s="10"/>
      <c r="B1016" s="84"/>
      <c r="C1016" s="83"/>
      <c r="D1016" s="86"/>
      <c r="E1016" s="45"/>
      <c r="F1016" s="87"/>
      <c r="G1016" s="86"/>
      <c r="H1016" s="88"/>
      <c r="I1016" s="90"/>
      <c r="J1016" s="47"/>
      <c r="K1016" s="51"/>
      <c r="L1016" s="51"/>
      <c r="M1016" s="51"/>
      <c r="N1016" s="51"/>
      <c r="O1016" s="47"/>
      <c r="P1016" s="47"/>
      <c r="Q1016" s="47"/>
      <c r="R1016" s="7"/>
      <c r="S1016" s="10"/>
    </row>
    <row r="1017" spans="1:20" ht="11.25" outlineLevel="3" x14ac:dyDescent="0.2">
      <c r="A1017" s="16"/>
      <c r="B1017" s="113"/>
      <c r="C1017" s="114">
        <v>2</v>
      </c>
      <c r="D1017" s="115" t="s">
        <v>236</v>
      </c>
      <c r="E1017" s="116" t="s">
        <v>416</v>
      </c>
      <c r="F1017" s="117" t="s">
        <v>417</v>
      </c>
      <c r="G1017" s="115" t="s">
        <v>239</v>
      </c>
      <c r="H1017" s="118">
        <v>156.80000000000001</v>
      </c>
      <c r="I1017" s="119">
        <v>0</v>
      </c>
      <c r="J1017" s="120">
        <f>H1017*I1017</f>
        <v>0</v>
      </c>
      <c r="K1017" s="118"/>
      <c r="L1017" s="118">
        <f>H1017*K1017</f>
        <v>0</v>
      </c>
      <c r="M1017" s="118"/>
      <c r="N1017" s="118">
        <f>H1017*M1017</f>
        <v>0</v>
      </c>
      <c r="O1017" s="120">
        <v>21</v>
      </c>
      <c r="P1017" s="120">
        <f>J1017*(O1017/100)</f>
        <v>0</v>
      </c>
      <c r="Q1017" s="120">
        <f>J1017+P1017</f>
        <v>0</v>
      </c>
      <c r="R1017" s="10"/>
      <c r="S1017" s="10"/>
      <c r="T1017" s="10"/>
    </row>
    <row r="1018" spans="1:20" ht="9.75" outlineLevel="4" x14ac:dyDescent="0.2">
      <c r="A1018" s="121"/>
      <c r="B1018" s="122"/>
      <c r="C1018" s="122"/>
      <c r="D1018" s="123"/>
      <c r="E1018" s="128" t="s">
        <v>17</v>
      </c>
      <c r="F1018" s="124" t="s">
        <v>747</v>
      </c>
      <c r="G1018" s="123"/>
      <c r="H1018" s="125">
        <v>147</v>
      </c>
      <c r="I1018" s="126"/>
      <c r="J1018" s="127"/>
      <c r="K1018" s="125"/>
      <c r="L1018" s="125"/>
      <c r="M1018" s="125"/>
      <c r="N1018" s="125"/>
      <c r="O1018" s="127"/>
      <c r="P1018" s="127"/>
      <c r="Q1018" s="127"/>
      <c r="R1018" s="7"/>
      <c r="S1018" s="10"/>
    </row>
    <row r="1019" spans="1:20" ht="9.75" outlineLevel="4" x14ac:dyDescent="0.2">
      <c r="A1019" s="121"/>
      <c r="B1019" s="122"/>
      <c r="C1019" s="122"/>
      <c r="D1019" s="123"/>
      <c r="E1019" s="128"/>
      <c r="F1019" s="124" t="s">
        <v>748</v>
      </c>
      <c r="G1019" s="123"/>
      <c r="H1019" s="125">
        <v>7</v>
      </c>
      <c r="I1019" s="126"/>
      <c r="J1019" s="127"/>
      <c r="K1019" s="125"/>
      <c r="L1019" s="125"/>
      <c r="M1019" s="125"/>
      <c r="N1019" s="125"/>
      <c r="O1019" s="127"/>
      <c r="P1019" s="127"/>
      <c r="Q1019" s="127"/>
      <c r="R1019" s="7"/>
      <c r="S1019" s="10"/>
    </row>
    <row r="1020" spans="1:20" ht="9.75" outlineLevel="4" x14ac:dyDescent="0.2">
      <c r="A1020" s="121"/>
      <c r="B1020" s="122"/>
      <c r="C1020" s="122"/>
      <c r="D1020" s="123"/>
      <c r="E1020" s="128"/>
      <c r="F1020" s="124" t="s">
        <v>749</v>
      </c>
      <c r="G1020" s="123"/>
      <c r="H1020" s="125">
        <v>2.8</v>
      </c>
      <c r="I1020" s="126"/>
      <c r="J1020" s="127"/>
      <c r="K1020" s="125"/>
      <c r="L1020" s="125"/>
      <c r="M1020" s="125"/>
      <c r="N1020" s="125"/>
      <c r="O1020" s="127"/>
      <c r="P1020" s="127"/>
      <c r="Q1020" s="127"/>
      <c r="R1020" s="7"/>
      <c r="S1020" s="10"/>
    </row>
    <row r="1021" spans="1:20" ht="7.5" customHeight="1" outlineLevel="4" x14ac:dyDescent="0.15">
      <c r="A1021" s="10"/>
      <c r="B1021" s="84"/>
      <c r="C1021" s="83"/>
      <c r="D1021" s="86"/>
      <c r="E1021" s="45"/>
      <c r="F1021" s="87"/>
      <c r="G1021" s="86"/>
      <c r="H1021" s="88"/>
      <c r="I1021" s="90"/>
      <c r="J1021" s="47"/>
      <c r="K1021" s="51"/>
      <c r="L1021" s="51"/>
      <c r="M1021" s="51"/>
      <c r="N1021" s="51"/>
      <c r="O1021" s="47"/>
      <c r="P1021" s="47"/>
      <c r="Q1021" s="47"/>
      <c r="R1021" s="7"/>
      <c r="S1021" s="10"/>
    </row>
    <row r="1022" spans="1:20" ht="11.25" outlineLevel="3" x14ac:dyDescent="0.2">
      <c r="A1022" s="16"/>
      <c r="B1022" s="113"/>
      <c r="C1022" s="114">
        <v>3</v>
      </c>
      <c r="D1022" s="115" t="s">
        <v>236</v>
      </c>
      <c r="E1022" s="116" t="s">
        <v>284</v>
      </c>
      <c r="F1022" s="117" t="s">
        <v>285</v>
      </c>
      <c r="G1022" s="115" t="s">
        <v>239</v>
      </c>
      <c r="H1022" s="118">
        <v>229.9</v>
      </c>
      <c r="I1022" s="119">
        <v>0</v>
      </c>
      <c r="J1022" s="120">
        <f>H1022*I1022</f>
        <v>0</v>
      </c>
      <c r="K1022" s="118"/>
      <c r="L1022" s="118">
        <f>H1022*K1022</f>
        <v>0</v>
      </c>
      <c r="M1022" s="118"/>
      <c r="N1022" s="118">
        <f>H1022*M1022</f>
        <v>0</v>
      </c>
      <c r="O1022" s="120">
        <v>21</v>
      </c>
      <c r="P1022" s="120">
        <f>J1022*(O1022/100)</f>
        <v>0</v>
      </c>
      <c r="Q1022" s="120">
        <f>J1022+P1022</f>
        <v>0</v>
      </c>
      <c r="R1022" s="10"/>
      <c r="S1022" s="10"/>
      <c r="T1022" s="10"/>
    </row>
    <row r="1023" spans="1:20" ht="9.75" outlineLevel="4" x14ac:dyDescent="0.2">
      <c r="A1023" s="121"/>
      <c r="B1023" s="122"/>
      <c r="C1023" s="122"/>
      <c r="D1023" s="123"/>
      <c r="E1023" s="128" t="s">
        <v>17</v>
      </c>
      <c r="F1023" s="124" t="s">
        <v>750</v>
      </c>
      <c r="G1023" s="123"/>
      <c r="H1023" s="125">
        <v>117.9</v>
      </c>
      <c r="I1023" s="126"/>
      <c r="J1023" s="127"/>
      <c r="K1023" s="125"/>
      <c r="L1023" s="125"/>
      <c r="M1023" s="125"/>
      <c r="N1023" s="125"/>
      <c r="O1023" s="127"/>
      <c r="P1023" s="127"/>
      <c r="Q1023" s="127"/>
      <c r="R1023" s="7"/>
      <c r="S1023" s="10"/>
    </row>
    <row r="1024" spans="1:20" ht="9.75" outlineLevel="4" x14ac:dyDescent="0.2">
      <c r="A1024" s="121"/>
      <c r="B1024" s="122"/>
      <c r="C1024" s="122"/>
      <c r="D1024" s="123"/>
      <c r="E1024" s="128"/>
      <c r="F1024" s="124" t="s">
        <v>751</v>
      </c>
      <c r="G1024" s="123"/>
      <c r="H1024" s="125">
        <v>112</v>
      </c>
      <c r="I1024" s="126"/>
      <c r="J1024" s="127"/>
      <c r="K1024" s="125"/>
      <c r="L1024" s="125"/>
      <c r="M1024" s="125"/>
      <c r="N1024" s="125"/>
      <c r="O1024" s="127"/>
      <c r="P1024" s="127"/>
      <c r="Q1024" s="127"/>
      <c r="R1024" s="7"/>
      <c r="S1024" s="10"/>
    </row>
    <row r="1025" spans="1:20" ht="7.5" customHeight="1" outlineLevel="4" x14ac:dyDescent="0.15">
      <c r="A1025" s="10"/>
      <c r="B1025" s="84"/>
      <c r="C1025" s="83"/>
      <c r="D1025" s="86"/>
      <c r="E1025" s="45"/>
      <c r="F1025" s="87"/>
      <c r="G1025" s="86"/>
      <c r="H1025" s="88"/>
      <c r="I1025" s="90"/>
      <c r="J1025" s="47"/>
      <c r="K1025" s="51"/>
      <c r="L1025" s="51"/>
      <c r="M1025" s="51"/>
      <c r="N1025" s="51"/>
      <c r="O1025" s="47"/>
      <c r="P1025" s="47"/>
      <c r="Q1025" s="47"/>
      <c r="R1025" s="7"/>
      <c r="S1025" s="10"/>
    </row>
    <row r="1026" spans="1:20" ht="11.25" outlineLevel="3" x14ac:dyDescent="0.2">
      <c r="A1026" s="16"/>
      <c r="B1026" s="113"/>
      <c r="C1026" s="114">
        <v>4</v>
      </c>
      <c r="D1026" s="115" t="s">
        <v>236</v>
      </c>
      <c r="E1026" s="116" t="s">
        <v>624</v>
      </c>
      <c r="F1026" s="117" t="s">
        <v>625</v>
      </c>
      <c r="G1026" s="115" t="s">
        <v>239</v>
      </c>
      <c r="H1026" s="118">
        <v>211</v>
      </c>
      <c r="I1026" s="119">
        <v>0</v>
      </c>
      <c r="J1026" s="120">
        <f>H1026*I1026</f>
        <v>0</v>
      </c>
      <c r="K1026" s="118"/>
      <c r="L1026" s="118">
        <f>H1026*K1026</f>
        <v>0</v>
      </c>
      <c r="M1026" s="118"/>
      <c r="N1026" s="118">
        <f>H1026*M1026</f>
        <v>0</v>
      </c>
      <c r="O1026" s="120">
        <v>21</v>
      </c>
      <c r="P1026" s="120">
        <f>J1026*(O1026/100)</f>
        <v>0</v>
      </c>
      <c r="Q1026" s="120">
        <f>J1026+P1026</f>
        <v>0</v>
      </c>
      <c r="R1026" s="10"/>
      <c r="S1026" s="10"/>
      <c r="T1026" s="10"/>
    </row>
    <row r="1027" spans="1:20" ht="9.75" outlineLevel="4" x14ac:dyDescent="0.2">
      <c r="A1027" s="121"/>
      <c r="B1027" s="122"/>
      <c r="C1027" s="122"/>
      <c r="D1027" s="123"/>
      <c r="E1027" s="128" t="s">
        <v>17</v>
      </c>
      <c r="F1027" s="124" t="s">
        <v>752</v>
      </c>
      <c r="G1027" s="123"/>
      <c r="H1027" s="125">
        <v>99</v>
      </c>
      <c r="I1027" s="126"/>
      <c r="J1027" s="127"/>
      <c r="K1027" s="125"/>
      <c r="L1027" s="125"/>
      <c r="M1027" s="125"/>
      <c r="N1027" s="125"/>
      <c r="O1027" s="127"/>
      <c r="P1027" s="127"/>
      <c r="Q1027" s="127"/>
      <c r="R1027" s="7"/>
      <c r="S1027" s="10"/>
    </row>
    <row r="1028" spans="1:20" ht="9.75" outlineLevel="4" x14ac:dyDescent="0.2">
      <c r="A1028" s="121"/>
      <c r="B1028" s="122"/>
      <c r="C1028" s="122"/>
      <c r="D1028" s="123"/>
      <c r="E1028" s="128"/>
      <c r="F1028" s="124" t="s">
        <v>751</v>
      </c>
      <c r="G1028" s="123"/>
      <c r="H1028" s="125">
        <v>112</v>
      </c>
      <c r="I1028" s="126"/>
      <c r="J1028" s="127"/>
      <c r="K1028" s="125"/>
      <c r="L1028" s="125"/>
      <c r="M1028" s="125"/>
      <c r="N1028" s="125"/>
      <c r="O1028" s="127"/>
      <c r="P1028" s="127"/>
      <c r="Q1028" s="127"/>
      <c r="R1028" s="7"/>
      <c r="S1028" s="10"/>
    </row>
    <row r="1029" spans="1:20" ht="7.5" customHeight="1" outlineLevel="4" x14ac:dyDescent="0.15">
      <c r="A1029" s="10"/>
      <c r="B1029" s="84"/>
      <c r="C1029" s="83"/>
      <c r="D1029" s="86"/>
      <c r="E1029" s="45"/>
      <c r="F1029" s="87"/>
      <c r="G1029" s="86"/>
      <c r="H1029" s="88"/>
      <c r="I1029" s="90"/>
      <c r="J1029" s="47"/>
      <c r="K1029" s="51"/>
      <c r="L1029" s="51"/>
      <c r="M1029" s="51"/>
      <c r="N1029" s="51"/>
      <c r="O1029" s="47"/>
      <c r="P1029" s="47"/>
      <c r="Q1029" s="47"/>
      <c r="R1029" s="7"/>
      <c r="S1029" s="10"/>
    </row>
    <row r="1030" spans="1:20" ht="11.25" outlineLevel="3" x14ac:dyDescent="0.2">
      <c r="A1030" s="16"/>
      <c r="B1030" s="113"/>
      <c r="C1030" s="114">
        <v>5</v>
      </c>
      <c r="D1030" s="115" t="s">
        <v>236</v>
      </c>
      <c r="E1030" s="116" t="s">
        <v>286</v>
      </c>
      <c r="F1030" s="117" t="s">
        <v>287</v>
      </c>
      <c r="G1030" s="115" t="s">
        <v>239</v>
      </c>
      <c r="H1030" s="118">
        <v>41</v>
      </c>
      <c r="I1030" s="119">
        <v>0</v>
      </c>
      <c r="J1030" s="120">
        <f>H1030*I1030</f>
        <v>0</v>
      </c>
      <c r="K1030" s="118"/>
      <c r="L1030" s="118">
        <f>H1030*K1030</f>
        <v>0</v>
      </c>
      <c r="M1030" s="118"/>
      <c r="N1030" s="118">
        <f>H1030*M1030</f>
        <v>0</v>
      </c>
      <c r="O1030" s="120">
        <v>21</v>
      </c>
      <c r="P1030" s="120">
        <f>J1030*(O1030/100)</f>
        <v>0</v>
      </c>
      <c r="Q1030" s="120">
        <f>J1030+P1030</f>
        <v>0</v>
      </c>
      <c r="R1030" s="10"/>
      <c r="S1030" s="10"/>
      <c r="T1030" s="10"/>
    </row>
    <row r="1031" spans="1:20" ht="9.75" outlineLevel="4" x14ac:dyDescent="0.2">
      <c r="A1031" s="121"/>
      <c r="B1031" s="122"/>
      <c r="C1031" s="122"/>
      <c r="D1031" s="123"/>
      <c r="E1031" s="128" t="s">
        <v>17</v>
      </c>
      <c r="F1031" s="124" t="s">
        <v>753</v>
      </c>
      <c r="G1031" s="123"/>
      <c r="H1031" s="125">
        <v>29</v>
      </c>
      <c r="I1031" s="126"/>
      <c r="J1031" s="127"/>
      <c r="K1031" s="125"/>
      <c r="L1031" s="125"/>
      <c r="M1031" s="125"/>
      <c r="N1031" s="125"/>
      <c r="O1031" s="127"/>
      <c r="P1031" s="127"/>
      <c r="Q1031" s="127"/>
      <c r="R1031" s="7"/>
      <c r="S1031" s="10"/>
    </row>
    <row r="1032" spans="1:20" ht="9.75" outlineLevel="4" x14ac:dyDescent="0.2">
      <c r="A1032" s="121"/>
      <c r="B1032" s="122"/>
      <c r="C1032" s="122"/>
      <c r="D1032" s="123"/>
      <c r="E1032" s="128"/>
      <c r="F1032" s="124" t="s">
        <v>754</v>
      </c>
      <c r="G1032" s="123"/>
      <c r="H1032" s="125">
        <v>12</v>
      </c>
      <c r="I1032" s="126"/>
      <c r="J1032" s="127"/>
      <c r="K1032" s="125"/>
      <c r="L1032" s="125"/>
      <c r="M1032" s="125"/>
      <c r="N1032" s="125"/>
      <c r="O1032" s="127"/>
      <c r="P1032" s="127"/>
      <c r="Q1032" s="127"/>
      <c r="R1032" s="7"/>
      <c r="S1032" s="10"/>
    </row>
    <row r="1033" spans="1:20" ht="7.5" customHeight="1" outlineLevel="4" x14ac:dyDescent="0.15">
      <c r="A1033" s="10"/>
      <c r="B1033" s="84"/>
      <c r="C1033" s="83"/>
      <c r="D1033" s="86"/>
      <c r="E1033" s="45"/>
      <c r="F1033" s="87"/>
      <c r="G1033" s="86"/>
      <c r="H1033" s="88"/>
      <c r="I1033" s="90"/>
      <c r="J1033" s="47"/>
      <c r="K1033" s="51"/>
      <c r="L1033" s="51"/>
      <c r="M1033" s="51"/>
      <c r="N1033" s="51"/>
      <c r="O1033" s="47"/>
      <c r="P1033" s="47"/>
      <c r="Q1033" s="47"/>
      <c r="R1033" s="7"/>
      <c r="S1033" s="10"/>
    </row>
    <row r="1034" spans="1:20" ht="11.25" outlineLevel="3" x14ac:dyDescent="0.2">
      <c r="A1034" s="16"/>
      <c r="B1034" s="113"/>
      <c r="C1034" s="114">
        <v>6</v>
      </c>
      <c r="D1034" s="115" t="s">
        <v>236</v>
      </c>
      <c r="E1034" s="116" t="s">
        <v>289</v>
      </c>
      <c r="F1034" s="117" t="s">
        <v>290</v>
      </c>
      <c r="G1034" s="115" t="s">
        <v>243</v>
      </c>
      <c r="H1034" s="118">
        <v>2.1</v>
      </c>
      <c r="I1034" s="119">
        <v>0</v>
      </c>
      <c r="J1034" s="120">
        <f>H1034*I1034</f>
        <v>0</v>
      </c>
      <c r="K1034" s="118"/>
      <c r="L1034" s="118">
        <f>H1034*K1034</f>
        <v>0</v>
      </c>
      <c r="M1034" s="118"/>
      <c r="N1034" s="118">
        <f>H1034*M1034</f>
        <v>0</v>
      </c>
      <c r="O1034" s="120">
        <v>21</v>
      </c>
      <c r="P1034" s="120">
        <f>J1034*(O1034/100)</f>
        <v>0</v>
      </c>
      <c r="Q1034" s="120">
        <f>J1034+P1034</f>
        <v>0</v>
      </c>
      <c r="R1034" s="10"/>
      <c r="S1034" s="10"/>
      <c r="T1034" s="10"/>
    </row>
    <row r="1035" spans="1:20" ht="9.75" outlineLevel="4" x14ac:dyDescent="0.2">
      <c r="A1035" s="121"/>
      <c r="B1035" s="122"/>
      <c r="C1035" s="122"/>
      <c r="D1035" s="123"/>
      <c r="E1035" s="128" t="s">
        <v>17</v>
      </c>
      <c r="F1035" s="124" t="s">
        <v>755</v>
      </c>
      <c r="G1035" s="123"/>
      <c r="H1035" s="125">
        <v>2.1</v>
      </c>
      <c r="I1035" s="126"/>
      <c r="J1035" s="127"/>
      <c r="K1035" s="125"/>
      <c r="L1035" s="125"/>
      <c r="M1035" s="125"/>
      <c r="N1035" s="125"/>
      <c r="O1035" s="127"/>
      <c r="P1035" s="127"/>
      <c r="Q1035" s="127"/>
      <c r="R1035" s="7"/>
      <c r="S1035" s="10"/>
    </row>
    <row r="1036" spans="1:20" ht="7.5" customHeight="1" outlineLevel="4" x14ac:dyDescent="0.15">
      <c r="A1036" s="10"/>
      <c r="B1036" s="84"/>
      <c r="C1036" s="83"/>
      <c r="D1036" s="86"/>
      <c r="E1036" s="45"/>
      <c r="F1036" s="87"/>
      <c r="G1036" s="86"/>
      <c r="H1036" s="88"/>
      <c r="I1036" s="90"/>
      <c r="J1036" s="47"/>
      <c r="K1036" s="51"/>
      <c r="L1036" s="51"/>
      <c r="M1036" s="51"/>
      <c r="N1036" s="51"/>
      <c r="O1036" s="47"/>
      <c r="P1036" s="47"/>
      <c r="Q1036" s="47"/>
      <c r="R1036" s="7"/>
      <c r="S1036" s="10"/>
    </row>
    <row r="1037" spans="1:20" ht="11.25" outlineLevel="3" x14ac:dyDescent="0.2">
      <c r="A1037" s="16"/>
      <c r="B1037" s="113"/>
      <c r="C1037" s="114">
        <v>7</v>
      </c>
      <c r="D1037" s="115" t="s">
        <v>227</v>
      </c>
      <c r="E1037" s="116" t="s">
        <v>629</v>
      </c>
      <c r="F1037" s="117" t="s">
        <v>630</v>
      </c>
      <c r="G1037" s="115" t="s">
        <v>239</v>
      </c>
      <c r="H1037" s="118">
        <v>29</v>
      </c>
      <c r="I1037" s="119">
        <v>0</v>
      </c>
      <c r="J1037" s="120">
        <f>H1037*I1037</f>
        <v>0</v>
      </c>
      <c r="K1037" s="118">
        <v>0.222</v>
      </c>
      <c r="L1037" s="118">
        <f>H1037*K1037</f>
        <v>6.4379999999999997</v>
      </c>
      <c r="M1037" s="118"/>
      <c r="N1037" s="118">
        <f>H1037*M1037</f>
        <v>0</v>
      </c>
      <c r="O1037" s="120">
        <v>21</v>
      </c>
      <c r="P1037" s="120">
        <f>J1037*(O1037/100)</f>
        <v>0</v>
      </c>
      <c r="Q1037" s="120">
        <f>J1037+P1037</f>
        <v>0</v>
      </c>
      <c r="R1037" s="10"/>
      <c r="S1037" s="10"/>
      <c r="T1037" s="10"/>
    </row>
    <row r="1038" spans="1:20" ht="9.75" outlineLevel="4" x14ac:dyDescent="0.2">
      <c r="A1038" s="121"/>
      <c r="B1038" s="122"/>
      <c r="C1038" s="122"/>
      <c r="D1038" s="123"/>
      <c r="E1038" s="128" t="s">
        <v>17</v>
      </c>
      <c r="F1038" s="124" t="s">
        <v>756</v>
      </c>
      <c r="G1038" s="123"/>
      <c r="H1038" s="125">
        <v>29</v>
      </c>
      <c r="I1038" s="126"/>
      <c r="J1038" s="127"/>
      <c r="K1038" s="125"/>
      <c r="L1038" s="125"/>
      <c r="M1038" s="125"/>
      <c r="N1038" s="125"/>
      <c r="O1038" s="127"/>
      <c r="P1038" s="127"/>
      <c r="Q1038" s="127"/>
      <c r="R1038" s="7"/>
      <c r="S1038" s="10"/>
    </row>
    <row r="1039" spans="1:20" ht="7.5" customHeight="1" outlineLevel="4" x14ac:dyDescent="0.15">
      <c r="A1039" s="10"/>
      <c r="B1039" s="84"/>
      <c r="C1039" s="83"/>
      <c r="D1039" s="86"/>
      <c r="E1039" s="45"/>
      <c r="F1039" s="87"/>
      <c r="G1039" s="86"/>
      <c r="H1039" s="88"/>
      <c r="I1039" s="90"/>
      <c r="J1039" s="47"/>
      <c r="K1039" s="51"/>
      <c r="L1039" s="51"/>
      <c r="M1039" s="51"/>
      <c r="N1039" s="51"/>
      <c r="O1039" s="47"/>
      <c r="P1039" s="47"/>
      <c r="Q1039" s="47"/>
      <c r="R1039" s="7"/>
      <c r="S1039" s="10"/>
    </row>
    <row r="1040" spans="1:20" ht="11.25" outlineLevel="3" x14ac:dyDescent="0.2">
      <c r="A1040" s="16"/>
      <c r="B1040" s="113"/>
      <c r="C1040" s="114">
        <v>8</v>
      </c>
      <c r="D1040" s="115" t="s">
        <v>236</v>
      </c>
      <c r="E1040" s="116" t="s">
        <v>633</v>
      </c>
      <c r="F1040" s="117" t="s">
        <v>634</v>
      </c>
      <c r="G1040" s="115" t="s">
        <v>239</v>
      </c>
      <c r="H1040" s="118">
        <v>29</v>
      </c>
      <c r="I1040" s="119">
        <v>0</v>
      </c>
      <c r="J1040" s="120">
        <f>H1040*I1040</f>
        <v>0</v>
      </c>
      <c r="K1040" s="118">
        <v>0.1837</v>
      </c>
      <c r="L1040" s="118">
        <f>H1040*K1040</f>
        <v>5.3273000000000001</v>
      </c>
      <c r="M1040" s="118"/>
      <c r="N1040" s="118">
        <f>H1040*M1040</f>
        <v>0</v>
      </c>
      <c r="O1040" s="120">
        <v>21</v>
      </c>
      <c r="P1040" s="120">
        <f>J1040*(O1040/100)</f>
        <v>0</v>
      </c>
      <c r="Q1040" s="120">
        <f>J1040+P1040</f>
        <v>0</v>
      </c>
      <c r="R1040" s="10"/>
      <c r="S1040" s="10"/>
      <c r="T1040" s="10"/>
    </row>
    <row r="1041" spans="1:20" ht="9.75" outlineLevel="4" x14ac:dyDescent="0.2">
      <c r="A1041" s="121"/>
      <c r="B1041" s="122"/>
      <c r="C1041" s="122"/>
      <c r="D1041" s="123"/>
      <c r="E1041" s="128" t="s">
        <v>17</v>
      </c>
      <c r="F1041" s="124" t="s">
        <v>753</v>
      </c>
      <c r="G1041" s="123"/>
      <c r="H1041" s="125">
        <v>29</v>
      </c>
      <c r="I1041" s="126"/>
      <c r="J1041" s="127"/>
      <c r="K1041" s="125"/>
      <c r="L1041" s="125"/>
      <c r="M1041" s="125"/>
      <c r="N1041" s="125"/>
      <c r="O1041" s="127"/>
      <c r="P1041" s="127"/>
      <c r="Q1041" s="127"/>
      <c r="R1041" s="7"/>
      <c r="S1041" s="10"/>
    </row>
    <row r="1042" spans="1:20" ht="7.5" customHeight="1" outlineLevel="4" x14ac:dyDescent="0.15">
      <c r="A1042" s="10"/>
      <c r="B1042" s="84"/>
      <c r="C1042" s="83"/>
      <c r="D1042" s="86"/>
      <c r="E1042" s="45"/>
      <c r="F1042" s="87"/>
      <c r="G1042" s="86"/>
      <c r="H1042" s="88"/>
      <c r="I1042" s="90"/>
      <c r="J1042" s="47"/>
      <c r="K1042" s="51"/>
      <c r="L1042" s="51"/>
      <c r="M1042" s="51"/>
      <c r="N1042" s="51"/>
      <c r="O1042" s="47"/>
      <c r="P1042" s="47"/>
      <c r="Q1042" s="47"/>
      <c r="R1042" s="7"/>
      <c r="S1042" s="10"/>
    </row>
    <row r="1043" spans="1:20" ht="11.25" outlineLevel="3" x14ac:dyDescent="0.2">
      <c r="A1043" s="16"/>
      <c r="B1043" s="113"/>
      <c r="C1043" s="114">
        <v>9</v>
      </c>
      <c r="D1043" s="115" t="s">
        <v>227</v>
      </c>
      <c r="E1043" s="116" t="s">
        <v>423</v>
      </c>
      <c r="F1043" s="117" t="s">
        <v>424</v>
      </c>
      <c r="G1043" s="115" t="s">
        <v>239</v>
      </c>
      <c r="H1043" s="118">
        <v>2.8</v>
      </c>
      <c r="I1043" s="119">
        <v>0</v>
      </c>
      <c r="J1043" s="120">
        <f>H1043*I1043</f>
        <v>0</v>
      </c>
      <c r="K1043" s="118">
        <v>0.13100000000000001</v>
      </c>
      <c r="L1043" s="118">
        <f>H1043*K1043</f>
        <v>0.36680000000000001</v>
      </c>
      <c r="M1043" s="118"/>
      <c r="N1043" s="118">
        <f>H1043*M1043</f>
        <v>0</v>
      </c>
      <c r="O1043" s="120">
        <v>21</v>
      </c>
      <c r="P1043" s="120">
        <f>J1043*(O1043/100)</f>
        <v>0</v>
      </c>
      <c r="Q1043" s="120">
        <f>J1043+P1043</f>
        <v>0</v>
      </c>
      <c r="R1043" s="10"/>
      <c r="S1043" s="10"/>
      <c r="T1043" s="10"/>
    </row>
    <row r="1044" spans="1:20" ht="9.75" outlineLevel="4" x14ac:dyDescent="0.2">
      <c r="A1044" s="121"/>
      <c r="B1044" s="122"/>
      <c r="C1044" s="122"/>
      <c r="D1044" s="123"/>
      <c r="E1044" s="128" t="s">
        <v>17</v>
      </c>
      <c r="F1044" s="124" t="s">
        <v>757</v>
      </c>
      <c r="G1044" s="123"/>
      <c r="H1044" s="125">
        <v>2.8</v>
      </c>
      <c r="I1044" s="126"/>
      <c r="J1044" s="127"/>
      <c r="K1044" s="125"/>
      <c r="L1044" s="125"/>
      <c r="M1044" s="125"/>
      <c r="N1044" s="125"/>
      <c r="O1044" s="127"/>
      <c r="P1044" s="127"/>
      <c r="Q1044" s="127"/>
      <c r="R1044" s="7"/>
      <c r="S1044" s="10"/>
    </row>
    <row r="1045" spans="1:20" ht="7.5" customHeight="1" outlineLevel="4" x14ac:dyDescent="0.15">
      <c r="A1045" s="10"/>
      <c r="B1045" s="84"/>
      <c r="C1045" s="83"/>
      <c r="D1045" s="86"/>
      <c r="E1045" s="45"/>
      <c r="F1045" s="87"/>
      <c r="G1045" s="86"/>
      <c r="H1045" s="88"/>
      <c r="I1045" s="90"/>
      <c r="J1045" s="47"/>
      <c r="K1045" s="51"/>
      <c r="L1045" s="51"/>
      <c r="M1045" s="51"/>
      <c r="N1045" s="51"/>
      <c r="O1045" s="47"/>
      <c r="P1045" s="47"/>
      <c r="Q1045" s="47"/>
      <c r="R1045" s="7"/>
      <c r="S1045" s="10"/>
    </row>
    <row r="1046" spans="1:20" ht="11.25" outlineLevel="3" x14ac:dyDescent="0.2">
      <c r="A1046" s="16"/>
      <c r="B1046" s="113"/>
      <c r="C1046" s="114">
        <v>10</v>
      </c>
      <c r="D1046" s="115" t="s">
        <v>227</v>
      </c>
      <c r="E1046" s="116" t="s">
        <v>636</v>
      </c>
      <c r="F1046" s="117" t="s">
        <v>637</v>
      </c>
      <c r="G1046" s="115" t="s">
        <v>239</v>
      </c>
      <c r="H1046" s="118">
        <v>12</v>
      </c>
      <c r="I1046" s="119">
        <v>0</v>
      </c>
      <c r="J1046" s="120">
        <f>H1046*I1046</f>
        <v>0</v>
      </c>
      <c r="K1046" s="118">
        <v>0.17499999999999999</v>
      </c>
      <c r="L1046" s="118">
        <f>H1046*K1046</f>
        <v>2.0999999999999996</v>
      </c>
      <c r="M1046" s="118"/>
      <c r="N1046" s="118">
        <f>H1046*M1046</f>
        <v>0</v>
      </c>
      <c r="O1046" s="120">
        <v>21</v>
      </c>
      <c r="P1046" s="120">
        <f>J1046*(O1046/100)</f>
        <v>0</v>
      </c>
      <c r="Q1046" s="120">
        <f>J1046+P1046</f>
        <v>0</v>
      </c>
      <c r="R1046" s="10"/>
      <c r="S1046" s="10"/>
      <c r="T1046" s="10"/>
    </row>
    <row r="1047" spans="1:20" ht="9.75" outlineLevel="4" x14ac:dyDescent="0.2">
      <c r="A1047" s="121"/>
      <c r="B1047" s="122"/>
      <c r="C1047" s="122"/>
      <c r="D1047" s="123"/>
      <c r="E1047" s="128" t="s">
        <v>17</v>
      </c>
      <c r="F1047" s="124" t="s">
        <v>758</v>
      </c>
      <c r="G1047" s="123"/>
      <c r="H1047" s="125">
        <v>12</v>
      </c>
      <c r="I1047" s="126"/>
      <c r="J1047" s="127"/>
      <c r="K1047" s="125"/>
      <c r="L1047" s="125"/>
      <c r="M1047" s="125"/>
      <c r="N1047" s="125"/>
      <c r="O1047" s="127"/>
      <c r="P1047" s="127"/>
      <c r="Q1047" s="127"/>
      <c r="R1047" s="7"/>
      <c r="S1047" s="10"/>
    </row>
    <row r="1048" spans="1:20" ht="7.5" customHeight="1" outlineLevel="4" x14ac:dyDescent="0.15">
      <c r="A1048" s="10"/>
      <c r="B1048" s="84"/>
      <c r="C1048" s="83"/>
      <c r="D1048" s="86"/>
      <c r="E1048" s="45"/>
      <c r="F1048" s="87"/>
      <c r="G1048" s="86"/>
      <c r="H1048" s="88"/>
      <c r="I1048" s="90"/>
      <c r="J1048" s="47"/>
      <c r="K1048" s="51"/>
      <c r="L1048" s="51"/>
      <c r="M1048" s="51"/>
      <c r="N1048" s="51"/>
      <c r="O1048" s="47"/>
      <c r="P1048" s="47"/>
      <c r="Q1048" s="47"/>
      <c r="R1048" s="7"/>
      <c r="S1048" s="10"/>
    </row>
    <row r="1049" spans="1:20" ht="11.25" outlineLevel="3" x14ac:dyDescent="0.2">
      <c r="A1049" s="16"/>
      <c r="B1049" s="113"/>
      <c r="C1049" s="114">
        <v>11</v>
      </c>
      <c r="D1049" s="115" t="s">
        <v>227</v>
      </c>
      <c r="E1049" s="116" t="s">
        <v>429</v>
      </c>
      <c r="F1049" s="117" t="s">
        <v>430</v>
      </c>
      <c r="G1049" s="115" t="s">
        <v>239</v>
      </c>
      <c r="H1049" s="118">
        <v>154</v>
      </c>
      <c r="I1049" s="119">
        <v>0</v>
      </c>
      <c r="J1049" s="120">
        <f>H1049*I1049</f>
        <v>0</v>
      </c>
      <c r="K1049" s="118">
        <v>0.21</v>
      </c>
      <c r="L1049" s="118">
        <f>H1049*K1049</f>
        <v>32.339999999999996</v>
      </c>
      <c r="M1049" s="118"/>
      <c r="N1049" s="118">
        <f>H1049*M1049</f>
        <v>0</v>
      </c>
      <c r="O1049" s="120">
        <v>21</v>
      </c>
      <c r="P1049" s="120">
        <f>J1049*(O1049/100)</f>
        <v>0</v>
      </c>
      <c r="Q1049" s="120">
        <f>J1049+P1049</f>
        <v>0</v>
      </c>
      <c r="R1049" s="10"/>
      <c r="S1049" s="10"/>
      <c r="T1049" s="10"/>
    </row>
    <row r="1050" spans="1:20" ht="9.75" outlineLevel="4" x14ac:dyDescent="0.2">
      <c r="A1050" s="121"/>
      <c r="B1050" s="122"/>
      <c r="C1050" s="122"/>
      <c r="D1050" s="123"/>
      <c r="E1050" s="128" t="s">
        <v>17</v>
      </c>
      <c r="F1050" s="124" t="s">
        <v>747</v>
      </c>
      <c r="G1050" s="123"/>
      <c r="H1050" s="125">
        <v>147</v>
      </c>
      <c r="I1050" s="126"/>
      <c r="J1050" s="127"/>
      <c r="K1050" s="125"/>
      <c r="L1050" s="125"/>
      <c r="M1050" s="125"/>
      <c r="N1050" s="125"/>
      <c r="O1050" s="127"/>
      <c r="P1050" s="127"/>
      <c r="Q1050" s="127"/>
      <c r="R1050" s="7"/>
      <c r="S1050" s="10"/>
    </row>
    <row r="1051" spans="1:20" ht="9.75" outlineLevel="4" x14ac:dyDescent="0.2">
      <c r="A1051" s="121"/>
      <c r="B1051" s="122"/>
      <c r="C1051" s="122"/>
      <c r="D1051" s="123"/>
      <c r="E1051" s="128"/>
      <c r="F1051" s="124" t="s">
        <v>748</v>
      </c>
      <c r="G1051" s="123"/>
      <c r="H1051" s="125">
        <v>7</v>
      </c>
      <c r="I1051" s="126"/>
      <c r="J1051" s="127"/>
      <c r="K1051" s="125"/>
      <c r="L1051" s="125"/>
      <c r="M1051" s="125"/>
      <c r="N1051" s="125"/>
      <c r="O1051" s="127"/>
      <c r="P1051" s="127"/>
      <c r="Q1051" s="127"/>
      <c r="R1051" s="7"/>
      <c r="S1051" s="10"/>
    </row>
    <row r="1052" spans="1:20" ht="7.5" customHeight="1" outlineLevel="4" x14ac:dyDescent="0.15">
      <c r="A1052" s="10"/>
      <c r="B1052" s="84"/>
      <c r="C1052" s="83"/>
      <c r="D1052" s="86"/>
      <c r="E1052" s="45"/>
      <c r="F1052" s="87"/>
      <c r="G1052" s="86"/>
      <c r="H1052" s="88"/>
      <c r="I1052" s="90"/>
      <c r="J1052" s="47"/>
      <c r="K1052" s="51"/>
      <c r="L1052" s="51"/>
      <c r="M1052" s="51"/>
      <c r="N1052" s="51"/>
      <c r="O1052" s="47"/>
      <c r="P1052" s="47"/>
      <c r="Q1052" s="47"/>
      <c r="R1052" s="7"/>
      <c r="S1052" s="10"/>
    </row>
    <row r="1053" spans="1:20" ht="11.25" outlineLevel="3" x14ac:dyDescent="0.2">
      <c r="A1053" s="16"/>
      <c r="B1053" s="113"/>
      <c r="C1053" s="114">
        <v>12</v>
      </c>
      <c r="D1053" s="115" t="s">
        <v>236</v>
      </c>
      <c r="E1053" s="116" t="s">
        <v>433</v>
      </c>
      <c r="F1053" s="117" t="s">
        <v>434</v>
      </c>
      <c r="G1053" s="115" t="s">
        <v>239</v>
      </c>
      <c r="H1053" s="118">
        <v>2.8</v>
      </c>
      <c r="I1053" s="119">
        <v>0</v>
      </c>
      <c r="J1053" s="120">
        <f>H1053*I1053</f>
        <v>0</v>
      </c>
      <c r="K1053" s="118">
        <v>8.9219999999999994E-2</v>
      </c>
      <c r="L1053" s="118">
        <f>H1053*K1053</f>
        <v>0.24981599999999995</v>
      </c>
      <c r="M1053" s="118"/>
      <c r="N1053" s="118">
        <f>H1053*M1053</f>
        <v>0</v>
      </c>
      <c r="O1053" s="120">
        <v>21</v>
      </c>
      <c r="P1053" s="120">
        <f>J1053*(O1053/100)</f>
        <v>0</v>
      </c>
      <c r="Q1053" s="120">
        <f>J1053+P1053</f>
        <v>0</v>
      </c>
      <c r="R1053" s="10"/>
      <c r="S1053" s="10"/>
      <c r="T1053" s="10"/>
    </row>
    <row r="1054" spans="1:20" ht="9.75" outlineLevel="4" x14ac:dyDescent="0.2">
      <c r="A1054" s="121"/>
      <c r="B1054" s="122"/>
      <c r="C1054" s="122"/>
      <c r="D1054" s="123"/>
      <c r="E1054" s="128" t="s">
        <v>17</v>
      </c>
      <c r="F1054" s="124" t="s">
        <v>757</v>
      </c>
      <c r="G1054" s="123"/>
      <c r="H1054" s="125">
        <v>2.8</v>
      </c>
      <c r="I1054" s="126"/>
      <c r="J1054" s="127"/>
      <c r="K1054" s="125"/>
      <c r="L1054" s="125"/>
      <c r="M1054" s="125"/>
      <c r="N1054" s="125"/>
      <c r="O1054" s="127"/>
      <c r="P1054" s="127"/>
      <c r="Q1054" s="127"/>
      <c r="R1054" s="7"/>
      <c r="S1054" s="10"/>
    </row>
    <row r="1055" spans="1:20" ht="7.5" customHeight="1" outlineLevel="4" x14ac:dyDescent="0.15">
      <c r="A1055" s="10"/>
      <c r="B1055" s="84"/>
      <c r="C1055" s="83"/>
      <c r="D1055" s="86"/>
      <c r="E1055" s="45"/>
      <c r="F1055" s="87"/>
      <c r="G1055" s="86"/>
      <c r="H1055" s="88"/>
      <c r="I1055" s="90"/>
      <c r="J1055" s="47"/>
      <c r="K1055" s="51"/>
      <c r="L1055" s="51"/>
      <c r="M1055" s="51"/>
      <c r="N1055" s="51"/>
      <c r="O1055" s="47"/>
      <c r="P1055" s="47"/>
      <c r="Q1055" s="47"/>
      <c r="R1055" s="7"/>
      <c r="S1055" s="10"/>
    </row>
    <row r="1056" spans="1:20" ht="11.25" outlineLevel="3" x14ac:dyDescent="0.2">
      <c r="A1056" s="16"/>
      <c r="B1056" s="113"/>
      <c r="C1056" s="114">
        <v>13</v>
      </c>
      <c r="D1056" s="115" t="s">
        <v>236</v>
      </c>
      <c r="E1056" s="116" t="s">
        <v>642</v>
      </c>
      <c r="F1056" s="117" t="s">
        <v>643</v>
      </c>
      <c r="G1056" s="115" t="s">
        <v>239</v>
      </c>
      <c r="H1056" s="118">
        <v>12</v>
      </c>
      <c r="I1056" s="119">
        <v>0</v>
      </c>
      <c r="J1056" s="120">
        <f>H1056*I1056</f>
        <v>0</v>
      </c>
      <c r="K1056" s="118">
        <v>9.0620000000000006E-2</v>
      </c>
      <c r="L1056" s="118">
        <f>H1056*K1056</f>
        <v>1.08744</v>
      </c>
      <c r="M1056" s="118"/>
      <c r="N1056" s="118">
        <f>H1056*M1056</f>
        <v>0</v>
      </c>
      <c r="O1056" s="120">
        <v>21</v>
      </c>
      <c r="P1056" s="120">
        <f>J1056*(O1056/100)</f>
        <v>0</v>
      </c>
      <c r="Q1056" s="120">
        <f>J1056+P1056</f>
        <v>0</v>
      </c>
      <c r="R1056" s="10"/>
      <c r="S1056" s="10"/>
      <c r="T1056" s="10"/>
    </row>
    <row r="1057" spans="1:20" ht="9.75" outlineLevel="4" x14ac:dyDescent="0.2">
      <c r="A1057" s="121"/>
      <c r="B1057" s="122"/>
      <c r="C1057" s="122"/>
      <c r="D1057" s="123"/>
      <c r="E1057" s="128" t="s">
        <v>17</v>
      </c>
      <c r="F1057" s="124" t="s">
        <v>758</v>
      </c>
      <c r="G1057" s="123"/>
      <c r="H1057" s="125">
        <v>12</v>
      </c>
      <c r="I1057" s="126"/>
      <c r="J1057" s="127"/>
      <c r="K1057" s="125"/>
      <c r="L1057" s="125"/>
      <c r="M1057" s="125"/>
      <c r="N1057" s="125"/>
      <c r="O1057" s="127"/>
      <c r="P1057" s="127"/>
      <c r="Q1057" s="127"/>
      <c r="R1057" s="7"/>
      <c r="S1057" s="10"/>
    </row>
    <row r="1058" spans="1:20" ht="7.5" customHeight="1" outlineLevel="4" x14ac:dyDescent="0.15">
      <c r="A1058" s="10"/>
      <c r="B1058" s="84"/>
      <c r="C1058" s="83"/>
      <c r="D1058" s="86"/>
      <c r="E1058" s="45"/>
      <c r="F1058" s="87"/>
      <c r="G1058" s="86"/>
      <c r="H1058" s="88"/>
      <c r="I1058" s="90"/>
      <c r="J1058" s="47"/>
      <c r="K1058" s="51"/>
      <c r="L1058" s="51"/>
      <c r="M1058" s="51"/>
      <c r="N1058" s="51"/>
      <c r="O1058" s="47"/>
      <c r="P1058" s="47"/>
      <c r="Q1058" s="47"/>
      <c r="R1058" s="7"/>
      <c r="S1058" s="10"/>
    </row>
    <row r="1059" spans="1:20" ht="11.25" outlineLevel="3" x14ac:dyDescent="0.2">
      <c r="A1059" s="16"/>
      <c r="B1059" s="113"/>
      <c r="C1059" s="114">
        <v>14</v>
      </c>
      <c r="D1059" s="115" t="s">
        <v>236</v>
      </c>
      <c r="E1059" s="116" t="s">
        <v>435</v>
      </c>
      <c r="F1059" s="117" t="s">
        <v>436</v>
      </c>
      <c r="G1059" s="115" t="s">
        <v>239</v>
      </c>
      <c r="H1059" s="118">
        <v>154</v>
      </c>
      <c r="I1059" s="119">
        <v>0</v>
      </c>
      <c r="J1059" s="120">
        <f>H1059*I1059</f>
        <v>0</v>
      </c>
      <c r="K1059" s="118">
        <v>8.8800000000000004E-2</v>
      </c>
      <c r="L1059" s="118">
        <f>H1059*K1059</f>
        <v>13.6752</v>
      </c>
      <c r="M1059" s="118"/>
      <c r="N1059" s="118">
        <f>H1059*M1059</f>
        <v>0</v>
      </c>
      <c r="O1059" s="120">
        <v>21</v>
      </c>
      <c r="P1059" s="120">
        <f>J1059*(O1059/100)</f>
        <v>0</v>
      </c>
      <c r="Q1059" s="120">
        <f>J1059+P1059</f>
        <v>0</v>
      </c>
      <c r="R1059" s="10"/>
      <c r="S1059" s="10"/>
      <c r="T1059" s="10"/>
    </row>
    <row r="1060" spans="1:20" ht="9.75" outlineLevel="4" x14ac:dyDescent="0.2">
      <c r="A1060" s="121"/>
      <c r="B1060" s="122"/>
      <c r="C1060" s="122"/>
      <c r="D1060" s="123"/>
      <c r="E1060" s="128" t="s">
        <v>17</v>
      </c>
      <c r="F1060" s="124" t="s">
        <v>747</v>
      </c>
      <c r="G1060" s="123"/>
      <c r="H1060" s="125">
        <v>147</v>
      </c>
      <c r="I1060" s="126"/>
      <c r="J1060" s="127"/>
      <c r="K1060" s="125"/>
      <c r="L1060" s="125"/>
      <c r="M1060" s="125"/>
      <c r="N1060" s="125"/>
      <c r="O1060" s="127"/>
      <c r="P1060" s="127"/>
      <c r="Q1060" s="127"/>
      <c r="R1060" s="7"/>
      <c r="S1060" s="10"/>
    </row>
    <row r="1061" spans="1:20" ht="9.75" outlineLevel="4" x14ac:dyDescent="0.2">
      <c r="A1061" s="121"/>
      <c r="B1061" s="122"/>
      <c r="C1061" s="122"/>
      <c r="D1061" s="123"/>
      <c r="E1061" s="128"/>
      <c r="F1061" s="124" t="s">
        <v>748</v>
      </c>
      <c r="G1061" s="123"/>
      <c r="H1061" s="125">
        <v>7</v>
      </c>
      <c r="I1061" s="126"/>
      <c r="J1061" s="127"/>
      <c r="K1061" s="125"/>
      <c r="L1061" s="125"/>
      <c r="M1061" s="125"/>
      <c r="N1061" s="125"/>
      <c r="O1061" s="127"/>
      <c r="P1061" s="127"/>
      <c r="Q1061" s="127"/>
      <c r="R1061" s="7"/>
      <c r="S1061" s="10"/>
    </row>
    <row r="1062" spans="1:20" ht="7.5" customHeight="1" outlineLevel="4" x14ac:dyDescent="0.15">
      <c r="A1062" s="10"/>
      <c r="B1062" s="84"/>
      <c r="C1062" s="83"/>
      <c r="D1062" s="86"/>
      <c r="E1062" s="45"/>
      <c r="F1062" s="87"/>
      <c r="G1062" s="86"/>
      <c r="H1062" s="88"/>
      <c r="I1062" s="90"/>
      <c r="J1062" s="47"/>
      <c r="K1062" s="51"/>
      <c r="L1062" s="51"/>
      <c r="M1062" s="51"/>
      <c r="N1062" s="51"/>
      <c r="O1062" s="47"/>
      <c r="P1062" s="47"/>
      <c r="Q1062" s="47"/>
      <c r="R1062" s="7"/>
      <c r="S1062" s="10"/>
    </row>
    <row r="1063" spans="1:20" outlineLevel="3" x14ac:dyDescent="0.15">
      <c r="B1063" s="7"/>
      <c r="C1063" s="7"/>
      <c r="D1063" s="7"/>
      <c r="E1063" s="7"/>
      <c r="F1063" s="7"/>
      <c r="G1063" s="7"/>
      <c r="H1063" s="7"/>
      <c r="I1063" s="10"/>
      <c r="J1063" s="10"/>
      <c r="K1063" s="7"/>
      <c r="L1063" s="7"/>
      <c r="M1063" s="7"/>
      <c r="N1063" s="7"/>
      <c r="O1063" s="7"/>
      <c r="P1063" s="10"/>
      <c r="Q1063" s="10"/>
    </row>
    <row r="1064" spans="1:20" ht="11.25" outlineLevel="2" x14ac:dyDescent="0.2">
      <c r="A1064" s="77" t="s">
        <v>92</v>
      </c>
      <c r="B1064" s="106">
        <v>3</v>
      </c>
      <c r="C1064" s="107"/>
      <c r="D1064" s="108" t="s">
        <v>180</v>
      </c>
      <c r="E1064" s="108"/>
      <c r="F1064" s="109" t="s">
        <v>82</v>
      </c>
      <c r="G1064" s="108"/>
      <c r="H1064" s="110"/>
      <c r="I1064" s="111"/>
      <c r="J1064" s="79">
        <f>SUBTOTAL(9,J1065:J1068)</f>
        <v>0</v>
      </c>
      <c r="K1064" s="110"/>
      <c r="L1064" s="80">
        <f>SUBTOTAL(9,L1065:L1068)</f>
        <v>1.32E-2</v>
      </c>
      <c r="M1064" s="110"/>
      <c r="N1064" s="80">
        <f>SUBTOTAL(9,N1065:N1068)</f>
        <v>0</v>
      </c>
      <c r="O1064" s="112"/>
      <c r="P1064" s="79">
        <f>SUBTOTAL(9,P1065:P1068)</f>
        <v>0</v>
      </c>
      <c r="Q1064" s="79">
        <f>SUBTOTAL(9,Q1065:Q1068)</f>
        <v>0</v>
      </c>
      <c r="R1064" s="7"/>
      <c r="S1064" s="10"/>
      <c r="T1064" s="10"/>
    </row>
    <row r="1065" spans="1:20" ht="11.25" outlineLevel="3" x14ac:dyDescent="0.2">
      <c r="A1065" s="16"/>
      <c r="B1065" s="113"/>
      <c r="C1065" s="114">
        <v>1</v>
      </c>
      <c r="D1065" s="115" t="s">
        <v>236</v>
      </c>
      <c r="E1065" s="116" t="s">
        <v>649</v>
      </c>
      <c r="F1065" s="117" t="s">
        <v>650</v>
      </c>
      <c r="G1065" s="115" t="s">
        <v>277</v>
      </c>
      <c r="H1065" s="118">
        <v>3</v>
      </c>
      <c r="I1065" s="119">
        <v>0</v>
      </c>
      <c r="J1065" s="120">
        <f>H1065*I1065</f>
        <v>0</v>
      </c>
      <c r="K1065" s="118">
        <v>4.4000000000000003E-3</v>
      </c>
      <c r="L1065" s="118">
        <f>H1065*K1065</f>
        <v>1.32E-2</v>
      </c>
      <c r="M1065" s="118"/>
      <c r="N1065" s="118">
        <f>H1065*M1065</f>
        <v>0</v>
      </c>
      <c r="O1065" s="120">
        <v>21</v>
      </c>
      <c r="P1065" s="120">
        <f>J1065*(O1065/100)</f>
        <v>0</v>
      </c>
      <c r="Q1065" s="120">
        <f>J1065+P1065</f>
        <v>0</v>
      </c>
      <c r="R1065" s="10"/>
      <c r="S1065" s="10"/>
      <c r="T1065" s="10"/>
    </row>
    <row r="1066" spans="1:20" ht="9.75" outlineLevel="4" x14ac:dyDescent="0.2">
      <c r="A1066" s="121"/>
      <c r="B1066" s="122"/>
      <c r="C1066" s="122"/>
      <c r="D1066" s="123"/>
      <c r="E1066" s="128" t="s">
        <v>17</v>
      </c>
      <c r="F1066" s="124" t="s">
        <v>759</v>
      </c>
      <c r="G1066" s="123"/>
      <c r="H1066" s="125">
        <v>3</v>
      </c>
      <c r="I1066" s="126"/>
      <c r="J1066" s="127"/>
      <c r="K1066" s="125"/>
      <c r="L1066" s="125"/>
      <c r="M1066" s="125"/>
      <c r="N1066" s="125"/>
      <c r="O1066" s="127"/>
      <c r="P1066" s="127"/>
      <c r="Q1066" s="127"/>
      <c r="R1066" s="7"/>
      <c r="S1066" s="10"/>
    </row>
    <row r="1067" spans="1:20" ht="7.5" customHeight="1" outlineLevel="4" x14ac:dyDescent="0.15">
      <c r="A1067" s="10"/>
      <c r="B1067" s="84"/>
      <c r="C1067" s="83"/>
      <c r="D1067" s="86"/>
      <c r="E1067" s="45"/>
      <c r="F1067" s="87"/>
      <c r="G1067" s="86"/>
      <c r="H1067" s="88"/>
      <c r="I1067" s="90"/>
      <c r="J1067" s="47"/>
      <c r="K1067" s="51"/>
      <c r="L1067" s="51"/>
      <c r="M1067" s="51"/>
      <c r="N1067" s="51"/>
      <c r="O1067" s="47"/>
      <c r="P1067" s="47"/>
      <c r="Q1067" s="47"/>
      <c r="R1067" s="7"/>
      <c r="S1067" s="10"/>
    </row>
    <row r="1068" spans="1:20" outlineLevel="3" x14ac:dyDescent="0.15">
      <c r="B1068" s="7"/>
      <c r="C1068" s="7"/>
      <c r="D1068" s="7"/>
      <c r="E1068" s="7"/>
      <c r="F1068" s="7"/>
      <c r="G1068" s="7"/>
      <c r="H1068" s="7"/>
      <c r="I1068" s="10"/>
      <c r="J1068" s="10"/>
      <c r="K1068" s="7"/>
      <c r="L1068" s="7"/>
      <c r="M1068" s="7"/>
      <c r="N1068" s="7"/>
      <c r="O1068" s="7"/>
      <c r="P1068" s="10"/>
      <c r="Q1068" s="10"/>
    </row>
    <row r="1069" spans="1:20" ht="11.25" outlineLevel="2" x14ac:dyDescent="0.2">
      <c r="A1069" s="77" t="s">
        <v>93</v>
      </c>
      <c r="B1069" s="106">
        <v>3</v>
      </c>
      <c r="C1069" s="107"/>
      <c r="D1069" s="108" t="s">
        <v>180</v>
      </c>
      <c r="E1069" s="108"/>
      <c r="F1069" s="109" t="s">
        <v>45</v>
      </c>
      <c r="G1069" s="108"/>
      <c r="H1069" s="110"/>
      <c r="I1069" s="111"/>
      <c r="J1069" s="79">
        <f>SUBTOTAL(9,J1070:J1122)</f>
        <v>0</v>
      </c>
      <c r="K1069" s="110"/>
      <c r="L1069" s="80">
        <f>SUBTOTAL(9,L1070:L1122)</f>
        <v>62.384866279999997</v>
      </c>
      <c r="M1069" s="110"/>
      <c r="N1069" s="80">
        <f>SUBTOTAL(9,N1070:N1122)</f>
        <v>0</v>
      </c>
      <c r="O1069" s="112"/>
      <c r="P1069" s="79">
        <f>SUBTOTAL(9,P1070:P1122)</f>
        <v>0</v>
      </c>
      <c r="Q1069" s="79">
        <f>SUBTOTAL(9,Q1070:Q1122)</f>
        <v>0</v>
      </c>
      <c r="R1069" s="7"/>
      <c r="S1069" s="10"/>
      <c r="T1069" s="10"/>
    </row>
    <row r="1070" spans="1:20" ht="11.25" outlineLevel="3" x14ac:dyDescent="0.2">
      <c r="A1070" s="16"/>
      <c r="B1070" s="113"/>
      <c r="C1070" s="114">
        <v>1</v>
      </c>
      <c r="D1070" s="115" t="s">
        <v>227</v>
      </c>
      <c r="E1070" s="116" t="s">
        <v>304</v>
      </c>
      <c r="F1070" s="117" t="s">
        <v>305</v>
      </c>
      <c r="G1070" s="115" t="s">
        <v>306</v>
      </c>
      <c r="H1070" s="118">
        <v>1</v>
      </c>
      <c r="I1070" s="119">
        <v>0</v>
      </c>
      <c r="J1070" s="120">
        <f>H1070*I1070</f>
        <v>0</v>
      </c>
      <c r="K1070" s="118">
        <v>6.1000000000000004E-3</v>
      </c>
      <c r="L1070" s="118">
        <f>H1070*K1070</f>
        <v>6.1000000000000004E-3</v>
      </c>
      <c r="M1070" s="118"/>
      <c r="N1070" s="118">
        <f>H1070*M1070</f>
        <v>0</v>
      </c>
      <c r="O1070" s="120">
        <v>21</v>
      </c>
      <c r="P1070" s="120">
        <f>J1070*(O1070/100)</f>
        <v>0</v>
      </c>
      <c r="Q1070" s="120">
        <f>J1070+P1070</f>
        <v>0</v>
      </c>
      <c r="R1070" s="10"/>
      <c r="S1070" s="10"/>
      <c r="T1070" s="10"/>
    </row>
    <row r="1071" spans="1:20" ht="9.75" outlineLevel="4" x14ac:dyDescent="0.2">
      <c r="A1071" s="121"/>
      <c r="B1071" s="122"/>
      <c r="C1071" s="122"/>
      <c r="D1071" s="123"/>
      <c r="E1071" s="128" t="s">
        <v>17</v>
      </c>
      <c r="F1071" s="124" t="s">
        <v>760</v>
      </c>
      <c r="G1071" s="123"/>
      <c r="H1071" s="125">
        <v>1</v>
      </c>
      <c r="I1071" s="126"/>
      <c r="J1071" s="127"/>
      <c r="K1071" s="125"/>
      <c r="L1071" s="125"/>
      <c r="M1071" s="125"/>
      <c r="N1071" s="125"/>
      <c r="O1071" s="127"/>
      <c r="P1071" s="127"/>
      <c r="Q1071" s="127"/>
      <c r="R1071" s="7"/>
      <c r="S1071" s="10"/>
    </row>
    <row r="1072" spans="1:20" ht="7.5" customHeight="1" outlineLevel="4" x14ac:dyDescent="0.15">
      <c r="A1072" s="10"/>
      <c r="B1072" s="84"/>
      <c r="C1072" s="83"/>
      <c r="D1072" s="86"/>
      <c r="E1072" s="45"/>
      <c r="F1072" s="87"/>
      <c r="G1072" s="86"/>
      <c r="H1072" s="88"/>
      <c r="I1072" s="90"/>
      <c r="J1072" s="47"/>
      <c r="K1072" s="51"/>
      <c r="L1072" s="51"/>
      <c r="M1072" s="51"/>
      <c r="N1072" s="51"/>
      <c r="O1072" s="47"/>
      <c r="P1072" s="47"/>
      <c r="Q1072" s="47"/>
      <c r="R1072" s="7"/>
      <c r="S1072" s="10"/>
    </row>
    <row r="1073" spans="1:20" ht="11.25" outlineLevel="3" x14ac:dyDescent="0.2">
      <c r="A1073" s="16"/>
      <c r="B1073" s="113"/>
      <c r="C1073" s="114">
        <v>2</v>
      </c>
      <c r="D1073" s="115" t="s">
        <v>227</v>
      </c>
      <c r="E1073" s="116" t="s">
        <v>308</v>
      </c>
      <c r="F1073" s="117" t="s">
        <v>309</v>
      </c>
      <c r="G1073" s="115" t="s">
        <v>306</v>
      </c>
      <c r="H1073" s="118">
        <v>1</v>
      </c>
      <c r="I1073" s="119">
        <v>0</v>
      </c>
      <c r="J1073" s="120">
        <f>H1073*I1073</f>
        <v>0</v>
      </c>
      <c r="K1073" s="118">
        <v>3.0000000000000001E-3</v>
      </c>
      <c r="L1073" s="118">
        <f>H1073*K1073</f>
        <v>3.0000000000000001E-3</v>
      </c>
      <c r="M1073" s="118"/>
      <c r="N1073" s="118">
        <f>H1073*M1073</f>
        <v>0</v>
      </c>
      <c r="O1073" s="120">
        <v>21</v>
      </c>
      <c r="P1073" s="120">
        <f>J1073*(O1073/100)</f>
        <v>0</v>
      </c>
      <c r="Q1073" s="120">
        <f>J1073+P1073</f>
        <v>0</v>
      </c>
      <c r="R1073" s="10"/>
      <c r="S1073" s="10"/>
      <c r="T1073" s="10"/>
    </row>
    <row r="1074" spans="1:20" ht="9.75" outlineLevel="4" x14ac:dyDescent="0.2">
      <c r="A1074" s="121"/>
      <c r="B1074" s="122"/>
      <c r="C1074" s="122"/>
      <c r="D1074" s="123"/>
      <c r="E1074" s="128" t="s">
        <v>17</v>
      </c>
      <c r="F1074" s="124" t="s">
        <v>760</v>
      </c>
      <c r="G1074" s="123"/>
      <c r="H1074" s="125">
        <v>1</v>
      </c>
      <c r="I1074" s="126"/>
      <c r="J1074" s="127"/>
      <c r="K1074" s="125"/>
      <c r="L1074" s="125"/>
      <c r="M1074" s="125"/>
      <c r="N1074" s="125"/>
      <c r="O1074" s="127"/>
      <c r="P1074" s="127"/>
      <c r="Q1074" s="127"/>
      <c r="R1074" s="7"/>
      <c r="S1074" s="10"/>
    </row>
    <row r="1075" spans="1:20" ht="7.5" customHeight="1" outlineLevel="4" x14ac:dyDescent="0.15">
      <c r="A1075" s="10"/>
      <c r="B1075" s="84"/>
      <c r="C1075" s="83"/>
      <c r="D1075" s="86"/>
      <c r="E1075" s="45"/>
      <c r="F1075" s="87"/>
      <c r="G1075" s="86"/>
      <c r="H1075" s="88"/>
      <c r="I1075" s="90"/>
      <c r="J1075" s="47"/>
      <c r="K1075" s="51"/>
      <c r="L1075" s="51"/>
      <c r="M1075" s="51"/>
      <c r="N1075" s="51"/>
      <c r="O1075" s="47"/>
      <c r="P1075" s="47"/>
      <c r="Q1075" s="47"/>
      <c r="R1075" s="7"/>
      <c r="S1075" s="10"/>
    </row>
    <row r="1076" spans="1:20" ht="11.25" outlineLevel="3" x14ac:dyDescent="0.2">
      <c r="A1076" s="16"/>
      <c r="B1076" s="113"/>
      <c r="C1076" s="114">
        <v>3</v>
      </c>
      <c r="D1076" s="115" t="s">
        <v>227</v>
      </c>
      <c r="E1076" s="116" t="s">
        <v>310</v>
      </c>
      <c r="F1076" s="117" t="s">
        <v>311</v>
      </c>
      <c r="G1076" s="115" t="s">
        <v>306</v>
      </c>
      <c r="H1076" s="118">
        <v>1</v>
      </c>
      <c r="I1076" s="119">
        <v>0</v>
      </c>
      <c r="J1076" s="120">
        <f>H1076*I1076</f>
        <v>0</v>
      </c>
      <c r="K1076" s="118">
        <v>1E-4</v>
      </c>
      <c r="L1076" s="118">
        <f>H1076*K1076</f>
        <v>1E-4</v>
      </c>
      <c r="M1076" s="118"/>
      <c r="N1076" s="118">
        <f>H1076*M1076</f>
        <v>0</v>
      </c>
      <c r="O1076" s="120">
        <v>21</v>
      </c>
      <c r="P1076" s="120">
        <f>J1076*(O1076/100)</f>
        <v>0</v>
      </c>
      <c r="Q1076" s="120">
        <f>J1076+P1076</f>
        <v>0</v>
      </c>
      <c r="R1076" s="10"/>
      <c r="S1076" s="10"/>
      <c r="T1076" s="10"/>
    </row>
    <row r="1077" spans="1:20" ht="9.75" outlineLevel="4" x14ac:dyDescent="0.2">
      <c r="A1077" s="121"/>
      <c r="B1077" s="122"/>
      <c r="C1077" s="122"/>
      <c r="D1077" s="123"/>
      <c r="E1077" s="128" t="s">
        <v>17</v>
      </c>
      <c r="F1077" s="124" t="s">
        <v>760</v>
      </c>
      <c r="G1077" s="123"/>
      <c r="H1077" s="125">
        <v>1</v>
      </c>
      <c r="I1077" s="126"/>
      <c r="J1077" s="127"/>
      <c r="K1077" s="125"/>
      <c r="L1077" s="125"/>
      <c r="M1077" s="125"/>
      <c r="N1077" s="125"/>
      <c r="O1077" s="127"/>
      <c r="P1077" s="127"/>
      <c r="Q1077" s="127"/>
      <c r="R1077" s="7"/>
      <c r="S1077" s="10"/>
    </row>
    <row r="1078" spans="1:20" ht="7.5" customHeight="1" outlineLevel="4" x14ac:dyDescent="0.15">
      <c r="A1078" s="10"/>
      <c r="B1078" s="84"/>
      <c r="C1078" s="83"/>
      <c r="D1078" s="86"/>
      <c r="E1078" s="45"/>
      <c r="F1078" s="87"/>
      <c r="G1078" s="86"/>
      <c r="H1078" s="88"/>
      <c r="I1078" s="90"/>
      <c r="J1078" s="47"/>
      <c r="K1078" s="51"/>
      <c r="L1078" s="51"/>
      <c r="M1078" s="51"/>
      <c r="N1078" s="51"/>
      <c r="O1078" s="47"/>
      <c r="P1078" s="47"/>
      <c r="Q1078" s="47"/>
      <c r="R1078" s="7"/>
      <c r="S1078" s="10"/>
    </row>
    <row r="1079" spans="1:20" ht="11.25" outlineLevel="3" x14ac:dyDescent="0.2">
      <c r="A1079" s="16"/>
      <c r="B1079" s="113"/>
      <c r="C1079" s="114">
        <v>4</v>
      </c>
      <c r="D1079" s="115" t="s">
        <v>227</v>
      </c>
      <c r="E1079" s="116" t="s">
        <v>312</v>
      </c>
      <c r="F1079" s="117" t="s">
        <v>313</v>
      </c>
      <c r="G1079" s="115" t="s">
        <v>306</v>
      </c>
      <c r="H1079" s="118">
        <v>2</v>
      </c>
      <c r="I1079" s="119">
        <v>0</v>
      </c>
      <c r="J1079" s="120">
        <f>H1079*I1079</f>
        <v>0</v>
      </c>
      <c r="K1079" s="118">
        <v>3.5E-4</v>
      </c>
      <c r="L1079" s="118">
        <f>H1079*K1079</f>
        <v>6.9999999999999999E-4</v>
      </c>
      <c r="M1079" s="118"/>
      <c r="N1079" s="118">
        <f>H1079*M1079</f>
        <v>0</v>
      </c>
      <c r="O1079" s="120">
        <v>21</v>
      </c>
      <c r="P1079" s="120">
        <f>J1079*(O1079/100)</f>
        <v>0</v>
      </c>
      <c r="Q1079" s="120">
        <f>J1079+P1079</f>
        <v>0</v>
      </c>
      <c r="R1079" s="10"/>
      <c r="S1079" s="10"/>
      <c r="T1079" s="10"/>
    </row>
    <row r="1080" spans="1:20" ht="9.75" outlineLevel="4" x14ac:dyDescent="0.2">
      <c r="A1080" s="121"/>
      <c r="B1080" s="122"/>
      <c r="C1080" s="122"/>
      <c r="D1080" s="123"/>
      <c r="E1080" s="128" t="s">
        <v>17</v>
      </c>
      <c r="F1080" s="124" t="s">
        <v>465</v>
      </c>
      <c r="G1080" s="123"/>
      <c r="H1080" s="125">
        <v>2</v>
      </c>
      <c r="I1080" s="126"/>
      <c r="J1080" s="127"/>
      <c r="K1080" s="125"/>
      <c r="L1080" s="125"/>
      <c r="M1080" s="125"/>
      <c r="N1080" s="125"/>
      <c r="O1080" s="127"/>
      <c r="P1080" s="127"/>
      <c r="Q1080" s="127"/>
      <c r="R1080" s="7"/>
      <c r="S1080" s="10"/>
    </row>
    <row r="1081" spans="1:20" ht="7.5" customHeight="1" outlineLevel="4" x14ac:dyDescent="0.15">
      <c r="A1081" s="10"/>
      <c r="B1081" s="84"/>
      <c r="C1081" s="83"/>
      <c r="D1081" s="86"/>
      <c r="E1081" s="45"/>
      <c r="F1081" s="87"/>
      <c r="G1081" s="86"/>
      <c r="H1081" s="88"/>
      <c r="I1081" s="90"/>
      <c r="J1081" s="47"/>
      <c r="K1081" s="51"/>
      <c r="L1081" s="51"/>
      <c r="M1081" s="51"/>
      <c r="N1081" s="51"/>
      <c r="O1081" s="47"/>
      <c r="P1081" s="47"/>
      <c r="Q1081" s="47"/>
      <c r="R1081" s="7"/>
      <c r="S1081" s="10"/>
    </row>
    <row r="1082" spans="1:20" ht="11.25" outlineLevel="3" x14ac:dyDescent="0.2">
      <c r="A1082" s="16"/>
      <c r="B1082" s="113"/>
      <c r="C1082" s="114">
        <v>5</v>
      </c>
      <c r="D1082" s="115" t="s">
        <v>227</v>
      </c>
      <c r="E1082" s="116" t="s">
        <v>321</v>
      </c>
      <c r="F1082" s="117" t="s">
        <v>322</v>
      </c>
      <c r="G1082" s="115" t="s">
        <v>306</v>
      </c>
      <c r="H1082" s="118">
        <v>1</v>
      </c>
      <c r="I1082" s="119">
        <v>0</v>
      </c>
      <c r="J1082" s="120">
        <f>H1082*I1082</f>
        <v>0</v>
      </c>
      <c r="K1082" s="118">
        <v>3.5000000000000001E-3</v>
      </c>
      <c r="L1082" s="118">
        <f>H1082*K1082</f>
        <v>3.5000000000000001E-3</v>
      </c>
      <c r="M1082" s="118"/>
      <c r="N1082" s="118">
        <f>H1082*M1082</f>
        <v>0</v>
      </c>
      <c r="O1082" s="120">
        <v>21</v>
      </c>
      <c r="P1082" s="120">
        <f>J1082*(O1082/100)</f>
        <v>0</v>
      </c>
      <c r="Q1082" s="120">
        <f>J1082+P1082</f>
        <v>0</v>
      </c>
      <c r="R1082" s="10"/>
      <c r="S1082" s="10"/>
      <c r="T1082" s="10"/>
    </row>
    <row r="1083" spans="1:20" ht="9.75" outlineLevel="4" x14ac:dyDescent="0.2">
      <c r="A1083" s="121"/>
      <c r="B1083" s="122"/>
      <c r="C1083" s="122"/>
      <c r="D1083" s="123"/>
      <c r="E1083" s="128" t="s">
        <v>17</v>
      </c>
      <c r="F1083" s="124" t="s">
        <v>323</v>
      </c>
      <c r="G1083" s="123"/>
      <c r="H1083" s="125">
        <v>0</v>
      </c>
      <c r="I1083" s="126"/>
      <c r="J1083" s="127"/>
      <c r="K1083" s="125"/>
      <c r="L1083" s="125"/>
      <c r="M1083" s="125"/>
      <c r="N1083" s="125"/>
      <c r="O1083" s="127"/>
      <c r="P1083" s="127"/>
      <c r="Q1083" s="127"/>
      <c r="R1083" s="7"/>
      <c r="S1083" s="10"/>
    </row>
    <row r="1084" spans="1:20" ht="9.75" outlineLevel="4" x14ac:dyDescent="0.2">
      <c r="A1084" s="121"/>
      <c r="B1084" s="122"/>
      <c r="C1084" s="122"/>
      <c r="D1084" s="123"/>
      <c r="E1084" s="128"/>
      <c r="F1084" s="124" t="s">
        <v>761</v>
      </c>
      <c r="G1084" s="123"/>
      <c r="H1084" s="125">
        <v>1</v>
      </c>
      <c r="I1084" s="126"/>
      <c r="J1084" s="127"/>
      <c r="K1084" s="125"/>
      <c r="L1084" s="125"/>
      <c r="M1084" s="125"/>
      <c r="N1084" s="125"/>
      <c r="O1084" s="127"/>
      <c r="P1084" s="127"/>
      <c r="Q1084" s="127"/>
      <c r="R1084" s="7"/>
      <c r="S1084" s="10"/>
    </row>
    <row r="1085" spans="1:20" ht="7.5" customHeight="1" outlineLevel="4" x14ac:dyDescent="0.15">
      <c r="A1085" s="10"/>
      <c r="B1085" s="84"/>
      <c r="C1085" s="83"/>
      <c r="D1085" s="86"/>
      <c r="E1085" s="45"/>
      <c r="F1085" s="87"/>
      <c r="G1085" s="86"/>
      <c r="H1085" s="88"/>
      <c r="I1085" s="90"/>
      <c r="J1085" s="47"/>
      <c r="K1085" s="51"/>
      <c r="L1085" s="51"/>
      <c r="M1085" s="51"/>
      <c r="N1085" s="51"/>
      <c r="O1085" s="47"/>
      <c r="P1085" s="47"/>
      <c r="Q1085" s="47"/>
      <c r="R1085" s="7"/>
      <c r="S1085" s="10"/>
    </row>
    <row r="1086" spans="1:20" ht="11.25" outlineLevel="3" x14ac:dyDescent="0.2">
      <c r="A1086" s="16"/>
      <c r="B1086" s="113"/>
      <c r="C1086" s="114">
        <v>6</v>
      </c>
      <c r="D1086" s="115" t="s">
        <v>227</v>
      </c>
      <c r="E1086" s="116" t="s">
        <v>325</v>
      </c>
      <c r="F1086" s="117" t="s">
        <v>326</v>
      </c>
      <c r="G1086" s="115" t="s">
        <v>306</v>
      </c>
      <c r="H1086" s="118">
        <v>1</v>
      </c>
      <c r="I1086" s="119">
        <v>0</v>
      </c>
      <c r="J1086" s="120">
        <f>H1086*I1086</f>
        <v>0</v>
      </c>
      <c r="K1086" s="118">
        <v>2.5000000000000001E-3</v>
      </c>
      <c r="L1086" s="118">
        <f>H1086*K1086</f>
        <v>2.5000000000000001E-3</v>
      </c>
      <c r="M1086" s="118"/>
      <c r="N1086" s="118">
        <f>H1086*M1086</f>
        <v>0</v>
      </c>
      <c r="O1086" s="120">
        <v>21</v>
      </c>
      <c r="P1086" s="120">
        <f>J1086*(O1086/100)</f>
        <v>0</v>
      </c>
      <c r="Q1086" s="120">
        <f>J1086+P1086</f>
        <v>0</v>
      </c>
      <c r="R1086" s="10"/>
      <c r="S1086" s="10"/>
      <c r="T1086" s="10"/>
    </row>
    <row r="1087" spans="1:20" ht="9.75" outlineLevel="4" x14ac:dyDescent="0.2">
      <c r="A1087" s="121"/>
      <c r="B1087" s="122"/>
      <c r="C1087" s="122"/>
      <c r="D1087" s="123"/>
      <c r="E1087" s="128" t="s">
        <v>17</v>
      </c>
      <c r="F1087" s="124" t="s">
        <v>762</v>
      </c>
      <c r="G1087" s="123"/>
      <c r="H1087" s="125">
        <v>1</v>
      </c>
      <c r="I1087" s="126"/>
      <c r="J1087" s="127"/>
      <c r="K1087" s="125"/>
      <c r="L1087" s="125"/>
      <c r="M1087" s="125"/>
      <c r="N1087" s="125"/>
      <c r="O1087" s="127"/>
      <c r="P1087" s="127"/>
      <c r="Q1087" s="127"/>
      <c r="R1087" s="7"/>
      <c r="S1087" s="10"/>
    </row>
    <row r="1088" spans="1:20" ht="7.5" customHeight="1" outlineLevel="4" x14ac:dyDescent="0.15">
      <c r="A1088" s="10"/>
      <c r="B1088" s="84"/>
      <c r="C1088" s="83"/>
      <c r="D1088" s="86"/>
      <c r="E1088" s="45"/>
      <c r="F1088" s="87"/>
      <c r="G1088" s="86"/>
      <c r="H1088" s="88"/>
      <c r="I1088" s="90"/>
      <c r="J1088" s="47"/>
      <c r="K1088" s="51"/>
      <c r="L1088" s="51"/>
      <c r="M1088" s="51"/>
      <c r="N1088" s="51"/>
      <c r="O1088" s="47"/>
      <c r="P1088" s="47"/>
      <c r="Q1088" s="47"/>
      <c r="R1088" s="7"/>
      <c r="S1088" s="10"/>
    </row>
    <row r="1089" spans="1:20" ht="11.25" outlineLevel="3" x14ac:dyDescent="0.2">
      <c r="A1089" s="16"/>
      <c r="B1089" s="113"/>
      <c r="C1089" s="114">
        <v>7</v>
      </c>
      <c r="D1089" s="115" t="s">
        <v>227</v>
      </c>
      <c r="E1089" s="116" t="s">
        <v>450</v>
      </c>
      <c r="F1089" s="117" t="s">
        <v>451</v>
      </c>
      <c r="G1089" s="115" t="s">
        <v>277</v>
      </c>
      <c r="H1089" s="118">
        <v>37</v>
      </c>
      <c r="I1089" s="119">
        <v>0</v>
      </c>
      <c r="J1089" s="120">
        <f>H1089*I1089</f>
        <v>0</v>
      </c>
      <c r="K1089" s="118">
        <v>4.8300000000000003E-2</v>
      </c>
      <c r="L1089" s="118">
        <f>H1089*K1089</f>
        <v>1.7871000000000001</v>
      </c>
      <c r="M1089" s="118"/>
      <c r="N1089" s="118">
        <f>H1089*M1089</f>
        <v>0</v>
      </c>
      <c r="O1089" s="120">
        <v>21</v>
      </c>
      <c r="P1089" s="120">
        <f>J1089*(O1089/100)</f>
        <v>0</v>
      </c>
      <c r="Q1089" s="120">
        <f>J1089+P1089</f>
        <v>0</v>
      </c>
      <c r="R1089" s="10"/>
      <c r="S1089" s="10"/>
      <c r="T1089" s="10"/>
    </row>
    <row r="1090" spans="1:20" ht="9.75" outlineLevel="4" x14ac:dyDescent="0.2">
      <c r="A1090" s="121"/>
      <c r="B1090" s="122"/>
      <c r="C1090" s="122"/>
      <c r="D1090" s="123"/>
      <c r="E1090" s="128" t="s">
        <v>17</v>
      </c>
      <c r="F1090" s="124" t="s">
        <v>763</v>
      </c>
      <c r="G1090" s="123"/>
      <c r="H1090" s="125">
        <v>37</v>
      </c>
      <c r="I1090" s="126"/>
      <c r="J1090" s="127"/>
      <c r="K1090" s="125"/>
      <c r="L1090" s="125"/>
      <c r="M1090" s="125"/>
      <c r="N1090" s="125"/>
      <c r="O1090" s="127"/>
      <c r="P1090" s="127"/>
      <c r="Q1090" s="127"/>
      <c r="R1090" s="7"/>
      <c r="S1090" s="10"/>
    </row>
    <row r="1091" spans="1:20" ht="7.5" customHeight="1" outlineLevel="4" x14ac:dyDescent="0.15">
      <c r="A1091" s="10"/>
      <c r="B1091" s="84"/>
      <c r="C1091" s="83"/>
      <c r="D1091" s="86"/>
      <c r="E1091" s="45"/>
      <c r="F1091" s="87"/>
      <c r="G1091" s="86"/>
      <c r="H1091" s="88"/>
      <c r="I1091" s="90"/>
      <c r="J1091" s="47"/>
      <c r="K1091" s="51"/>
      <c r="L1091" s="51"/>
      <c r="M1091" s="51"/>
      <c r="N1091" s="51"/>
      <c r="O1091" s="47"/>
      <c r="P1091" s="47"/>
      <c r="Q1091" s="47"/>
      <c r="R1091" s="7"/>
      <c r="S1091" s="10"/>
    </row>
    <row r="1092" spans="1:20" ht="11.25" outlineLevel="3" x14ac:dyDescent="0.2">
      <c r="A1092" s="16"/>
      <c r="B1092" s="113"/>
      <c r="C1092" s="114">
        <v>8</v>
      </c>
      <c r="D1092" s="115" t="s">
        <v>227</v>
      </c>
      <c r="E1092" s="116" t="s">
        <v>456</v>
      </c>
      <c r="F1092" s="117" t="s">
        <v>457</v>
      </c>
      <c r="G1092" s="115" t="s">
        <v>277</v>
      </c>
      <c r="H1092" s="118">
        <v>8</v>
      </c>
      <c r="I1092" s="119">
        <v>0</v>
      </c>
      <c r="J1092" s="120">
        <f>H1092*I1092</f>
        <v>0</v>
      </c>
      <c r="K1092" s="118">
        <v>0.08</v>
      </c>
      <c r="L1092" s="118">
        <f>H1092*K1092</f>
        <v>0.64</v>
      </c>
      <c r="M1092" s="118"/>
      <c r="N1092" s="118">
        <f>H1092*M1092</f>
        <v>0</v>
      </c>
      <c r="O1092" s="120">
        <v>21</v>
      </c>
      <c r="P1092" s="120">
        <f>J1092*(O1092/100)</f>
        <v>0</v>
      </c>
      <c r="Q1092" s="120">
        <f>J1092+P1092</f>
        <v>0</v>
      </c>
      <c r="R1092" s="10"/>
      <c r="S1092" s="10"/>
      <c r="T1092" s="10"/>
    </row>
    <row r="1093" spans="1:20" ht="9.75" outlineLevel="4" x14ac:dyDescent="0.2">
      <c r="A1093" s="121"/>
      <c r="B1093" s="122"/>
      <c r="C1093" s="122"/>
      <c r="D1093" s="123"/>
      <c r="E1093" s="128" t="s">
        <v>17</v>
      </c>
      <c r="F1093" s="124" t="s">
        <v>764</v>
      </c>
      <c r="G1093" s="123"/>
      <c r="H1093" s="125">
        <v>8</v>
      </c>
      <c r="I1093" s="126"/>
      <c r="J1093" s="127"/>
      <c r="K1093" s="125"/>
      <c r="L1093" s="125"/>
      <c r="M1093" s="125"/>
      <c r="N1093" s="125"/>
      <c r="O1093" s="127"/>
      <c r="P1093" s="127"/>
      <c r="Q1093" s="127"/>
      <c r="R1093" s="7"/>
      <c r="S1093" s="10"/>
    </row>
    <row r="1094" spans="1:20" ht="7.5" customHeight="1" outlineLevel="4" x14ac:dyDescent="0.15">
      <c r="A1094" s="10"/>
      <c r="B1094" s="84"/>
      <c r="C1094" s="83"/>
      <c r="D1094" s="86"/>
      <c r="E1094" s="45"/>
      <c r="F1094" s="87"/>
      <c r="G1094" s="86"/>
      <c r="H1094" s="88"/>
      <c r="I1094" s="90"/>
      <c r="J1094" s="47"/>
      <c r="K1094" s="51"/>
      <c r="L1094" s="51"/>
      <c r="M1094" s="51"/>
      <c r="N1094" s="51"/>
      <c r="O1094" s="47"/>
      <c r="P1094" s="47"/>
      <c r="Q1094" s="47"/>
      <c r="R1094" s="7"/>
      <c r="S1094" s="10"/>
    </row>
    <row r="1095" spans="1:20" ht="11.25" outlineLevel="3" x14ac:dyDescent="0.2">
      <c r="A1095" s="16"/>
      <c r="B1095" s="113"/>
      <c r="C1095" s="114">
        <v>9</v>
      </c>
      <c r="D1095" s="115" t="s">
        <v>227</v>
      </c>
      <c r="E1095" s="116" t="s">
        <v>460</v>
      </c>
      <c r="F1095" s="117" t="s">
        <v>461</v>
      </c>
      <c r="G1095" s="115" t="s">
        <v>277</v>
      </c>
      <c r="H1095" s="118">
        <v>99.4</v>
      </c>
      <c r="I1095" s="119">
        <v>0</v>
      </c>
      <c r="J1095" s="120">
        <f>H1095*I1095</f>
        <v>0</v>
      </c>
      <c r="K1095" s="118">
        <v>4.8000000000000001E-2</v>
      </c>
      <c r="L1095" s="118">
        <f>H1095*K1095</f>
        <v>4.7712000000000003</v>
      </c>
      <c r="M1095" s="118"/>
      <c r="N1095" s="118">
        <f>H1095*M1095</f>
        <v>0</v>
      </c>
      <c r="O1095" s="120">
        <v>21</v>
      </c>
      <c r="P1095" s="120">
        <f>J1095*(O1095/100)</f>
        <v>0</v>
      </c>
      <c r="Q1095" s="120">
        <f>J1095+P1095</f>
        <v>0</v>
      </c>
      <c r="R1095" s="10"/>
      <c r="S1095" s="10"/>
      <c r="T1095" s="10"/>
    </row>
    <row r="1096" spans="1:20" ht="9.75" outlineLevel="4" x14ac:dyDescent="0.2">
      <c r="A1096" s="121"/>
      <c r="B1096" s="122"/>
      <c r="C1096" s="122"/>
      <c r="D1096" s="123"/>
      <c r="E1096" s="128" t="s">
        <v>17</v>
      </c>
      <c r="F1096" s="124" t="s">
        <v>765</v>
      </c>
      <c r="G1096" s="123"/>
      <c r="H1096" s="125">
        <v>45</v>
      </c>
      <c r="I1096" s="126"/>
      <c r="J1096" s="127"/>
      <c r="K1096" s="125"/>
      <c r="L1096" s="125"/>
      <c r="M1096" s="125"/>
      <c r="N1096" s="125"/>
      <c r="O1096" s="127"/>
      <c r="P1096" s="127"/>
      <c r="Q1096" s="127"/>
      <c r="R1096" s="7"/>
      <c r="S1096" s="10"/>
    </row>
    <row r="1097" spans="1:20" ht="9.75" outlineLevel="4" x14ac:dyDescent="0.2">
      <c r="A1097" s="121"/>
      <c r="B1097" s="122"/>
      <c r="C1097" s="122"/>
      <c r="D1097" s="123"/>
      <c r="E1097" s="128"/>
      <c r="F1097" s="124" t="s">
        <v>766</v>
      </c>
      <c r="G1097" s="123"/>
      <c r="H1097" s="125">
        <v>48</v>
      </c>
      <c r="I1097" s="126"/>
      <c r="J1097" s="127"/>
      <c r="K1097" s="125"/>
      <c r="L1097" s="125"/>
      <c r="M1097" s="125"/>
      <c r="N1097" s="125"/>
      <c r="O1097" s="127"/>
      <c r="P1097" s="127"/>
      <c r="Q1097" s="127"/>
      <c r="R1097" s="7"/>
      <c r="S1097" s="10"/>
    </row>
    <row r="1098" spans="1:20" ht="9.75" outlineLevel="4" x14ac:dyDescent="0.2">
      <c r="A1098" s="121"/>
      <c r="B1098" s="122"/>
      <c r="C1098" s="122"/>
      <c r="D1098" s="123"/>
      <c r="E1098" s="128"/>
      <c r="F1098" s="124" t="s">
        <v>767</v>
      </c>
      <c r="G1098" s="123"/>
      <c r="H1098" s="125">
        <v>6.4</v>
      </c>
      <c r="I1098" s="126"/>
      <c r="J1098" s="127"/>
      <c r="K1098" s="125"/>
      <c r="L1098" s="125"/>
      <c r="M1098" s="125"/>
      <c r="N1098" s="125"/>
      <c r="O1098" s="127"/>
      <c r="P1098" s="127"/>
      <c r="Q1098" s="127"/>
      <c r="R1098" s="7"/>
      <c r="S1098" s="10"/>
    </row>
    <row r="1099" spans="1:20" ht="7.5" customHeight="1" outlineLevel="4" x14ac:dyDescent="0.15">
      <c r="A1099" s="10"/>
      <c r="B1099" s="84"/>
      <c r="C1099" s="83"/>
      <c r="D1099" s="86"/>
      <c r="E1099" s="45"/>
      <c r="F1099" s="87"/>
      <c r="G1099" s="86"/>
      <c r="H1099" s="88"/>
      <c r="I1099" s="90"/>
      <c r="J1099" s="47"/>
      <c r="K1099" s="51"/>
      <c r="L1099" s="51"/>
      <c r="M1099" s="51"/>
      <c r="N1099" s="51"/>
      <c r="O1099" s="47"/>
      <c r="P1099" s="47"/>
      <c r="Q1099" s="47"/>
      <c r="R1099" s="7"/>
      <c r="S1099" s="10"/>
    </row>
    <row r="1100" spans="1:20" ht="11.25" outlineLevel="3" x14ac:dyDescent="0.2">
      <c r="A1100" s="16"/>
      <c r="B1100" s="113"/>
      <c r="C1100" s="114">
        <v>10</v>
      </c>
      <c r="D1100" s="115" t="s">
        <v>236</v>
      </c>
      <c r="E1100" s="116" t="s">
        <v>334</v>
      </c>
      <c r="F1100" s="117" t="s">
        <v>335</v>
      </c>
      <c r="G1100" s="115" t="s">
        <v>306</v>
      </c>
      <c r="H1100" s="118">
        <v>2</v>
      </c>
      <c r="I1100" s="119">
        <v>0</v>
      </c>
      <c r="J1100" s="120">
        <f>H1100*I1100</f>
        <v>0</v>
      </c>
      <c r="K1100" s="118">
        <v>6.9999999999999999E-4</v>
      </c>
      <c r="L1100" s="118">
        <f>H1100*K1100</f>
        <v>1.4E-3</v>
      </c>
      <c r="M1100" s="118"/>
      <c r="N1100" s="118">
        <f>H1100*M1100</f>
        <v>0</v>
      </c>
      <c r="O1100" s="120">
        <v>21</v>
      </c>
      <c r="P1100" s="120">
        <f>J1100*(O1100/100)</f>
        <v>0</v>
      </c>
      <c r="Q1100" s="120">
        <f>J1100+P1100</f>
        <v>0</v>
      </c>
      <c r="R1100" s="10"/>
      <c r="S1100" s="10"/>
      <c r="T1100" s="10"/>
    </row>
    <row r="1101" spans="1:20" ht="9.75" outlineLevel="4" x14ac:dyDescent="0.2">
      <c r="A1101" s="121"/>
      <c r="B1101" s="122"/>
      <c r="C1101" s="122"/>
      <c r="D1101" s="123"/>
      <c r="E1101" s="128" t="s">
        <v>17</v>
      </c>
      <c r="F1101" s="124" t="s">
        <v>768</v>
      </c>
      <c r="G1101" s="123"/>
      <c r="H1101" s="125">
        <v>2</v>
      </c>
      <c r="I1101" s="126"/>
      <c r="J1101" s="127"/>
      <c r="K1101" s="125"/>
      <c r="L1101" s="125"/>
      <c r="M1101" s="125"/>
      <c r="N1101" s="125"/>
      <c r="O1101" s="127"/>
      <c r="P1101" s="127"/>
      <c r="Q1101" s="127"/>
      <c r="R1101" s="7"/>
      <c r="S1101" s="10"/>
    </row>
    <row r="1102" spans="1:20" ht="9.75" outlineLevel="4" x14ac:dyDescent="0.2">
      <c r="A1102" s="121"/>
      <c r="B1102" s="122"/>
      <c r="C1102" s="122"/>
      <c r="D1102" s="123"/>
      <c r="E1102" s="128"/>
      <c r="F1102" s="124"/>
      <c r="G1102" s="123"/>
      <c r="H1102" s="125">
        <v>0</v>
      </c>
      <c r="I1102" s="126"/>
      <c r="J1102" s="127"/>
      <c r="K1102" s="125"/>
      <c r="L1102" s="125"/>
      <c r="M1102" s="125"/>
      <c r="N1102" s="125"/>
      <c r="O1102" s="127"/>
      <c r="P1102" s="127"/>
      <c r="Q1102" s="127"/>
      <c r="R1102" s="7"/>
      <c r="S1102" s="10"/>
    </row>
    <row r="1103" spans="1:20" ht="7.5" customHeight="1" outlineLevel="4" x14ac:dyDescent="0.15">
      <c r="A1103" s="10"/>
      <c r="B1103" s="84"/>
      <c r="C1103" s="83"/>
      <c r="D1103" s="86"/>
      <c r="E1103" s="45"/>
      <c r="F1103" s="87"/>
      <c r="G1103" s="86"/>
      <c r="H1103" s="88"/>
      <c r="I1103" s="90"/>
      <c r="J1103" s="47"/>
      <c r="K1103" s="51"/>
      <c r="L1103" s="51"/>
      <c r="M1103" s="51"/>
      <c r="N1103" s="51"/>
      <c r="O1103" s="47"/>
      <c r="P1103" s="47"/>
      <c r="Q1103" s="47"/>
      <c r="R1103" s="7"/>
      <c r="S1103" s="10"/>
    </row>
    <row r="1104" spans="1:20" ht="11.25" outlineLevel="3" x14ac:dyDescent="0.2">
      <c r="A1104" s="16"/>
      <c r="B1104" s="113"/>
      <c r="C1104" s="114">
        <v>11</v>
      </c>
      <c r="D1104" s="115" t="s">
        <v>236</v>
      </c>
      <c r="E1104" s="116" t="s">
        <v>336</v>
      </c>
      <c r="F1104" s="117" t="s">
        <v>337</v>
      </c>
      <c r="G1104" s="115" t="s">
        <v>306</v>
      </c>
      <c r="H1104" s="118">
        <v>1</v>
      </c>
      <c r="I1104" s="119">
        <v>0</v>
      </c>
      <c r="J1104" s="120">
        <f>H1104*I1104</f>
        <v>0</v>
      </c>
      <c r="K1104" s="118">
        <v>0.11241</v>
      </c>
      <c r="L1104" s="118">
        <f>H1104*K1104</f>
        <v>0.11241</v>
      </c>
      <c r="M1104" s="118"/>
      <c r="N1104" s="118">
        <f>H1104*M1104</f>
        <v>0</v>
      </c>
      <c r="O1104" s="120">
        <v>21</v>
      </c>
      <c r="P1104" s="120">
        <f>J1104*(O1104/100)</f>
        <v>0</v>
      </c>
      <c r="Q1104" s="120">
        <f>J1104+P1104</f>
        <v>0</v>
      </c>
      <c r="R1104" s="10"/>
      <c r="S1104" s="10"/>
      <c r="T1104" s="10"/>
    </row>
    <row r="1105" spans="1:20" ht="9.75" outlineLevel="4" x14ac:dyDescent="0.2">
      <c r="A1105" s="121"/>
      <c r="B1105" s="122"/>
      <c r="C1105" s="122"/>
      <c r="D1105" s="123"/>
      <c r="E1105" s="128" t="s">
        <v>17</v>
      </c>
      <c r="F1105" s="124" t="s">
        <v>769</v>
      </c>
      <c r="G1105" s="123"/>
      <c r="H1105" s="125">
        <v>1</v>
      </c>
      <c r="I1105" s="126"/>
      <c r="J1105" s="127"/>
      <c r="K1105" s="125"/>
      <c r="L1105" s="125"/>
      <c r="M1105" s="125"/>
      <c r="N1105" s="125"/>
      <c r="O1105" s="127"/>
      <c r="P1105" s="127"/>
      <c r="Q1105" s="127"/>
      <c r="R1105" s="7"/>
      <c r="S1105" s="10"/>
    </row>
    <row r="1106" spans="1:20" ht="7.5" customHeight="1" outlineLevel="4" x14ac:dyDescent="0.15">
      <c r="A1106" s="10"/>
      <c r="B1106" s="84"/>
      <c r="C1106" s="83"/>
      <c r="D1106" s="86"/>
      <c r="E1106" s="45"/>
      <c r="F1106" s="87"/>
      <c r="G1106" s="86"/>
      <c r="H1106" s="88"/>
      <c r="I1106" s="90"/>
      <c r="J1106" s="47"/>
      <c r="K1106" s="51"/>
      <c r="L1106" s="51"/>
      <c r="M1106" s="51"/>
      <c r="N1106" s="51"/>
      <c r="O1106" s="47"/>
      <c r="P1106" s="47"/>
      <c r="Q1106" s="47"/>
      <c r="R1106" s="7"/>
      <c r="S1106" s="10"/>
    </row>
    <row r="1107" spans="1:20" ht="11.25" outlineLevel="3" x14ac:dyDescent="0.2">
      <c r="A1107" s="16"/>
      <c r="B1107" s="113"/>
      <c r="C1107" s="114">
        <v>12</v>
      </c>
      <c r="D1107" s="115" t="s">
        <v>236</v>
      </c>
      <c r="E1107" s="116" t="s">
        <v>476</v>
      </c>
      <c r="F1107" s="117" t="s">
        <v>477</v>
      </c>
      <c r="G1107" s="115" t="s">
        <v>277</v>
      </c>
      <c r="H1107" s="118">
        <v>45</v>
      </c>
      <c r="I1107" s="119">
        <v>0</v>
      </c>
      <c r="J1107" s="120">
        <f>H1107*I1107</f>
        <v>0</v>
      </c>
      <c r="K1107" s="118">
        <v>0.15540000000000001</v>
      </c>
      <c r="L1107" s="118">
        <f>H1107*K1107</f>
        <v>6.9930000000000003</v>
      </c>
      <c r="M1107" s="118"/>
      <c r="N1107" s="118">
        <f>H1107*M1107</f>
        <v>0</v>
      </c>
      <c r="O1107" s="120">
        <v>21</v>
      </c>
      <c r="P1107" s="120">
        <f>J1107*(O1107/100)</f>
        <v>0</v>
      </c>
      <c r="Q1107" s="120">
        <f>J1107+P1107</f>
        <v>0</v>
      </c>
      <c r="R1107" s="10"/>
      <c r="S1107" s="10"/>
      <c r="T1107" s="10"/>
    </row>
    <row r="1108" spans="1:20" ht="9.75" outlineLevel="4" x14ac:dyDescent="0.2">
      <c r="A1108" s="121"/>
      <c r="B1108" s="122"/>
      <c r="C1108" s="122"/>
      <c r="D1108" s="123"/>
      <c r="E1108" s="128" t="s">
        <v>17</v>
      </c>
      <c r="F1108" s="124" t="s">
        <v>763</v>
      </c>
      <c r="G1108" s="123"/>
      <c r="H1108" s="125">
        <v>37</v>
      </c>
      <c r="I1108" s="126"/>
      <c r="J1108" s="127"/>
      <c r="K1108" s="125"/>
      <c r="L1108" s="125"/>
      <c r="M1108" s="125"/>
      <c r="N1108" s="125"/>
      <c r="O1108" s="127"/>
      <c r="P1108" s="127"/>
      <c r="Q1108" s="127"/>
      <c r="R1108" s="7"/>
      <c r="S1108" s="10"/>
    </row>
    <row r="1109" spans="1:20" ht="9.75" outlineLevel="4" x14ac:dyDescent="0.2">
      <c r="A1109" s="121"/>
      <c r="B1109" s="122"/>
      <c r="C1109" s="122"/>
      <c r="D1109" s="123"/>
      <c r="E1109" s="128"/>
      <c r="F1109" s="124" t="s">
        <v>764</v>
      </c>
      <c r="G1109" s="123"/>
      <c r="H1109" s="125">
        <v>8</v>
      </c>
      <c r="I1109" s="126"/>
      <c r="J1109" s="127"/>
      <c r="K1109" s="125"/>
      <c r="L1109" s="125"/>
      <c r="M1109" s="125"/>
      <c r="N1109" s="125"/>
      <c r="O1109" s="127"/>
      <c r="P1109" s="127"/>
      <c r="Q1109" s="127"/>
      <c r="R1109" s="7"/>
      <c r="S1109" s="10"/>
    </row>
    <row r="1110" spans="1:20" ht="7.5" customHeight="1" outlineLevel="4" x14ac:dyDescent="0.15">
      <c r="A1110" s="10"/>
      <c r="B1110" s="84"/>
      <c r="C1110" s="83"/>
      <c r="D1110" s="86"/>
      <c r="E1110" s="45"/>
      <c r="F1110" s="87"/>
      <c r="G1110" s="86"/>
      <c r="H1110" s="88"/>
      <c r="I1110" s="90"/>
      <c r="J1110" s="47"/>
      <c r="K1110" s="51"/>
      <c r="L1110" s="51"/>
      <c r="M1110" s="51"/>
      <c r="N1110" s="51"/>
      <c r="O1110" s="47"/>
      <c r="P1110" s="47"/>
      <c r="Q1110" s="47"/>
      <c r="R1110" s="7"/>
      <c r="S1110" s="10"/>
    </row>
    <row r="1111" spans="1:20" ht="11.25" outlineLevel="3" x14ac:dyDescent="0.2">
      <c r="A1111" s="16"/>
      <c r="B1111" s="113"/>
      <c r="C1111" s="114">
        <v>13</v>
      </c>
      <c r="D1111" s="115" t="s">
        <v>236</v>
      </c>
      <c r="E1111" s="116" t="s">
        <v>479</v>
      </c>
      <c r="F1111" s="117" t="s">
        <v>480</v>
      </c>
      <c r="G1111" s="115" t="s">
        <v>277</v>
      </c>
      <c r="H1111" s="118">
        <v>99.4</v>
      </c>
      <c r="I1111" s="119">
        <v>0</v>
      </c>
      <c r="J1111" s="120">
        <f>H1111*I1111</f>
        <v>0</v>
      </c>
      <c r="K1111" s="118">
        <v>0.10095</v>
      </c>
      <c r="L1111" s="118">
        <f>H1111*K1111</f>
        <v>10.03443</v>
      </c>
      <c r="M1111" s="118"/>
      <c r="N1111" s="118">
        <f>H1111*M1111</f>
        <v>0</v>
      </c>
      <c r="O1111" s="120">
        <v>21</v>
      </c>
      <c r="P1111" s="120">
        <f>J1111*(O1111/100)</f>
        <v>0</v>
      </c>
      <c r="Q1111" s="120">
        <f>J1111+P1111</f>
        <v>0</v>
      </c>
      <c r="R1111" s="10"/>
      <c r="S1111" s="10"/>
      <c r="T1111" s="10"/>
    </row>
    <row r="1112" spans="1:20" ht="9.75" outlineLevel="4" x14ac:dyDescent="0.2">
      <c r="A1112" s="121"/>
      <c r="B1112" s="122"/>
      <c r="C1112" s="122"/>
      <c r="D1112" s="123"/>
      <c r="E1112" s="128" t="s">
        <v>17</v>
      </c>
      <c r="F1112" s="124" t="s">
        <v>765</v>
      </c>
      <c r="G1112" s="123"/>
      <c r="H1112" s="125">
        <v>45</v>
      </c>
      <c r="I1112" s="126"/>
      <c r="J1112" s="127"/>
      <c r="K1112" s="125"/>
      <c r="L1112" s="125"/>
      <c r="M1112" s="125"/>
      <c r="N1112" s="125"/>
      <c r="O1112" s="127"/>
      <c r="P1112" s="127"/>
      <c r="Q1112" s="127"/>
      <c r="R1112" s="7"/>
      <c r="S1112" s="10"/>
    </row>
    <row r="1113" spans="1:20" ht="9.75" outlineLevel="4" x14ac:dyDescent="0.2">
      <c r="A1113" s="121"/>
      <c r="B1113" s="122"/>
      <c r="C1113" s="122"/>
      <c r="D1113" s="123"/>
      <c r="E1113" s="128"/>
      <c r="F1113" s="124" t="s">
        <v>766</v>
      </c>
      <c r="G1113" s="123"/>
      <c r="H1113" s="125">
        <v>48</v>
      </c>
      <c r="I1113" s="126"/>
      <c r="J1113" s="127"/>
      <c r="K1113" s="125"/>
      <c r="L1113" s="125"/>
      <c r="M1113" s="125"/>
      <c r="N1113" s="125"/>
      <c r="O1113" s="127"/>
      <c r="P1113" s="127"/>
      <c r="Q1113" s="127"/>
      <c r="R1113" s="7"/>
      <c r="S1113" s="10"/>
    </row>
    <row r="1114" spans="1:20" ht="9.75" outlineLevel="4" x14ac:dyDescent="0.2">
      <c r="A1114" s="121"/>
      <c r="B1114" s="122"/>
      <c r="C1114" s="122"/>
      <c r="D1114" s="123"/>
      <c r="E1114" s="128"/>
      <c r="F1114" s="124" t="s">
        <v>767</v>
      </c>
      <c r="G1114" s="123"/>
      <c r="H1114" s="125">
        <v>6.4</v>
      </c>
      <c r="I1114" s="126"/>
      <c r="J1114" s="127"/>
      <c r="K1114" s="125"/>
      <c r="L1114" s="125"/>
      <c r="M1114" s="125"/>
      <c r="N1114" s="125"/>
      <c r="O1114" s="127"/>
      <c r="P1114" s="127"/>
      <c r="Q1114" s="127"/>
      <c r="R1114" s="7"/>
      <c r="S1114" s="10"/>
    </row>
    <row r="1115" spans="1:20" ht="7.5" customHeight="1" outlineLevel="4" x14ac:dyDescent="0.15">
      <c r="A1115" s="10"/>
      <c r="B1115" s="84"/>
      <c r="C1115" s="83"/>
      <c r="D1115" s="86"/>
      <c r="E1115" s="45"/>
      <c r="F1115" s="87"/>
      <c r="G1115" s="86"/>
      <c r="H1115" s="88"/>
      <c r="I1115" s="90"/>
      <c r="J1115" s="47"/>
      <c r="K1115" s="51"/>
      <c r="L1115" s="51"/>
      <c r="M1115" s="51"/>
      <c r="N1115" s="51"/>
      <c r="O1115" s="47"/>
      <c r="P1115" s="47"/>
      <c r="Q1115" s="47"/>
      <c r="R1115" s="7"/>
      <c r="S1115" s="10"/>
    </row>
    <row r="1116" spans="1:20" ht="11.25" outlineLevel="3" x14ac:dyDescent="0.2">
      <c r="A1116" s="16"/>
      <c r="B1116" s="113"/>
      <c r="C1116" s="114">
        <v>14</v>
      </c>
      <c r="D1116" s="115" t="s">
        <v>236</v>
      </c>
      <c r="E1116" s="116" t="s">
        <v>481</v>
      </c>
      <c r="F1116" s="117" t="s">
        <v>482</v>
      </c>
      <c r="G1116" s="115" t="s">
        <v>243</v>
      </c>
      <c r="H1116" s="118">
        <v>14.042</v>
      </c>
      <c r="I1116" s="119">
        <v>0</v>
      </c>
      <c r="J1116" s="120">
        <f>H1116*I1116</f>
        <v>0</v>
      </c>
      <c r="K1116" s="118">
        <v>2.2563399999999998</v>
      </c>
      <c r="L1116" s="118">
        <f>H1116*K1116</f>
        <v>31.683526279999995</v>
      </c>
      <c r="M1116" s="118"/>
      <c r="N1116" s="118">
        <f>H1116*M1116</f>
        <v>0</v>
      </c>
      <c r="O1116" s="120">
        <v>21</v>
      </c>
      <c r="P1116" s="120">
        <f>J1116*(O1116/100)</f>
        <v>0</v>
      </c>
      <c r="Q1116" s="120">
        <f>J1116+P1116</f>
        <v>0</v>
      </c>
      <c r="R1116" s="10"/>
      <c r="S1116" s="10"/>
      <c r="T1116" s="10"/>
    </row>
    <row r="1117" spans="1:20" ht="9.75" outlineLevel="4" x14ac:dyDescent="0.2">
      <c r="A1117" s="121"/>
      <c r="B1117" s="122"/>
      <c r="C1117" s="122"/>
      <c r="D1117" s="123"/>
      <c r="E1117" s="128" t="s">
        <v>17</v>
      </c>
      <c r="F1117" s="124" t="s">
        <v>770</v>
      </c>
      <c r="G1117" s="123"/>
      <c r="H1117" s="125">
        <v>14.042</v>
      </c>
      <c r="I1117" s="126"/>
      <c r="J1117" s="127"/>
      <c r="K1117" s="125"/>
      <c r="L1117" s="125"/>
      <c r="M1117" s="125"/>
      <c r="N1117" s="125"/>
      <c r="O1117" s="127"/>
      <c r="P1117" s="127"/>
      <c r="Q1117" s="127"/>
      <c r="R1117" s="7"/>
      <c r="S1117" s="10"/>
    </row>
    <row r="1118" spans="1:20" ht="7.5" customHeight="1" outlineLevel="4" x14ac:dyDescent="0.15">
      <c r="A1118" s="10"/>
      <c r="B1118" s="84"/>
      <c r="C1118" s="83"/>
      <c r="D1118" s="86"/>
      <c r="E1118" s="45"/>
      <c r="F1118" s="87"/>
      <c r="G1118" s="86"/>
      <c r="H1118" s="88"/>
      <c r="I1118" s="90"/>
      <c r="J1118" s="47"/>
      <c r="K1118" s="51"/>
      <c r="L1118" s="51"/>
      <c r="M1118" s="51"/>
      <c r="N1118" s="51"/>
      <c r="O1118" s="47"/>
      <c r="P1118" s="47"/>
      <c r="Q1118" s="47"/>
      <c r="R1118" s="7"/>
      <c r="S1118" s="10"/>
    </row>
    <row r="1119" spans="1:20" ht="11.25" outlineLevel="3" x14ac:dyDescent="0.2">
      <c r="A1119" s="16"/>
      <c r="B1119" s="113"/>
      <c r="C1119" s="114">
        <v>15</v>
      </c>
      <c r="D1119" s="115" t="s">
        <v>236</v>
      </c>
      <c r="E1119" s="116" t="s">
        <v>771</v>
      </c>
      <c r="F1119" s="117" t="s">
        <v>772</v>
      </c>
      <c r="G1119" s="115" t="s">
        <v>277</v>
      </c>
      <c r="H1119" s="118">
        <v>18</v>
      </c>
      <c r="I1119" s="119">
        <v>0</v>
      </c>
      <c r="J1119" s="120">
        <f>H1119*I1119</f>
        <v>0</v>
      </c>
      <c r="K1119" s="118">
        <v>0.35254999999999997</v>
      </c>
      <c r="L1119" s="118">
        <f>H1119*K1119</f>
        <v>6.3458999999999994</v>
      </c>
      <c r="M1119" s="118"/>
      <c r="N1119" s="118">
        <f>H1119*M1119</f>
        <v>0</v>
      </c>
      <c r="O1119" s="120">
        <v>21</v>
      </c>
      <c r="P1119" s="120">
        <f>J1119*(O1119/100)</f>
        <v>0</v>
      </c>
      <c r="Q1119" s="120">
        <f>J1119+P1119</f>
        <v>0</v>
      </c>
      <c r="R1119" s="10"/>
      <c r="S1119" s="10"/>
      <c r="T1119" s="10"/>
    </row>
    <row r="1120" spans="1:20" ht="9.75" outlineLevel="4" x14ac:dyDescent="0.2">
      <c r="A1120" s="121"/>
      <c r="B1120" s="122"/>
      <c r="C1120" s="122"/>
      <c r="D1120" s="123"/>
      <c r="E1120" s="128" t="s">
        <v>17</v>
      </c>
      <c r="F1120" s="124" t="s">
        <v>773</v>
      </c>
      <c r="G1120" s="123"/>
      <c r="H1120" s="125">
        <v>18</v>
      </c>
      <c r="I1120" s="126"/>
      <c r="J1120" s="127"/>
      <c r="K1120" s="125"/>
      <c r="L1120" s="125"/>
      <c r="M1120" s="125"/>
      <c r="N1120" s="125"/>
      <c r="O1120" s="127"/>
      <c r="P1120" s="127"/>
      <c r="Q1120" s="127"/>
      <c r="R1120" s="7"/>
      <c r="S1120" s="10"/>
    </row>
    <row r="1121" spans="1:20" ht="7.5" customHeight="1" outlineLevel="4" x14ac:dyDescent="0.15">
      <c r="A1121" s="10"/>
      <c r="B1121" s="84"/>
      <c r="C1121" s="83"/>
      <c r="D1121" s="86"/>
      <c r="E1121" s="45"/>
      <c r="F1121" s="87"/>
      <c r="G1121" s="86"/>
      <c r="H1121" s="88"/>
      <c r="I1121" s="90"/>
      <c r="J1121" s="47"/>
      <c r="K1121" s="51"/>
      <c r="L1121" s="51"/>
      <c r="M1121" s="51"/>
      <c r="N1121" s="51"/>
      <c r="O1121" s="47"/>
      <c r="P1121" s="47"/>
      <c r="Q1121" s="47"/>
      <c r="R1121" s="7"/>
      <c r="S1121" s="10"/>
    </row>
    <row r="1122" spans="1:20" outlineLevel="3" x14ac:dyDescent="0.15">
      <c r="B1122" s="7"/>
      <c r="C1122" s="7"/>
      <c r="D1122" s="7"/>
      <c r="E1122" s="7"/>
      <c r="F1122" s="7"/>
      <c r="G1122" s="7"/>
      <c r="H1122" s="7"/>
      <c r="I1122" s="10"/>
      <c r="J1122" s="10"/>
      <c r="K1122" s="7"/>
      <c r="L1122" s="7"/>
      <c r="M1122" s="7"/>
      <c r="N1122" s="7"/>
      <c r="O1122" s="7"/>
      <c r="P1122" s="10"/>
      <c r="Q1122" s="10"/>
    </row>
    <row r="1123" spans="1:20" ht="11.25" outlineLevel="2" x14ac:dyDescent="0.2">
      <c r="A1123" s="77" t="s">
        <v>94</v>
      </c>
      <c r="B1123" s="106">
        <v>3</v>
      </c>
      <c r="C1123" s="107"/>
      <c r="D1123" s="108" t="s">
        <v>180</v>
      </c>
      <c r="E1123" s="108"/>
      <c r="F1123" s="109" t="s">
        <v>56</v>
      </c>
      <c r="G1123" s="108"/>
      <c r="H1123" s="110"/>
      <c r="I1123" s="111"/>
      <c r="J1123" s="79">
        <f>SUBTOTAL(9,J1124:J1131)</f>
        <v>0</v>
      </c>
      <c r="K1123" s="110"/>
      <c r="L1123" s="80">
        <f>SUBTOTAL(9,L1124:L1131)</f>
        <v>0</v>
      </c>
      <c r="M1123" s="110"/>
      <c r="N1123" s="80">
        <f>SUBTOTAL(9,N1124:N1131)</f>
        <v>0</v>
      </c>
      <c r="O1123" s="112"/>
      <c r="P1123" s="79">
        <f>SUBTOTAL(9,P1124:P1131)</f>
        <v>0</v>
      </c>
      <c r="Q1123" s="79">
        <f>SUBTOTAL(9,Q1124:Q1131)</f>
        <v>0</v>
      </c>
      <c r="R1123" s="7"/>
      <c r="S1123" s="10"/>
      <c r="T1123" s="10"/>
    </row>
    <row r="1124" spans="1:20" ht="22.5" outlineLevel="3" x14ac:dyDescent="0.2">
      <c r="A1124" s="16"/>
      <c r="B1124" s="113"/>
      <c r="C1124" s="114">
        <v>1</v>
      </c>
      <c r="D1124" s="115" t="s">
        <v>236</v>
      </c>
      <c r="E1124" s="116" t="s">
        <v>774</v>
      </c>
      <c r="F1124" s="117" t="s">
        <v>775</v>
      </c>
      <c r="G1124" s="115" t="s">
        <v>234</v>
      </c>
      <c r="H1124" s="118">
        <v>41.134999999999998</v>
      </c>
      <c r="I1124" s="119">
        <v>0</v>
      </c>
      <c r="J1124" s="120">
        <f>H1124*I1124</f>
        <v>0</v>
      </c>
      <c r="K1124" s="118"/>
      <c r="L1124" s="118">
        <f>H1124*K1124</f>
        <v>0</v>
      </c>
      <c r="M1124" s="118"/>
      <c r="N1124" s="118">
        <f>H1124*M1124</f>
        <v>0</v>
      </c>
      <c r="O1124" s="120">
        <v>21</v>
      </c>
      <c r="P1124" s="120">
        <f>J1124*(O1124/100)</f>
        <v>0</v>
      </c>
      <c r="Q1124" s="120">
        <f>J1124+P1124</f>
        <v>0</v>
      </c>
      <c r="R1124" s="10"/>
      <c r="S1124" s="10"/>
      <c r="T1124" s="10"/>
    </row>
    <row r="1125" spans="1:20" ht="11.25" outlineLevel="3" x14ac:dyDescent="0.2">
      <c r="A1125" s="16"/>
      <c r="B1125" s="113"/>
      <c r="C1125" s="114">
        <v>2</v>
      </c>
      <c r="D1125" s="115" t="s">
        <v>236</v>
      </c>
      <c r="E1125" s="116" t="s">
        <v>347</v>
      </c>
      <c r="F1125" s="117" t="s">
        <v>348</v>
      </c>
      <c r="G1125" s="115" t="s">
        <v>234</v>
      </c>
      <c r="H1125" s="118">
        <v>41.134999999999998</v>
      </c>
      <c r="I1125" s="119">
        <v>0</v>
      </c>
      <c r="J1125" s="120">
        <f>H1125*I1125</f>
        <v>0</v>
      </c>
      <c r="K1125" s="118"/>
      <c r="L1125" s="118">
        <f>H1125*K1125</f>
        <v>0</v>
      </c>
      <c r="M1125" s="118"/>
      <c r="N1125" s="118">
        <f>H1125*M1125</f>
        <v>0</v>
      </c>
      <c r="O1125" s="120">
        <v>21</v>
      </c>
      <c r="P1125" s="120">
        <f>J1125*(O1125/100)</f>
        <v>0</v>
      </c>
      <c r="Q1125" s="120">
        <f>J1125+P1125</f>
        <v>0</v>
      </c>
      <c r="R1125" s="10"/>
      <c r="S1125" s="10"/>
      <c r="T1125" s="10"/>
    </row>
    <row r="1126" spans="1:20" ht="11.25" outlineLevel="3" x14ac:dyDescent="0.2">
      <c r="A1126" s="16"/>
      <c r="B1126" s="113"/>
      <c r="C1126" s="114">
        <v>3</v>
      </c>
      <c r="D1126" s="115" t="s">
        <v>236</v>
      </c>
      <c r="E1126" s="116" t="s">
        <v>349</v>
      </c>
      <c r="F1126" s="117" t="s">
        <v>350</v>
      </c>
      <c r="G1126" s="115" t="s">
        <v>234</v>
      </c>
      <c r="H1126" s="118">
        <v>617.02499999999998</v>
      </c>
      <c r="I1126" s="119">
        <v>0</v>
      </c>
      <c r="J1126" s="120">
        <f>H1126*I1126</f>
        <v>0</v>
      </c>
      <c r="K1126" s="118"/>
      <c r="L1126" s="118">
        <f>H1126*K1126</f>
        <v>0</v>
      </c>
      <c r="M1126" s="118"/>
      <c r="N1126" s="118">
        <f>H1126*M1126</f>
        <v>0</v>
      </c>
      <c r="O1126" s="120">
        <v>21</v>
      </c>
      <c r="P1126" s="120">
        <f>J1126*(O1126/100)</f>
        <v>0</v>
      </c>
      <c r="Q1126" s="120">
        <f>J1126+P1126</f>
        <v>0</v>
      </c>
      <c r="R1126" s="10"/>
      <c r="S1126" s="10"/>
      <c r="T1126" s="10"/>
    </row>
    <row r="1127" spans="1:20" ht="9.75" outlineLevel="4" x14ac:dyDescent="0.2">
      <c r="A1127" s="121"/>
      <c r="B1127" s="122"/>
      <c r="C1127" s="122"/>
      <c r="D1127" s="123"/>
      <c r="E1127" s="128" t="s">
        <v>17</v>
      </c>
      <c r="F1127" s="124" t="s">
        <v>776</v>
      </c>
      <c r="G1127" s="123"/>
      <c r="H1127" s="125">
        <v>617.02499999999998</v>
      </c>
      <c r="I1127" s="126"/>
      <c r="J1127" s="127"/>
      <c r="K1127" s="125"/>
      <c r="L1127" s="125"/>
      <c r="M1127" s="125"/>
      <c r="N1127" s="125"/>
      <c r="O1127" s="127"/>
      <c r="P1127" s="127"/>
      <c r="Q1127" s="127"/>
      <c r="R1127" s="7"/>
      <c r="S1127" s="10"/>
    </row>
    <row r="1128" spans="1:20" ht="7.5" customHeight="1" outlineLevel="4" x14ac:dyDescent="0.15">
      <c r="A1128" s="10"/>
      <c r="B1128" s="84"/>
      <c r="C1128" s="83"/>
      <c r="D1128" s="86"/>
      <c r="E1128" s="45"/>
      <c r="F1128" s="87"/>
      <c r="G1128" s="86"/>
      <c r="H1128" s="88"/>
      <c r="I1128" s="90"/>
      <c r="J1128" s="47"/>
      <c r="K1128" s="51"/>
      <c r="L1128" s="51"/>
      <c r="M1128" s="51"/>
      <c r="N1128" s="51"/>
      <c r="O1128" s="47"/>
      <c r="P1128" s="47"/>
      <c r="Q1128" s="47"/>
      <c r="R1128" s="7"/>
      <c r="S1128" s="10"/>
    </row>
    <row r="1129" spans="1:20" ht="11.25" outlineLevel="3" x14ac:dyDescent="0.2">
      <c r="A1129" s="16"/>
      <c r="B1129" s="113"/>
      <c r="C1129" s="114">
        <v>4</v>
      </c>
      <c r="D1129" s="115" t="s">
        <v>236</v>
      </c>
      <c r="E1129" s="116" t="s">
        <v>352</v>
      </c>
      <c r="F1129" s="117" t="s">
        <v>353</v>
      </c>
      <c r="G1129" s="115" t="s">
        <v>234</v>
      </c>
      <c r="H1129" s="118">
        <v>41.134999999999998</v>
      </c>
      <c r="I1129" s="119">
        <v>0</v>
      </c>
      <c r="J1129" s="120">
        <f>H1129*I1129</f>
        <v>0</v>
      </c>
      <c r="K1129" s="118"/>
      <c r="L1129" s="118">
        <f>H1129*K1129</f>
        <v>0</v>
      </c>
      <c r="M1129" s="118"/>
      <c r="N1129" s="118">
        <f>H1129*M1129</f>
        <v>0</v>
      </c>
      <c r="O1129" s="120">
        <v>21</v>
      </c>
      <c r="P1129" s="120">
        <f>J1129*(O1129/100)</f>
        <v>0</v>
      </c>
      <c r="Q1129" s="120">
        <f>J1129+P1129</f>
        <v>0</v>
      </c>
      <c r="R1129" s="10"/>
      <c r="S1129" s="10"/>
      <c r="T1129" s="10"/>
    </row>
    <row r="1130" spans="1:20" ht="11.25" outlineLevel="3" x14ac:dyDescent="0.2">
      <c r="A1130" s="16"/>
      <c r="B1130" s="113"/>
      <c r="C1130" s="114">
        <v>5</v>
      </c>
      <c r="D1130" s="115" t="s">
        <v>236</v>
      </c>
      <c r="E1130" s="116" t="s">
        <v>355</v>
      </c>
      <c r="F1130" s="117" t="s">
        <v>356</v>
      </c>
      <c r="G1130" s="115" t="s">
        <v>234</v>
      </c>
      <c r="H1130" s="118">
        <v>199.98914397999999</v>
      </c>
      <c r="I1130" s="119">
        <v>0</v>
      </c>
      <c r="J1130" s="120">
        <f>H1130*I1130</f>
        <v>0</v>
      </c>
      <c r="K1130" s="118"/>
      <c r="L1130" s="118">
        <f>H1130*K1130</f>
        <v>0</v>
      </c>
      <c r="M1130" s="118"/>
      <c r="N1130" s="118">
        <f>H1130*M1130</f>
        <v>0</v>
      </c>
      <c r="O1130" s="120">
        <v>21</v>
      </c>
      <c r="P1130" s="120">
        <f>J1130*(O1130/100)</f>
        <v>0</v>
      </c>
      <c r="Q1130" s="120">
        <f>J1130+P1130</f>
        <v>0</v>
      </c>
      <c r="R1130" s="10"/>
      <c r="S1130" s="10"/>
      <c r="T1130" s="10"/>
    </row>
    <row r="1131" spans="1:20" outlineLevel="3" x14ac:dyDescent="0.15">
      <c r="B1131" s="7"/>
      <c r="C1131" s="7"/>
      <c r="D1131" s="7"/>
      <c r="E1131" s="7"/>
      <c r="F1131" s="7"/>
      <c r="G1131" s="7"/>
      <c r="H1131" s="7"/>
      <c r="I1131" s="10"/>
      <c r="J1131" s="10"/>
      <c r="K1131" s="7"/>
      <c r="L1131" s="7"/>
      <c r="M1131" s="7"/>
      <c r="N1131" s="7"/>
      <c r="O1131" s="7"/>
      <c r="P1131" s="10"/>
      <c r="Q1131" s="10"/>
    </row>
    <row r="1132" spans="1:20" ht="12" outlineLevel="1" x14ac:dyDescent="0.2">
      <c r="A1132" s="73" t="s">
        <v>95</v>
      </c>
      <c r="B1132" s="99">
        <v>2</v>
      </c>
      <c r="C1132" s="100"/>
      <c r="D1132" s="101" t="s">
        <v>179</v>
      </c>
      <c r="E1132" s="101"/>
      <c r="F1132" s="102" t="s">
        <v>96</v>
      </c>
      <c r="G1132" s="101"/>
      <c r="H1132" s="103"/>
      <c r="I1132" s="104"/>
      <c r="J1132" s="75">
        <f>SUBTOTAL(9,J1133:J1428)</f>
        <v>0</v>
      </c>
      <c r="K1132" s="103"/>
      <c r="L1132" s="76">
        <f>SUBTOTAL(9,L1133:L1428)</f>
        <v>73.817407091488818</v>
      </c>
      <c r="M1132" s="103"/>
      <c r="N1132" s="76">
        <f>SUBTOTAL(9,N1133:N1428)</f>
        <v>5.9520000000000003E-2</v>
      </c>
      <c r="O1132" s="105"/>
      <c r="P1132" s="75">
        <f>SUBTOTAL(9,P1133:P1428)</f>
        <v>0</v>
      </c>
      <c r="Q1132" s="75">
        <f>SUBTOTAL(9,Q1133:Q1428)</f>
        <v>0</v>
      </c>
      <c r="R1132" s="7"/>
      <c r="S1132" s="10"/>
      <c r="T1132" s="10"/>
    </row>
    <row r="1133" spans="1:20" ht="11.25" outlineLevel="2" x14ac:dyDescent="0.2">
      <c r="A1133" s="77" t="s">
        <v>97</v>
      </c>
      <c r="B1133" s="106">
        <v>3</v>
      </c>
      <c r="C1133" s="107"/>
      <c r="D1133" s="108" t="s">
        <v>180</v>
      </c>
      <c r="E1133" s="108"/>
      <c r="F1133" s="109" t="s">
        <v>49</v>
      </c>
      <c r="G1133" s="108"/>
      <c r="H1133" s="110"/>
      <c r="I1133" s="111"/>
      <c r="J1133" s="79">
        <f>SUBTOTAL(9,J1134:J1265)</f>
        <v>0</v>
      </c>
      <c r="K1133" s="110"/>
      <c r="L1133" s="80">
        <f>SUBTOTAL(9,L1134:L1265)</f>
        <v>54.773084739999994</v>
      </c>
      <c r="M1133" s="110"/>
      <c r="N1133" s="80">
        <f>SUBTOTAL(9,N1134:N1265)</f>
        <v>0</v>
      </c>
      <c r="O1133" s="112"/>
      <c r="P1133" s="79">
        <f>SUBTOTAL(9,P1134:P1265)</f>
        <v>0</v>
      </c>
      <c r="Q1133" s="79">
        <f>SUBTOTAL(9,Q1134:Q1265)</f>
        <v>0</v>
      </c>
      <c r="R1133" s="7"/>
      <c r="S1133" s="10"/>
      <c r="T1133" s="10"/>
    </row>
    <row r="1134" spans="1:20" ht="11.25" outlineLevel="3" x14ac:dyDescent="0.2">
      <c r="A1134" s="16"/>
      <c r="B1134" s="113"/>
      <c r="C1134" s="114">
        <v>1</v>
      </c>
      <c r="D1134" s="115" t="s">
        <v>236</v>
      </c>
      <c r="E1134" s="116" t="s">
        <v>777</v>
      </c>
      <c r="F1134" s="117" t="s">
        <v>778</v>
      </c>
      <c r="G1134" s="115" t="s">
        <v>779</v>
      </c>
      <c r="H1134" s="118">
        <v>15</v>
      </c>
      <c r="I1134" s="119">
        <v>0</v>
      </c>
      <c r="J1134" s="120">
        <f>H1134*I1134</f>
        <v>0</v>
      </c>
      <c r="K1134" s="118">
        <v>3.0000000000000001E-5</v>
      </c>
      <c r="L1134" s="118">
        <f>H1134*K1134</f>
        <v>4.4999999999999999E-4</v>
      </c>
      <c r="M1134" s="118"/>
      <c r="N1134" s="118">
        <f>H1134*M1134</f>
        <v>0</v>
      </c>
      <c r="O1134" s="120">
        <v>21</v>
      </c>
      <c r="P1134" s="120">
        <f>J1134*(O1134/100)</f>
        <v>0</v>
      </c>
      <c r="Q1134" s="120">
        <f>J1134+P1134</f>
        <v>0</v>
      </c>
      <c r="R1134" s="10"/>
      <c r="S1134" s="10"/>
      <c r="T1134" s="10"/>
    </row>
    <row r="1135" spans="1:20" ht="9.75" outlineLevel="4" x14ac:dyDescent="0.2">
      <c r="A1135" s="121"/>
      <c r="B1135" s="122"/>
      <c r="C1135" s="122"/>
      <c r="D1135" s="123"/>
      <c r="E1135" s="128" t="s">
        <v>17</v>
      </c>
      <c r="F1135" s="124" t="s">
        <v>780</v>
      </c>
      <c r="G1135" s="123"/>
      <c r="H1135" s="125">
        <v>15</v>
      </c>
      <c r="I1135" s="126"/>
      <c r="J1135" s="127"/>
      <c r="K1135" s="125"/>
      <c r="L1135" s="125"/>
      <c r="M1135" s="125"/>
      <c r="N1135" s="125"/>
      <c r="O1135" s="127"/>
      <c r="P1135" s="127"/>
      <c r="Q1135" s="127"/>
      <c r="R1135" s="7"/>
      <c r="S1135" s="10"/>
    </row>
    <row r="1136" spans="1:20" ht="7.5" customHeight="1" outlineLevel="4" x14ac:dyDescent="0.15">
      <c r="A1136" s="10"/>
      <c r="B1136" s="84"/>
      <c r="C1136" s="83"/>
      <c r="D1136" s="86"/>
      <c r="E1136" s="45"/>
      <c r="F1136" s="87"/>
      <c r="G1136" s="86"/>
      <c r="H1136" s="88"/>
      <c r="I1136" s="90"/>
      <c r="J1136" s="47"/>
      <c r="K1136" s="51"/>
      <c r="L1136" s="51"/>
      <c r="M1136" s="51"/>
      <c r="N1136" s="51"/>
      <c r="O1136" s="47"/>
      <c r="P1136" s="47"/>
      <c r="Q1136" s="47"/>
      <c r="R1136" s="7"/>
      <c r="S1136" s="10"/>
    </row>
    <row r="1137" spans="1:20" ht="11.25" outlineLevel="3" x14ac:dyDescent="0.2">
      <c r="A1137" s="16"/>
      <c r="B1137" s="113"/>
      <c r="C1137" s="114">
        <v>2</v>
      </c>
      <c r="D1137" s="115" t="s">
        <v>236</v>
      </c>
      <c r="E1137" s="116" t="s">
        <v>781</v>
      </c>
      <c r="F1137" s="117" t="s">
        <v>782</v>
      </c>
      <c r="G1137" s="115" t="s">
        <v>783</v>
      </c>
      <c r="H1137" s="118">
        <v>1.5</v>
      </c>
      <c r="I1137" s="119">
        <v>0</v>
      </c>
      <c r="J1137" s="120">
        <f>H1137*I1137</f>
        <v>0</v>
      </c>
      <c r="K1137" s="118"/>
      <c r="L1137" s="118">
        <f>H1137*K1137</f>
        <v>0</v>
      </c>
      <c r="M1137" s="118"/>
      <c r="N1137" s="118">
        <f>H1137*M1137</f>
        <v>0</v>
      </c>
      <c r="O1137" s="120">
        <v>21</v>
      </c>
      <c r="P1137" s="120">
        <f>J1137*(O1137/100)</f>
        <v>0</v>
      </c>
      <c r="Q1137" s="120">
        <f>J1137+P1137</f>
        <v>0</v>
      </c>
      <c r="R1137" s="10"/>
      <c r="S1137" s="10"/>
      <c r="T1137" s="10"/>
    </row>
    <row r="1138" spans="1:20" ht="9.75" outlineLevel="4" x14ac:dyDescent="0.2">
      <c r="A1138" s="121"/>
      <c r="B1138" s="122"/>
      <c r="C1138" s="122"/>
      <c r="D1138" s="123"/>
      <c r="E1138" s="128" t="s">
        <v>17</v>
      </c>
      <c r="F1138" s="124" t="s">
        <v>784</v>
      </c>
      <c r="G1138" s="123"/>
      <c r="H1138" s="125">
        <v>1.5</v>
      </c>
      <c r="I1138" s="126"/>
      <c r="J1138" s="127"/>
      <c r="K1138" s="125"/>
      <c r="L1138" s="125"/>
      <c r="M1138" s="125"/>
      <c r="N1138" s="125"/>
      <c r="O1138" s="127"/>
      <c r="P1138" s="127"/>
      <c r="Q1138" s="127"/>
      <c r="R1138" s="7"/>
      <c r="S1138" s="10"/>
    </row>
    <row r="1139" spans="1:20" ht="7.5" customHeight="1" outlineLevel="4" x14ac:dyDescent="0.15">
      <c r="A1139" s="10"/>
      <c r="B1139" s="84"/>
      <c r="C1139" s="83"/>
      <c r="D1139" s="86"/>
      <c r="E1139" s="45"/>
      <c r="F1139" s="87"/>
      <c r="G1139" s="86"/>
      <c r="H1139" s="88"/>
      <c r="I1139" s="90"/>
      <c r="J1139" s="47"/>
      <c r="K1139" s="51"/>
      <c r="L1139" s="51"/>
      <c r="M1139" s="51"/>
      <c r="N1139" s="51"/>
      <c r="O1139" s="47"/>
      <c r="P1139" s="47"/>
      <c r="Q1139" s="47"/>
      <c r="R1139" s="7"/>
      <c r="S1139" s="10"/>
    </row>
    <row r="1140" spans="1:20" ht="11.25" outlineLevel="3" x14ac:dyDescent="0.2">
      <c r="A1140" s="16"/>
      <c r="B1140" s="113"/>
      <c r="C1140" s="114">
        <v>3</v>
      </c>
      <c r="D1140" s="115" t="s">
        <v>236</v>
      </c>
      <c r="E1140" s="116" t="s">
        <v>785</v>
      </c>
      <c r="F1140" s="117" t="s">
        <v>786</v>
      </c>
      <c r="G1140" s="115" t="s">
        <v>243</v>
      </c>
      <c r="H1140" s="118">
        <v>153.92406</v>
      </c>
      <c r="I1140" s="119">
        <v>0</v>
      </c>
      <c r="J1140" s="120">
        <f>H1140*I1140</f>
        <v>0</v>
      </c>
      <c r="K1140" s="118"/>
      <c r="L1140" s="118">
        <f>H1140*K1140</f>
        <v>0</v>
      </c>
      <c r="M1140" s="118"/>
      <c r="N1140" s="118">
        <f>H1140*M1140</f>
        <v>0</v>
      </c>
      <c r="O1140" s="120">
        <v>21</v>
      </c>
      <c r="P1140" s="120">
        <f>J1140*(O1140/100)</f>
        <v>0</v>
      </c>
      <c r="Q1140" s="120">
        <f>J1140+P1140</f>
        <v>0</v>
      </c>
      <c r="R1140" s="10"/>
      <c r="S1140" s="10"/>
      <c r="T1140" s="10"/>
    </row>
    <row r="1141" spans="1:20" ht="9.75" outlineLevel="4" x14ac:dyDescent="0.2">
      <c r="A1141" s="121"/>
      <c r="B1141" s="122"/>
      <c r="C1141" s="122"/>
      <c r="D1141" s="123"/>
      <c r="E1141" s="128" t="s">
        <v>17</v>
      </c>
      <c r="F1141" s="124" t="s">
        <v>787</v>
      </c>
      <c r="G1141" s="123"/>
      <c r="H1141" s="125">
        <v>0</v>
      </c>
      <c r="I1141" s="126"/>
      <c r="J1141" s="127"/>
      <c r="K1141" s="125"/>
      <c r="L1141" s="125"/>
      <c r="M1141" s="125"/>
      <c r="N1141" s="125"/>
      <c r="O1141" s="127"/>
      <c r="P1141" s="127"/>
      <c r="Q1141" s="127"/>
      <c r="R1141" s="7"/>
      <c r="S1141" s="10"/>
    </row>
    <row r="1142" spans="1:20" ht="9.75" outlineLevel="4" x14ac:dyDescent="0.2">
      <c r="A1142" s="121"/>
      <c r="B1142" s="122"/>
      <c r="C1142" s="122"/>
      <c r="D1142" s="123"/>
      <c r="E1142" s="128"/>
      <c r="F1142" s="124" t="s">
        <v>788</v>
      </c>
      <c r="G1142" s="123"/>
      <c r="H1142" s="125">
        <v>33.346560000000004</v>
      </c>
      <c r="I1142" s="126"/>
      <c r="J1142" s="127"/>
      <c r="K1142" s="125"/>
      <c r="L1142" s="125"/>
      <c r="M1142" s="125"/>
      <c r="N1142" s="125"/>
      <c r="O1142" s="127"/>
      <c r="P1142" s="127"/>
      <c r="Q1142" s="127"/>
      <c r="R1142" s="7"/>
      <c r="S1142" s="10"/>
    </row>
    <row r="1143" spans="1:20" ht="9.75" outlineLevel="4" x14ac:dyDescent="0.2">
      <c r="A1143" s="121"/>
      <c r="B1143" s="122"/>
      <c r="C1143" s="122"/>
      <c r="D1143" s="123"/>
      <c r="E1143" s="128"/>
      <c r="F1143" s="124" t="s">
        <v>789</v>
      </c>
      <c r="G1143" s="123"/>
      <c r="H1143" s="125">
        <v>101.64</v>
      </c>
      <c r="I1143" s="126"/>
      <c r="J1143" s="127"/>
      <c r="K1143" s="125"/>
      <c r="L1143" s="125"/>
      <c r="M1143" s="125"/>
      <c r="N1143" s="125"/>
      <c r="O1143" s="127"/>
      <c r="P1143" s="127"/>
      <c r="Q1143" s="127"/>
      <c r="R1143" s="7"/>
      <c r="S1143" s="10"/>
    </row>
    <row r="1144" spans="1:20" ht="9.75" outlineLevel="4" x14ac:dyDescent="0.2">
      <c r="A1144" s="121"/>
      <c r="B1144" s="122"/>
      <c r="C1144" s="122"/>
      <c r="D1144" s="123"/>
      <c r="E1144" s="128"/>
      <c r="F1144" s="124" t="s">
        <v>790</v>
      </c>
      <c r="G1144" s="123"/>
      <c r="H1144" s="125">
        <v>18.9375</v>
      </c>
      <c r="I1144" s="126"/>
      <c r="J1144" s="127"/>
      <c r="K1144" s="125"/>
      <c r="L1144" s="125"/>
      <c r="M1144" s="125"/>
      <c r="N1144" s="125"/>
      <c r="O1144" s="127"/>
      <c r="P1144" s="127"/>
      <c r="Q1144" s="127"/>
      <c r="R1144" s="7"/>
      <c r="S1144" s="10"/>
    </row>
    <row r="1145" spans="1:20" ht="7.5" customHeight="1" outlineLevel="4" x14ac:dyDescent="0.15">
      <c r="A1145" s="10"/>
      <c r="B1145" s="84"/>
      <c r="C1145" s="83"/>
      <c r="D1145" s="86"/>
      <c r="E1145" s="45"/>
      <c r="F1145" s="87"/>
      <c r="G1145" s="86"/>
      <c r="H1145" s="88"/>
      <c r="I1145" s="90"/>
      <c r="J1145" s="47"/>
      <c r="K1145" s="51"/>
      <c r="L1145" s="51"/>
      <c r="M1145" s="51"/>
      <c r="N1145" s="51"/>
      <c r="O1145" s="47"/>
      <c r="P1145" s="47"/>
      <c r="Q1145" s="47"/>
      <c r="R1145" s="7"/>
      <c r="S1145" s="10"/>
    </row>
    <row r="1146" spans="1:20" ht="22.5" outlineLevel="3" x14ac:dyDescent="0.2">
      <c r="A1146" s="16"/>
      <c r="B1146" s="113"/>
      <c r="C1146" s="114">
        <v>4</v>
      </c>
      <c r="D1146" s="115" t="s">
        <v>236</v>
      </c>
      <c r="E1146" s="116" t="s">
        <v>791</v>
      </c>
      <c r="F1146" s="117" t="s">
        <v>792</v>
      </c>
      <c r="G1146" s="115" t="s">
        <v>243</v>
      </c>
      <c r="H1146" s="118">
        <v>31.052</v>
      </c>
      <c r="I1146" s="119">
        <v>0</v>
      </c>
      <c r="J1146" s="120">
        <f>H1146*I1146</f>
        <v>0</v>
      </c>
      <c r="K1146" s="118"/>
      <c r="L1146" s="118">
        <f>H1146*K1146</f>
        <v>0</v>
      </c>
      <c r="M1146" s="118"/>
      <c r="N1146" s="118">
        <f>H1146*M1146</f>
        <v>0</v>
      </c>
      <c r="O1146" s="120">
        <v>21</v>
      </c>
      <c r="P1146" s="120">
        <f>J1146*(O1146/100)</f>
        <v>0</v>
      </c>
      <c r="Q1146" s="120">
        <f>J1146+P1146</f>
        <v>0</v>
      </c>
      <c r="R1146" s="10"/>
      <c r="S1146" s="10"/>
      <c r="T1146" s="10"/>
    </row>
    <row r="1147" spans="1:20" ht="9.75" outlineLevel="4" x14ac:dyDescent="0.2">
      <c r="A1147" s="121"/>
      <c r="B1147" s="122"/>
      <c r="C1147" s="122"/>
      <c r="D1147" s="123"/>
      <c r="E1147" s="128" t="s">
        <v>17</v>
      </c>
      <c r="F1147" s="124" t="s">
        <v>793</v>
      </c>
      <c r="G1147" s="123"/>
      <c r="H1147" s="125">
        <v>0</v>
      </c>
      <c r="I1147" s="126"/>
      <c r="J1147" s="127"/>
      <c r="K1147" s="125"/>
      <c r="L1147" s="125"/>
      <c r="M1147" s="125"/>
      <c r="N1147" s="125"/>
      <c r="O1147" s="127"/>
      <c r="P1147" s="127"/>
      <c r="Q1147" s="127"/>
      <c r="R1147" s="7"/>
      <c r="S1147" s="10"/>
    </row>
    <row r="1148" spans="1:20" ht="9.75" outlineLevel="4" x14ac:dyDescent="0.2">
      <c r="A1148" s="121"/>
      <c r="B1148" s="122"/>
      <c r="C1148" s="122"/>
      <c r="D1148" s="123"/>
      <c r="E1148" s="128"/>
      <c r="F1148" s="124" t="s">
        <v>794</v>
      </c>
      <c r="G1148" s="123"/>
      <c r="H1148" s="125">
        <v>5</v>
      </c>
      <c r="I1148" s="126"/>
      <c r="J1148" s="127"/>
      <c r="K1148" s="125"/>
      <c r="L1148" s="125"/>
      <c r="M1148" s="125"/>
      <c r="N1148" s="125"/>
      <c r="O1148" s="127"/>
      <c r="P1148" s="127"/>
      <c r="Q1148" s="127"/>
      <c r="R1148" s="7"/>
      <c r="S1148" s="10"/>
    </row>
    <row r="1149" spans="1:20" ht="9.75" outlineLevel="4" x14ac:dyDescent="0.2">
      <c r="A1149" s="121"/>
      <c r="B1149" s="122"/>
      <c r="C1149" s="122"/>
      <c r="D1149" s="123"/>
      <c r="E1149" s="128"/>
      <c r="F1149" s="124" t="s">
        <v>795</v>
      </c>
      <c r="G1149" s="123"/>
      <c r="H1149" s="125">
        <v>16.271999999999998</v>
      </c>
      <c r="I1149" s="126"/>
      <c r="J1149" s="127"/>
      <c r="K1149" s="125"/>
      <c r="L1149" s="125"/>
      <c r="M1149" s="125"/>
      <c r="N1149" s="125"/>
      <c r="O1149" s="127"/>
      <c r="P1149" s="127"/>
      <c r="Q1149" s="127"/>
      <c r="R1149" s="7"/>
      <c r="S1149" s="10"/>
    </row>
    <row r="1150" spans="1:20" ht="9.75" outlineLevel="4" x14ac:dyDescent="0.2">
      <c r="A1150" s="121"/>
      <c r="B1150" s="122"/>
      <c r="C1150" s="122"/>
      <c r="D1150" s="123"/>
      <c r="E1150" s="128"/>
      <c r="F1150" s="124" t="s">
        <v>796</v>
      </c>
      <c r="G1150" s="123"/>
      <c r="H1150" s="125">
        <v>5.28</v>
      </c>
      <c r="I1150" s="126"/>
      <c r="J1150" s="127"/>
      <c r="K1150" s="125"/>
      <c r="L1150" s="125"/>
      <c r="M1150" s="125"/>
      <c r="N1150" s="125"/>
      <c r="O1150" s="127"/>
      <c r="P1150" s="127"/>
      <c r="Q1150" s="127"/>
      <c r="R1150" s="7"/>
      <c r="S1150" s="10"/>
    </row>
    <row r="1151" spans="1:20" ht="9.75" outlineLevel="4" x14ac:dyDescent="0.2">
      <c r="A1151" s="121"/>
      <c r="B1151" s="122"/>
      <c r="C1151" s="122"/>
      <c r="D1151" s="123"/>
      <c r="E1151" s="128"/>
      <c r="F1151" s="124" t="s">
        <v>797</v>
      </c>
      <c r="G1151" s="123"/>
      <c r="H1151" s="125">
        <v>4.5</v>
      </c>
      <c r="I1151" s="126"/>
      <c r="J1151" s="127"/>
      <c r="K1151" s="125"/>
      <c r="L1151" s="125"/>
      <c r="M1151" s="125"/>
      <c r="N1151" s="125"/>
      <c r="O1151" s="127"/>
      <c r="P1151" s="127"/>
      <c r="Q1151" s="127"/>
      <c r="R1151" s="7"/>
      <c r="S1151" s="10"/>
    </row>
    <row r="1152" spans="1:20" ht="7.5" customHeight="1" outlineLevel="4" x14ac:dyDescent="0.15">
      <c r="A1152" s="10"/>
      <c r="B1152" s="84"/>
      <c r="C1152" s="83"/>
      <c r="D1152" s="86"/>
      <c r="E1152" s="45"/>
      <c r="F1152" s="87"/>
      <c r="G1152" s="86"/>
      <c r="H1152" s="88"/>
      <c r="I1152" s="90"/>
      <c r="J1152" s="47"/>
      <c r="K1152" s="51"/>
      <c r="L1152" s="51"/>
      <c r="M1152" s="51"/>
      <c r="N1152" s="51"/>
      <c r="O1152" s="47"/>
      <c r="P1152" s="47"/>
      <c r="Q1152" s="47"/>
      <c r="R1152" s="7"/>
      <c r="S1152" s="10"/>
    </row>
    <row r="1153" spans="1:20" ht="22.5" outlineLevel="3" x14ac:dyDescent="0.2">
      <c r="A1153" s="16"/>
      <c r="B1153" s="113"/>
      <c r="C1153" s="114">
        <v>5</v>
      </c>
      <c r="D1153" s="115" t="s">
        <v>236</v>
      </c>
      <c r="E1153" s="116" t="s">
        <v>791</v>
      </c>
      <c r="F1153" s="117" t="s">
        <v>792</v>
      </c>
      <c r="G1153" s="115" t="s">
        <v>243</v>
      </c>
      <c r="H1153" s="118">
        <v>10.199999999999999</v>
      </c>
      <c r="I1153" s="119">
        <v>0</v>
      </c>
      <c r="J1153" s="120">
        <f>H1153*I1153</f>
        <v>0</v>
      </c>
      <c r="K1153" s="118"/>
      <c r="L1153" s="118">
        <f>H1153*K1153</f>
        <v>0</v>
      </c>
      <c r="M1153" s="118"/>
      <c r="N1153" s="118">
        <f>H1153*M1153</f>
        <v>0</v>
      </c>
      <c r="O1153" s="120">
        <v>21</v>
      </c>
      <c r="P1153" s="120">
        <f>J1153*(O1153/100)</f>
        <v>0</v>
      </c>
      <c r="Q1153" s="120">
        <f>J1153+P1153</f>
        <v>0</v>
      </c>
      <c r="R1153" s="10"/>
      <c r="S1153" s="10"/>
      <c r="T1153" s="10"/>
    </row>
    <row r="1154" spans="1:20" ht="9.75" outlineLevel="4" x14ac:dyDescent="0.2">
      <c r="A1154" s="121"/>
      <c r="B1154" s="122"/>
      <c r="C1154" s="122"/>
      <c r="D1154" s="123"/>
      <c r="E1154" s="128" t="s">
        <v>17</v>
      </c>
      <c r="F1154" s="124" t="s">
        <v>798</v>
      </c>
      <c r="G1154" s="123"/>
      <c r="H1154" s="125">
        <v>10.199999999999999</v>
      </c>
      <c r="I1154" s="126"/>
      <c r="J1154" s="127"/>
      <c r="K1154" s="125"/>
      <c r="L1154" s="125"/>
      <c r="M1154" s="125"/>
      <c r="N1154" s="125"/>
      <c r="O1154" s="127"/>
      <c r="P1154" s="127"/>
      <c r="Q1154" s="127"/>
      <c r="R1154" s="7"/>
      <c r="S1154" s="10"/>
    </row>
    <row r="1155" spans="1:20" ht="7.5" customHeight="1" outlineLevel="4" x14ac:dyDescent="0.15">
      <c r="A1155" s="10"/>
      <c r="B1155" s="84"/>
      <c r="C1155" s="83"/>
      <c r="D1155" s="86"/>
      <c r="E1155" s="45"/>
      <c r="F1155" s="87"/>
      <c r="G1155" s="86"/>
      <c r="H1155" s="88"/>
      <c r="I1155" s="90"/>
      <c r="J1155" s="47"/>
      <c r="K1155" s="51"/>
      <c r="L1155" s="51"/>
      <c r="M1155" s="51"/>
      <c r="N1155" s="51"/>
      <c r="O1155" s="47"/>
      <c r="P1155" s="47"/>
      <c r="Q1155" s="47"/>
      <c r="R1155" s="7"/>
      <c r="S1155" s="10"/>
    </row>
    <row r="1156" spans="1:20" ht="11.25" outlineLevel="3" x14ac:dyDescent="0.2">
      <c r="A1156" s="16"/>
      <c r="B1156" s="113"/>
      <c r="C1156" s="114">
        <v>6</v>
      </c>
      <c r="D1156" s="115" t="s">
        <v>236</v>
      </c>
      <c r="E1156" s="116" t="s">
        <v>799</v>
      </c>
      <c r="F1156" s="117" t="s">
        <v>800</v>
      </c>
      <c r="G1156" s="115" t="s">
        <v>243</v>
      </c>
      <c r="H1156" s="118">
        <v>32.135499999999993</v>
      </c>
      <c r="I1156" s="119">
        <v>0</v>
      </c>
      <c r="J1156" s="120">
        <f>H1156*I1156</f>
        <v>0</v>
      </c>
      <c r="K1156" s="118"/>
      <c r="L1156" s="118">
        <f>H1156*K1156</f>
        <v>0</v>
      </c>
      <c r="M1156" s="118"/>
      <c r="N1156" s="118">
        <f>H1156*M1156</f>
        <v>0</v>
      </c>
      <c r="O1156" s="120">
        <v>21</v>
      </c>
      <c r="P1156" s="120">
        <f>J1156*(O1156/100)</f>
        <v>0</v>
      </c>
      <c r="Q1156" s="120">
        <f>J1156+P1156</f>
        <v>0</v>
      </c>
      <c r="R1156" s="10"/>
      <c r="S1156" s="10"/>
      <c r="T1156" s="10"/>
    </row>
    <row r="1157" spans="1:20" ht="9.75" outlineLevel="4" x14ac:dyDescent="0.2">
      <c r="A1157" s="121"/>
      <c r="B1157" s="122"/>
      <c r="C1157" s="122"/>
      <c r="D1157" s="123"/>
      <c r="E1157" s="128" t="s">
        <v>17</v>
      </c>
      <c r="F1157" s="124" t="s">
        <v>787</v>
      </c>
      <c r="G1157" s="123"/>
      <c r="H1157" s="125">
        <v>0</v>
      </c>
      <c r="I1157" s="126"/>
      <c r="J1157" s="127"/>
      <c r="K1157" s="125"/>
      <c r="L1157" s="125"/>
      <c r="M1157" s="125"/>
      <c r="N1157" s="125"/>
      <c r="O1157" s="127"/>
      <c r="P1157" s="127"/>
      <c r="Q1157" s="127"/>
      <c r="R1157" s="7"/>
      <c r="S1157" s="10"/>
    </row>
    <row r="1158" spans="1:20" ht="9.75" outlineLevel="4" x14ac:dyDescent="0.2">
      <c r="A1158" s="121"/>
      <c r="B1158" s="122"/>
      <c r="C1158" s="122"/>
      <c r="D1158" s="123"/>
      <c r="E1158" s="128"/>
      <c r="F1158" s="124" t="s">
        <v>801</v>
      </c>
      <c r="G1158" s="123"/>
      <c r="H1158" s="125">
        <v>23.697999999999997</v>
      </c>
      <c r="I1158" s="126"/>
      <c r="J1158" s="127"/>
      <c r="K1158" s="125"/>
      <c r="L1158" s="125"/>
      <c r="M1158" s="125"/>
      <c r="N1158" s="125"/>
      <c r="O1158" s="127"/>
      <c r="P1158" s="127"/>
      <c r="Q1158" s="127"/>
      <c r="R1158" s="7"/>
      <c r="S1158" s="10"/>
    </row>
    <row r="1159" spans="1:20" ht="9.75" outlineLevel="4" x14ac:dyDescent="0.2">
      <c r="A1159" s="121"/>
      <c r="B1159" s="122"/>
      <c r="C1159" s="122"/>
      <c r="D1159" s="123"/>
      <c r="E1159" s="128"/>
      <c r="F1159" s="124" t="s">
        <v>802</v>
      </c>
      <c r="G1159" s="123"/>
      <c r="H1159" s="125">
        <v>8.4375</v>
      </c>
      <c r="I1159" s="126"/>
      <c r="J1159" s="127"/>
      <c r="K1159" s="125"/>
      <c r="L1159" s="125"/>
      <c r="M1159" s="125"/>
      <c r="N1159" s="125"/>
      <c r="O1159" s="127"/>
      <c r="P1159" s="127"/>
      <c r="Q1159" s="127"/>
      <c r="R1159" s="7"/>
      <c r="S1159" s="10"/>
    </row>
    <row r="1160" spans="1:20" ht="7.5" customHeight="1" outlineLevel="4" x14ac:dyDescent="0.15">
      <c r="A1160" s="10"/>
      <c r="B1160" s="84"/>
      <c r="C1160" s="83"/>
      <c r="D1160" s="86"/>
      <c r="E1160" s="45"/>
      <c r="F1160" s="87"/>
      <c r="G1160" s="86"/>
      <c r="H1160" s="88"/>
      <c r="I1160" s="90"/>
      <c r="J1160" s="47"/>
      <c r="K1160" s="51"/>
      <c r="L1160" s="51"/>
      <c r="M1160" s="51"/>
      <c r="N1160" s="51"/>
      <c r="O1160" s="47"/>
      <c r="P1160" s="47"/>
      <c r="Q1160" s="47"/>
      <c r="R1160" s="7"/>
      <c r="S1160" s="10"/>
    </row>
    <row r="1161" spans="1:20" ht="11.25" outlineLevel="3" x14ac:dyDescent="0.2">
      <c r="A1161" s="16"/>
      <c r="B1161" s="113"/>
      <c r="C1161" s="114">
        <v>7</v>
      </c>
      <c r="D1161" s="115" t="s">
        <v>236</v>
      </c>
      <c r="E1161" s="116" t="s">
        <v>803</v>
      </c>
      <c r="F1161" s="117" t="s">
        <v>804</v>
      </c>
      <c r="G1161" s="115" t="s">
        <v>239</v>
      </c>
      <c r="H1161" s="118">
        <v>20.65</v>
      </c>
      <c r="I1161" s="119">
        <v>0</v>
      </c>
      <c r="J1161" s="120">
        <f>H1161*I1161</f>
        <v>0</v>
      </c>
      <c r="K1161" s="118">
        <v>8.4000000000000003E-4</v>
      </c>
      <c r="L1161" s="118">
        <f>H1161*K1161</f>
        <v>1.7346E-2</v>
      </c>
      <c r="M1161" s="118"/>
      <c r="N1161" s="118">
        <f>H1161*M1161</f>
        <v>0</v>
      </c>
      <c r="O1161" s="120">
        <v>21</v>
      </c>
      <c r="P1161" s="120">
        <f>J1161*(O1161/100)</f>
        <v>0</v>
      </c>
      <c r="Q1161" s="120">
        <f>J1161+P1161</f>
        <v>0</v>
      </c>
      <c r="R1161" s="10"/>
      <c r="S1161" s="10"/>
      <c r="T1161" s="10"/>
    </row>
    <row r="1162" spans="1:20" ht="9.75" outlineLevel="4" x14ac:dyDescent="0.2">
      <c r="A1162" s="121"/>
      <c r="B1162" s="122"/>
      <c r="C1162" s="122"/>
      <c r="D1162" s="123"/>
      <c r="E1162" s="128" t="s">
        <v>17</v>
      </c>
      <c r="F1162" s="124" t="s">
        <v>787</v>
      </c>
      <c r="G1162" s="123"/>
      <c r="H1162" s="125">
        <v>0</v>
      </c>
      <c r="I1162" s="126"/>
      <c r="J1162" s="127"/>
      <c r="K1162" s="125"/>
      <c r="L1162" s="125"/>
      <c r="M1162" s="125"/>
      <c r="N1162" s="125"/>
      <c r="O1162" s="127"/>
      <c r="P1162" s="127"/>
      <c r="Q1162" s="127"/>
      <c r="R1162" s="7"/>
      <c r="S1162" s="10"/>
    </row>
    <row r="1163" spans="1:20" ht="9.75" outlineLevel="4" x14ac:dyDescent="0.2">
      <c r="A1163" s="121"/>
      <c r="B1163" s="122"/>
      <c r="C1163" s="122"/>
      <c r="D1163" s="123"/>
      <c r="E1163" s="128"/>
      <c r="F1163" s="124" t="s">
        <v>805</v>
      </c>
      <c r="G1163" s="123"/>
      <c r="H1163" s="125">
        <v>5.9</v>
      </c>
      <c r="I1163" s="126"/>
      <c r="J1163" s="127"/>
      <c r="K1163" s="125"/>
      <c r="L1163" s="125"/>
      <c r="M1163" s="125"/>
      <c r="N1163" s="125"/>
      <c r="O1163" s="127"/>
      <c r="P1163" s="127"/>
      <c r="Q1163" s="127"/>
      <c r="R1163" s="7"/>
      <c r="S1163" s="10"/>
    </row>
    <row r="1164" spans="1:20" ht="9.75" outlineLevel="4" x14ac:dyDescent="0.2">
      <c r="A1164" s="121"/>
      <c r="B1164" s="122"/>
      <c r="C1164" s="122"/>
      <c r="D1164" s="123"/>
      <c r="E1164" s="128"/>
      <c r="F1164" s="124" t="s">
        <v>806</v>
      </c>
      <c r="G1164" s="123"/>
      <c r="H1164" s="125">
        <v>11.21</v>
      </c>
      <c r="I1164" s="126"/>
      <c r="J1164" s="127"/>
      <c r="K1164" s="125"/>
      <c r="L1164" s="125"/>
      <c r="M1164" s="125"/>
      <c r="N1164" s="125"/>
      <c r="O1164" s="127"/>
      <c r="P1164" s="127"/>
      <c r="Q1164" s="127"/>
      <c r="R1164" s="7"/>
      <c r="S1164" s="10"/>
    </row>
    <row r="1165" spans="1:20" ht="9.75" outlineLevel="4" x14ac:dyDescent="0.2">
      <c r="A1165" s="121"/>
      <c r="B1165" s="122"/>
      <c r="C1165" s="122"/>
      <c r="D1165" s="123"/>
      <c r="E1165" s="128"/>
      <c r="F1165" s="124" t="s">
        <v>807</v>
      </c>
      <c r="G1165" s="123"/>
      <c r="H1165" s="125">
        <v>3.54</v>
      </c>
      <c r="I1165" s="126"/>
      <c r="J1165" s="127"/>
      <c r="K1165" s="125"/>
      <c r="L1165" s="125"/>
      <c r="M1165" s="125"/>
      <c r="N1165" s="125"/>
      <c r="O1165" s="127"/>
      <c r="P1165" s="127"/>
      <c r="Q1165" s="127"/>
      <c r="R1165" s="7"/>
      <c r="S1165" s="10"/>
    </row>
    <row r="1166" spans="1:20" ht="7.5" customHeight="1" outlineLevel="4" x14ac:dyDescent="0.15">
      <c r="A1166" s="10"/>
      <c r="B1166" s="84"/>
      <c r="C1166" s="83"/>
      <c r="D1166" s="86"/>
      <c r="E1166" s="45"/>
      <c r="F1166" s="87"/>
      <c r="G1166" s="86"/>
      <c r="H1166" s="88"/>
      <c r="I1166" s="90"/>
      <c r="J1166" s="47"/>
      <c r="K1166" s="51"/>
      <c r="L1166" s="51"/>
      <c r="M1166" s="51"/>
      <c r="N1166" s="51"/>
      <c r="O1166" s="47"/>
      <c r="P1166" s="47"/>
      <c r="Q1166" s="47"/>
      <c r="R1166" s="7"/>
      <c r="S1166" s="10"/>
    </row>
    <row r="1167" spans="1:20" ht="11.25" outlineLevel="3" x14ac:dyDescent="0.2">
      <c r="A1167" s="16"/>
      <c r="B1167" s="113"/>
      <c r="C1167" s="114">
        <v>8</v>
      </c>
      <c r="D1167" s="115" t="s">
        <v>236</v>
      </c>
      <c r="E1167" s="116" t="s">
        <v>808</v>
      </c>
      <c r="F1167" s="117" t="s">
        <v>809</v>
      </c>
      <c r="G1167" s="115" t="s">
        <v>239</v>
      </c>
      <c r="H1167" s="118">
        <v>57.404399999999995</v>
      </c>
      <c r="I1167" s="119">
        <v>0</v>
      </c>
      <c r="J1167" s="120">
        <f>H1167*I1167</f>
        <v>0</v>
      </c>
      <c r="K1167" s="118">
        <v>8.4999999999999995E-4</v>
      </c>
      <c r="L1167" s="118">
        <f>H1167*K1167</f>
        <v>4.8793739999999995E-2</v>
      </c>
      <c r="M1167" s="118"/>
      <c r="N1167" s="118">
        <f>H1167*M1167</f>
        <v>0</v>
      </c>
      <c r="O1167" s="120">
        <v>21</v>
      </c>
      <c r="P1167" s="120">
        <f>J1167*(O1167/100)</f>
        <v>0</v>
      </c>
      <c r="Q1167" s="120">
        <f>J1167+P1167</f>
        <v>0</v>
      </c>
      <c r="R1167" s="10"/>
      <c r="S1167" s="10"/>
      <c r="T1167" s="10"/>
    </row>
    <row r="1168" spans="1:20" ht="9.75" outlineLevel="4" x14ac:dyDescent="0.2">
      <c r="A1168" s="121"/>
      <c r="B1168" s="122"/>
      <c r="C1168" s="122"/>
      <c r="D1168" s="123"/>
      <c r="E1168" s="128" t="s">
        <v>17</v>
      </c>
      <c r="F1168" s="124" t="s">
        <v>810</v>
      </c>
      <c r="G1168" s="123"/>
      <c r="H1168" s="125">
        <v>0</v>
      </c>
      <c r="I1168" s="126"/>
      <c r="J1168" s="127"/>
      <c r="K1168" s="125"/>
      <c r="L1168" s="125"/>
      <c r="M1168" s="125"/>
      <c r="N1168" s="125"/>
      <c r="O1168" s="127"/>
      <c r="P1168" s="127"/>
      <c r="Q1168" s="127"/>
      <c r="R1168" s="7"/>
      <c r="S1168" s="10"/>
    </row>
    <row r="1169" spans="1:20" ht="9.75" outlineLevel="4" x14ac:dyDescent="0.2">
      <c r="A1169" s="121"/>
      <c r="B1169" s="122"/>
      <c r="C1169" s="122"/>
      <c r="D1169" s="123"/>
      <c r="E1169" s="128"/>
      <c r="F1169" s="124" t="s">
        <v>811</v>
      </c>
      <c r="G1169" s="123"/>
      <c r="H1169" s="125">
        <v>18.667999999999999</v>
      </c>
      <c r="I1169" s="126"/>
      <c r="J1169" s="127"/>
      <c r="K1169" s="125"/>
      <c r="L1169" s="125"/>
      <c r="M1169" s="125"/>
      <c r="N1169" s="125"/>
      <c r="O1169" s="127"/>
      <c r="P1169" s="127"/>
      <c r="Q1169" s="127"/>
      <c r="R1169" s="7"/>
      <c r="S1169" s="10"/>
    </row>
    <row r="1170" spans="1:20" ht="9.75" outlineLevel="4" x14ac:dyDescent="0.2">
      <c r="A1170" s="121"/>
      <c r="B1170" s="122"/>
      <c r="C1170" s="122"/>
      <c r="D1170" s="123"/>
      <c r="E1170" s="128"/>
      <c r="F1170" s="124" t="s">
        <v>812</v>
      </c>
      <c r="G1170" s="123"/>
      <c r="H1170" s="125">
        <v>-3.7336</v>
      </c>
      <c r="I1170" s="126"/>
      <c r="J1170" s="127"/>
      <c r="K1170" s="125"/>
      <c r="L1170" s="125"/>
      <c r="M1170" s="125"/>
      <c r="N1170" s="125"/>
      <c r="O1170" s="127"/>
      <c r="P1170" s="127"/>
      <c r="Q1170" s="127"/>
      <c r="R1170" s="7"/>
      <c r="S1170" s="10"/>
    </row>
    <row r="1171" spans="1:20" ht="9.75" outlineLevel="4" x14ac:dyDescent="0.2">
      <c r="A1171" s="121"/>
      <c r="B1171" s="122"/>
      <c r="C1171" s="122"/>
      <c r="D1171" s="123"/>
      <c r="E1171" s="128"/>
      <c r="F1171" s="124" t="s">
        <v>813</v>
      </c>
      <c r="G1171" s="123"/>
      <c r="H1171" s="125">
        <v>38.5</v>
      </c>
      <c r="I1171" s="126"/>
      <c r="J1171" s="127"/>
      <c r="K1171" s="125"/>
      <c r="L1171" s="125"/>
      <c r="M1171" s="125"/>
      <c r="N1171" s="125"/>
      <c r="O1171" s="127"/>
      <c r="P1171" s="127"/>
      <c r="Q1171" s="127"/>
      <c r="R1171" s="7"/>
      <c r="S1171" s="10"/>
    </row>
    <row r="1172" spans="1:20" ht="9.75" outlineLevel="4" x14ac:dyDescent="0.2">
      <c r="A1172" s="121"/>
      <c r="B1172" s="122"/>
      <c r="C1172" s="122"/>
      <c r="D1172" s="123"/>
      <c r="E1172" s="128"/>
      <c r="F1172" s="124" t="s">
        <v>814</v>
      </c>
      <c r="G1172" s="123"/>
      <c r="H1172" s="125">
        <v>-5.7200000000000006</v>
      </c>
      <c r="I1172" s="126"/>
      <c r="J1172" s="127"/>
      <c r="K1172" s="125"/>
      <c r="L1172" s="125"/>
      <c r="M1172" s="125"/>
      <c r="N1172" s="125"/>
      <c r="O1172" s="127"/>
      <c r="P1172" s="127"/>
      <c r="Q1172" s="127"/>
      <c r="R1172" s="7"/>
      <c r="S1172" s="10"/>
    </row>
    <row r="1173" spans="1:20" ht="9.75" outlineLevel="4" x14ac:dyDescent="0.2">
      <c r="A1173" s="121"/>
      <c r="B1173" s="122"/>
      <c r="C1173" s="122"/>
      <c r="D1173" s="123"/>
      <c r="E1173" s="128"/>
      <c r="F1173" s="124" t="s">
        <v>815</v>
      </c>
      <c r="G1173" s="123"/>
      <c r="H1173" s="125">
        <v>11.25</v>
      </c>
      <c r="I1173" s="126"/>
      <c r="J1173" s="127"/>
      <c r="K1173" s="125"/>
      <c r="L1173" s="125"/>
      <c r="M1173" s="125"/>
      <c r="N1173" s="125"/>
      <c r="O1173" s="127"/>
      <c r="P1173" s="127"/>
      <c r="Q1173" s="127"/>
      <c r="R1173" s="7"/>
      <c r="S1173" s="10"/>
    </row>
    <row r="1174" spans="1:20" ht="9.75" outlineLevel="4" x14ac:dyDescent="0.2">
      <c r="A1174" s="121"/>
      <c r="B1174" s="122"/>
      <c r="C1174" s="122"/>
      <c r="D1174" s="123"/>
      <c r="E1174" s="128"/>
      <c r="F1174" s="124" t="s">
        <v>816</v>
      </c>
      <c r="G1174" s="123"/>
      <c r="H1174" s="125">
        <v>-1.56</v>
      </c>
      <c r="I1174" s="126"/>
      <c r="J1174" s="127"/>
      <c r="K1174" s="125"/>
      <c r="L1174" s="125"/>
      <c r="M1174" s="125"/>
      <c r="N1174" s="125"/>
      <c r="O1174" s="127"/>
      <c r="P1174" s="127"/>
      <c r="Q1174" s="127"/>
      <c r="R1174" s="7"/>
      <c r="S1174" s="10"/>
    </row>
    <row r="1175" spans="1:20" ht="7.5" customHeight="1" outlineLevel="4" x14ac:dyDescent="0.15">
      <c r="A1175" s="10"/>
      <c r="B1175" s="84"/>
      <c r="C1175" s="83"/>
      <c r="D1175" s="86"/>
      <c r="E1175" s="45"/>
      <c r="F1175" s="87"/>
      <c r="G1175" s="86"/>
      <c r="H1175" s="88"/>
      <c r="I1175" s="90"/>
      <c r="J1175" s="47"/>
      <c r="K1175" s="51"/>
      <c r="L1175" s="51"/>
      <c r="M1175" s="51"/>
      <c r="N1175" s="51"/>
      <c r="O1175" s="47"/>
      <c r="P1175" s="47"/>
      <c r="Q1175" s="47"/>
      <c r="R1175" s="7"/>
      <c r="S1175" s="10"/>
    </row>
    <row r="1176" spans="1:20" ht="11.25" outlineLevel="3" x14ac:dyDescent="0.2">
      <c r="A1176" s="16"/>
      <c r="B1176" s="113"/>
      <c r="C1176" s="114">
        <v>9</v>
      </c>
      <c r="D1176" s="115" t="s">
        <v>236</v>
      </c>
      <c r="E1176" s="116" t="s">
        <v>817</v>
      </c>
      <c r="F1176" s="117" t="s">
        <v>818</v>
      </c>
      <c r="G1176" s="115" t="s">
        <v>239</v>
      </c>
      <c r="H1176" s="118">
        <v>20.65</v>
      </c>
      <c r="I1176" s="119">
        <v>0</v>
      </c>
      <c r="J1176" s="120">
        <f>H1176*I1176</f>
        <v>0</v>
      </c>
      <c r="K1176" s="118"/>
      <c r="L1176" s="118">
        <f>H1176*K1176</f>
        <v>0</v>
      </c>
      <c r="M1176" s="118"/>
      <c r="N1176" s="118">
        <f>H1176*M1176</f>
        <v>0</v>
      </c>
      <c r="O1176" s="120">
        <v>21</v>
      </c>
      <c r="P1176" s="120">
        <f>J1176*(O1176/100)</f>
        <v>0</v>
      </c>
      <c r="Q1176" s="120">
        <f>J1176+P1176</f>
        <v>0</v>
      </c>
      <c r="R1176" s="10"/>
      <c r="S1176" s="10"/>
      <c r="T1176" s="10"/>
    </row>
    <row r="1177" spans="1:20" ht="9.75" outlineLevel="4" x14ac:dyDescent="0.2">
      <c r="A1177" s="121"/>
      <c r="B1177" s="122"/>
      <c r="C1177" s="122"/>
      <c r="D1177" s="123"/>
      <c r="E1177" s="128" t="s">
        <v>17</v>
      </c>
      <c r="F1177" s="124" t="s">
        <v>787</v>
      </c>
      <c r="G1177" s="123"/>
      <c r="H1177" s="125">
        <v>0</v>
      </c>
      <c r="I1177" s="126"/>
      <c r="J1177" s="127"/>
      <c r="K1177" s="125"/>
      <c r="L1177" s="125"/>
      <c r="M1177" s="125"/>
      <c r="N1177" s="125"/>
      <c r="O1177" s="127"/>
      <c r="P1177" s="127"/>
      <c r="Q1177" s="127"/>
      <c r="R1177" s="7"/>
      <c r="S1177" s="10"/>
    </row>
    <row r="1178" spans="1:20" ht="9.75" outlineLevel="4" x14ac:dyDescent="0.2">
      <c r="A1178" s="121"/>
      <c r="B1178" s="122"/>
      <c r="C1178" s="122"/>
      <c r="D1178" s="123"/>
      <c r="E1178" s="128"/>
      <c r="F1178" s="124" t="s">
        <v>805</v>
      </c>
      <c r="G1178" s="123"/>
      <c r="H1178" s="125">
        <v>5.9</v>
      </c>
      <c r="I1178" s="126"/>
      <c r="J1178" s="127"/>
      <c r="K1178" s="125"/>
      <c r="L1178" s="125"/>
      <c r="M1178" s="125"/>
      <c r="N1178" s="125"/>
      <c r="O1178" s="127"/>
      <c r="P1178" s="127"/>
      <c r="Q1178" s="127"/>
      <c r="R1178" s="7"/>
      <c r="S1178" s="10"/>
    </row>
    <row r="1179" spans="1:20" ht="9.75" outlineLevel="4" x14ac:dyDescent="0.2">
      <c r="A1179" s="121"/>
      <c r="B1179" s="122"/>
      <c r="C1179" s="122"/>
      <c r="D1179" s="123"/>
      <c r="E1179" s="128"/>
      <c r="F1179" s="124" t="s">
        <v>806</v>
      </c>
      <c r="G1179" s="123"/>
      <c r="H1179" s="125">
        <v>11.21</v>
      </c>
      <c r="I1179" s="126"/>
      <c r="J1179" s="127"/>
      <c r="K1179" s="125"/>
      <c r="L1179" s="125"/>
      <c r="M1179" s="125"/>
      <c r="N1179" s="125"/>
      <c r="O1179" s="127"/>
      <c r="P1179" s="127"/>
      <c r="Q1179" s="127"/>
      <c r="R1179" s="7"/>
      <c r="S1179" s="10"/>
    </row>
    <row r="1180" spans="1:20" ht="9.75" outlineLevel="4" x14ac:dyDescent="0.2">
      <c r="A1180" s="121"/>
      <c r="B1180" s="122"/>
      <c r="C1180" s="122"/>
      <c r="D1180" s="123"/>
      <c r="E1180" s="128"/>
      <c r="F1180" s="124" t="s">
        <v>807</v>
      </c>
      <c r="G1180" s="123"/>
      <c r="H1180" s="125">
        <v>3.54</v>
      </c>
      <c r="I1180" s="126"/>
      <c r="J1180" s="127"/>
      <c r="K1180" s="125"/>
      <c r="L1180" s="125"/>
      <c r="M1180" s="125"/>
      <c r="N1180" s="125"/>
      <c r="O1180" s="127"/>
      <c r="P1180" s="127"/>
      <c r="Q1180" s="127"/>
      <c r="R1180" s="7"/>
      <c r="S1180" s="10"/>
    </row>
    <row r="1181" spans="1:20" ht="7.5" customHeight="1" outlineLevel="4" x14ac:dyDescent="0.15">
      <c r="A1181" s="10"/>
      <c r="B1181" s="84"/>
      <c r="C1181" s="83"/>
      <c r="D1181" s="86"/>
      <c r="E1181" s="45"/>
      <c r="F1181" s="87"/>
      <c r="G1181" s="86"/>
      <c r="H1181" s="88"/>
      <c r="I1181" s="90"/>
      <c r="J1181" s="47"/>
      <c r="K1181" s="51"/>
      <c r="L1181" s="51"/>
      <c r="M1181" s="51"/>
      <c r="N1181" s="51"/>
      <c r="O1181" s="47"/>
      <c r="P1181" s="47"/>
      <c r="Q1181" s="47"/>
      <c r="R1181" s="7"/>
      <c r="S1181" s="10"/>
    </row>
    <row r="1182" spans="1:20" ht="11.25" outlineLevel="3" x14ac:dyDescent="0.2">
      <c r="A1182" s="16"/>
      <c r="B1182" s="113"/>
      <c r="C1182" s="114">
        <v>10</v>
      </c>
      <c r="D1182" s="115" t="s">
        <v>236</v>
      </c>
      <c r="E1182" s="116" t="s">
        <v>819</v>
      </c>
      <c r="F1182" s="117" t="s">
        <v>820</v>
      </c>
      <c r="G1182" s="115" t="s">
        <v>239</v>
      </c>
      <c r="H1182" s="118">
        <v>57.404000000000003</v>
      </c>
      <c r="I1182" s="119">
        <v>0</v>
      </c>
      <c r="J1182" s="120">
        <f>H1182*I1182</f>
        <v>0</v>
      </c>
      <c r="K1182" s="118"/>
      <c r="L1182" s="118">
        <f>H1182*K1182</f>
        <v>0</v>
      </c>
      <c r="M1182" s="118"/>
      <c r="N1182" s="118">
        <f>H1182*M1182</f>
        <v>0</v>
      </c>
      <c r="O1182" s="120">
        <v>21</v>
      </c>
      <c r="P1182" s="120">
        <f>J1182*(O1182/100)</f>
        <v>0</v>
      </c>
      <c r="Q1182" s="120">
        <f>J1182+P1182</f>
        <v>0</v>
      </c>
      <c r="R1182" s="10"/>
      <c r="S1182" s="10"/>
      <c r="T1182" s="10"/>
    </row>
    <row r="1183" spans="1:20" ht="9.75" outlineLevel="4" x14ac:dyDescent="0.2">
      <c r="A1183" s="121"/>
      <c r="B1183" s="122"/>
      <c r="C1183" s="122"/>
      <c r="D1183" s="123"/>
      <c r="E1183" s="128" t="s">
        <v>17</v>
      </c>
      <c r="F1183" s="124" t="s">
        <v>821</v>
      </c>
      <c r="G1183" s="123"/>
      <c r="H1183" s="125">
        <v>57.404000000000003</v>
      </c>
      <c r="I1183" s="126"/>
      <c r="J1183" s="127"/>
      <c r="K1183" s="125"/>
      <c r="L1183" s="125"/>
      <c r="M1183" s="125"/>
      <c r="N1183" s="125"/>
      <c r="O1183" s="127"/>
      <c r="P1183" s="127"/>
      <c r="Q1183" s="127"/>
      <c r="R1183" s="7"/>
      <c r="S1183" s="10"/>
    </row>
    <row r="1184" spans="1:20" ht="7.5" customHeight="1" outlineLevel="4" x14ac:dyDescent="0.15">
      <c r="A1184" s="10"/>
      <c r="B1184" s="84"/>
      <c r="C1184" s="83"/>
      <c r="D1184" s="86"/>
      <c r="E1184" s="45"/>
      <c r="F1184" s="87"/>
      <c r="G1184" s="86"/>
      <c r="H1184" s="88"/>
      <c r="I1184" s="90"/>
      <c r="J1184" s="47"/>
      <c r="K1184" s="51"/>
      <c r="L1184" s="51"/>
      <c r="M1184" s="51"/>
      <c r="N1184" s="51"/>
      <c r="O1184" s="47"/>
      <c r="P1184" s="47"/>
      <c r="Q1184" s="47"/>
      <c r="R1184" s="7"/>
      <c r="S1184" s="10"/>
    </row>
    <row r="1185" spans="1:20" ht="11.25" outlineLevel="3" x14ac:dyDescent="0.2">
      <c r="A1185" s="16"/>
      <c r="B1185" s="113"/>
      <c r="C1185" s="114">
        <v>11</v>
      </c>
      <c r="D1185" s="115" t="s">
        <v>236</v>
      </c>
      <c r="E1185" s="116" t="s">
        <v>822</v>
      </c>
      <c r="F1185" s="117" t="s">
        <v>823</v>
      </c>
      <c r="G1185" s="115" t="s">
        <v>243</v>
      </c>
      <c r="H1185" s="118">
        <v>145.392</v>
      </c>
      <c r="I1185" s="119">
        <v>0</v>
      </c>
      <c r="J1185" s="120">
        <f>H1185*I1185</f>
        <v>0</v>
      </c>
      <c r="K1185" s="118"/>
      <c r="L1185" s="118">
        <f>H1185*K1185</f>
        <v>0</v>
      </c>
      <c r="M1185" s="118"/>
      <c r="N1185" s="118">
        <f>H1185*M1185</f>
        <v>0</v>
      </c>
      <c r="O1185" s="120">
        <v>21</v>
      </c>
      <c r="P1185" s="120">
        <f>J1185*(O1185/100)</f>
        <v>0</v>
      </c>
      <c r="Q1185" s="120">
        <f>J1185+P1185</f>
        <v>0</v>
      </c>
      <c r="R1185" s="10"/>
      <c r="S1185" s="10"/>
      <c r="T1185" s="10"/>
    </row>
    <row r="1186" spans="1:20" ht="9.75" outlineLevel="4" x14ac:dyDescent="0.2">
      <c r="A1186" s="121"/>
      <c r="B1186" s="122"/>
      <c r="C1186" s="122"/>
      <c r="D1186" s="123"/>
      <c r="E1186" s="128" t="s">
        <v>17</v>
      </c>
      <c r="F1186" s="124" t="s">
        <v>824</v>
      </c>
      <c r="G1186" s="123"/>
      <c r="H1186" s="125">
        <v>86.495999999999995</v>
      </c>
      <c r="I1186" s="126"/>
      <c r="J1186" s="127"/>
      <c r="K1186" s="125"/>
      <c r="L1186" s="125"/>
      <c r="M1186" s="125"/>
      <c r="N1186" s="125"/>
      <c r="O1186" s="127"/>
      <c r="P1186" s="127"/>
      <c r="Q1186" s="127"/>
      <c r="R1186" s="7"/>
      <c r="S1186" s="10"/>
    </row>
    <row r="1187" spans="1:20" ht="9.75" outlineLevel="4" x14ac:dyDescent="0.2">
      <c r="A1187" s="121"/>
      <c r="B1187" s="122"/>
      <c r="C1187" s="122"/>
      <c r="D1187" s="123"/>
      <c r="E1187" s="128"/>
      <c r="F1187" s="124" t="s">
        <v>825</v>
      </c>
      <c r="G1187" s="123"/>
      <c r="H1187" s="125">
        <v>58.896000000000001</v>
      </c>
      <c r="I1187" s="126"/>
      <c r="J1187" s="127"/>
      <c r="K1187" s="125"/>
      <c r="L1187" s="125"/>
      <c r="M1187" s="125"/>
      <c r="N1187" s="125"/>
      <c r="O1187" s="127"/>
      <c r="P1187" s="127"/>
      <c r="Q1187" s="127"/>
      <c r="R1187" s="7"/>
      <c r="S1187" s="10"/>
    </row>
    <row r="1188" spans="1:20" ht="7.5" customHeight="1" outlineLevel="4" x14ac:dyDescent="0.15">
      <c r="A1188" s="10"/>
      <c r="B1188" s="84"/>
      <c r="C1188" s="83"/>
      <c r="D1188" s="86"/>
      <c r="E1188" s="45"/>
      <c r="F1188" s="87"/>
      <c r="G1188" s="86"/>
      <c r="H1188" s="88"/>
      <c r="I1188" s="90"/>
      <c r="J1188" s="47"/>
      <c r="K1188" s="51"/>
      <c r="L1188" s="51"/>
      <c r="M1188" s="51"/>
      <c r="N1188" s="51"/>
      <c r="O1188" s="47"/>
      <c r="P1188" s="47"/>
      <c r="Q1188" s="47"/>
      <c r="R1188" s="7"/>
      <c r="S1188" s="10"/>
    </row>
    <row r="1189" spans="1:20" ht="22.5" outlineLevel="3" x14ac:dyDescent="0.2">
      <c r="A1189" s="16"/>
      <c r="B1189" s="113"/>
      <c r="C1189" s="114">
        <v>12</v>
      </c>
      <c r="D1189" s="115" t="s">
        <v>236</v>
      </c>
      <c r="E1189" s="116" t="s">
        <v>248</v>
      </c>
      <c r="F1189" s="117" t="s">
        <v>249</v>
      </c>
      <c r="G1189" s="115" t="s">
        <v>243</v>
      </c>
      <c r="H1189" s="118">
        <v>86.498266999999984</v>
      </c>
      <c r="I1189" s="119">
        <v>0</v>
      </c>
      <c r="J1189" s="120">
        <f>H1189*I1189</f>
        <v>0</v>
      </c>
      <c r="K1189" s="118"/>
      <c r="L1189" s="118">
        <f>H1189*K1189</f>
        <v>0</v>
      </c>
      <c r="M1189" s="118"/>
      <c r="N1189" s="118">
        <f>H1189*M1189</f>
        <v>0</v>
      </c>
      <c r="O1189" s="120">
        <v>21</v>
      </c>
      <c r="P1189" s="120">
        <f>J1189*(O1189/100)</f>
        <v>0</v>
      </c>
      <c r="Q1189" s="120">
        <f>J1189+P1189</f>
        <v>0</v>
      </c>
      <c r="R1189" s="10"/>
      <c r="S1189" s="10"/>
      <c r="T1189" s="10"/>
    </row>
    <row r="1190" spans="1:20" ht="9.75" outlineLevel="4" x14ac:dyDescent="0.2">
      <c r="A1190" s="121"/>
      <c r="B1190" s="122"/>
      <c r="C1190" s="122"/>
      <c r="D1190" s="123"/>
      <c r="E1190" s="128" t="s">
        <v>17</v>
      </c>
      <c r="F1190" s="124" t="s">
        <v>826</v>
      </c>
      <c r="G1190" s="123"/>
      <c r="H1190" s="125">
        <v>2.76</v>
      </c>
      <c r="I1190" s="126"/>
      <c r="J1190" s="127"/>
      <c r="K1190" s="125"/>
      <c r="L1190" s="125"/>
      <c r="M1190" s="125"/>
      <c r="N1190" s="125"/>
      <c r="O1190" s="127"/>
      <c r="P1190" s="127"/>
      <c r="Q1190" s="127"/>
      <c r="R1190" s="7"/>
      <c r="S1190" s="10"/>
    </row>
    <row r="1191" spans="1:20" ht="9.75" outlineLevel="4" x14ac:dyDescent="0.2">
      <c r="A1191" s="121"/>
      <c r="B1191" s="122"/>
      <c r="C1191" s="122"/>
      <c r="D1191" s="123"/>
      <c r="E1191" s="128"/>
      <c r="F1191" s="124" t="s">
        <v>827</v>
      </c>
      <c r="G1191" s="123"/>
      <c r="H1191" s="125">
        <v>0.53999999999999992</v>
      </c>
      <c r="I1191" s="126"/>
      <c r="J1191" s="127"/>
      <c r="K1191" s="125"/>
      <c r="L1191" s="125"/>
      <c r="M1191" s="125"/>
      <c r="N1191" s="125"/>
      <c r="O1191" s="127"/>
      <c r="P1191" s="127"/>
      <c r="Q1191" s="127"/>
      <c r="R1191" s="7"/>
      <c r="S1191" s="10"/>
    </row>
    <row r="1192" spans="1:20" ht="9.75" outlineLevel="4" x14ac:dyDescent="0.2">
      <c r="A1192" s="121"/>
      <c r="B1192" s="122"/>
      <c r="C1192" s="122"/>
      <c r="D1192" s="123"/>
      <c r="E1192" s="128"/>
      <c r="F1192" s="124" t="s">
        <v>828</v>
      </c>
      <c r="G1192" s="123"/>
      <c r="H1192" s="125">
        <v>0.36000000000000004</v>
      </c>
      <c r="I1192" s="126"/>
      <c r="J1192" s="127"/>
      <c r="K1192" s="125"/>
      <c r="L1192" s="125"/>
      <c r="M1192" s="125"/>
      <c r="N1192" s="125"/>
      <c r="O1192" s="127"/>
      <c r="P1192" s="127"/>
      <c r="Q1192" s="127"/>
      <c r="R1192" s="7"/>
      <c r="S1192" s="10"/>
    </row>
    <row r="1193" spans="1:20" ht="9.75" outlineLevel="4" x14ac:dyDescent="0.2">
      <c r="A1193" s="121"/>
      <c r="B1193" s="122"/>
      <c r="C1193" s="122"/>
      <c r="D1193" s="123"/>
      <c r="E1193" s="128"/>
      <c r="F1193" s="124" t="s">
        <v>829</v>
      </c>
      <c r="G1193" s="123"/>
      <c r="H1193" s="125">
        <v>0.12</v>
      </c>
      <c r="I1193" s="126"/>
      <c r="J1193" s="127"/>
      <c r="K1193" s="125"/>
      <c r="L1193" s="125"/>
      <c r="M1193" s="125"/>
      <c r="N1193" s="125"/>
      <c r="O1193" s="127"/>
      <c r="P1193" s="127"/>
      <c r="Q1193" s="127"/>
      <c r="R1193" s="7"/>
      <c r="S1193" s="10"/>
    </row>
    <row r="1194" spans="1:20" ht="9.75" outlineLevel="4" x14ac:dyDescent="0.2">
      <c r="A1194" s="121"/>
      <c r="B1194" s="122"/>
      <c r="C1194" s="122"/>
      <c r="D1194" s="123"/>
      <c r="E1194" s="128"/>
      <c r="F1194" s="124" t="s">
        <v>830</v>
      </c>
      <c r="G1194" s="123"/>
      <c r="H1194" s="125">
        <v>0.48</v>
      </c>
      <c r="I1194" s="126"/>
      <c r="J1194" s="127"/>
      <c r="K1194" s="125"/>
      <c r="L1194" s="125"/>
      <c r="M1194" s="125"/>
      <c r="N1194" s="125"/>
      <c r="O1194" s="127"/>
      <c r="P1194" s="127"/>
      <c r="Q1194" s="127"/>
      <c r="R1194" s="7"/>
      <c r="S1194" s="10"/>
    </row>
    <row r="1195" spans="1:20" ht="9.75" outlineLevel="4" x14ac:dyDescent="0.2">
      <c r="A1195" s="121"/>
      <c r="B1195" s="122"/>
      <c r="C1195" s="122"/>
      <c r="D1195" s="123"/>
      <c r="E1195" s="128"/>
      <c r="F1195" s="124" t="s">
        <v>831</v>
      </c>
      <c r="G1195" s="123"/>
      <c r="H1195" s="125">
        <v>9.2000000000000011</v>
      </c>
      <c r="I1195" s="126"/>
      <c r="J1195" s="127"/>
      <c r="K1195" s="125"/>
      <c r="L1195" s="125"/>
      <c r="M1195" s="125"/>
      <c r="N1195" s="125"/>
      <c r="O1195" s="127"/>
      <c r="P1195" s="127"/>
      <c r="Q1195" s="127"/>
      <c r="R1195" s="7"/>
      <c r="S1195" s="10"/>
    </row>
    <row r="1196" spans="1:20" ht="9.75" outlineLevel="4" x14ac:dyDescent="0.2">
      <c r="A1196" s="121"/>
      <c r="B1196" s="122"/>
      <c r="C1196" s="122"/>
      <c r="D1196" s="123"/>
      <c r="E1196" s="128"/>
      <c r="F1196" s="124" t="s">
        <v>832</v>
      </c>
      <c r="G1196" s="123"/>
      <c r="H1196" s="125">
        <v>1.62</v>
      </c>
      <c r="I1196" s="126"/>
      <c r="J1196" s="127"/>
      <c r="K1196" s="125"/>
      <c r="L1196" s="125"/>
      <c r="M1196" s="125"/>
      <c r="N1196" s="125"/>
      <c r="O1196" s="127"/>
      <c r="P1196" s="127"/>
      <c r="Q1196" s="127"/>
      <c r="R1196" s="7"/>
      <c r="S1196" s="10"/>
    </row>
    <row r="1197" spans="1:20" ht="9.75" outlineLevel="4" x14ac:dyDescent="0.2">
      <c r="A1197" s="121"/>
      <c r="B1197" s="122"/>
      <c r="C1197" s="122"/>
      <c r="D1197" s="123"/>
      <c r="E1197" s="128"/>
      <c r="F1197" s="124" t="s">
        <v>833</v>
      </c>
      <c r="G1197" s="123"/>
      <c r="H1197" s="125">
        <v>1.2000000000000002</v>
      </c>
      <c r="I1197" s="126"/>
      <c r="J1197" s="127"/>
      <c r="K1197" s="125"/>
      <c r="L1197" s="125"/>
      <c r="M1197" s="125"/>
      <c r="N1197" s="125"/>
      <c r="O1197" s="127"/>
      <c r="P1197" s="127"/>
      <c r="Q1197" s="127"/>
      <c r="R1197" s="7"/>
      <c r="S1197" s="10"/>
    </row>
    <row r="1198" spans="1:20" ht="9.75" outlineLevel="4" x14ac:dyDescent="0.2">
      <c r="A1198" s="121"/>
      <c r="B1198" s="122"/>
      <c r="C1198" s="122"/>
      <c r="D1198" s="123"/>
      <c r="E1198" s="128"/>
      <c r="F1198" s="124" t="s">
        <v>834</v>
      </c>
      <c r="G1198" s="123"/>
      <c r="H1198" s="125">
        <v>0.12</v>
      </c>
      <c r="I1198" s="126"/>
      <c r="J1198" s="127"/>
      <c r="K1198" s="125"/>
      <c r="L1198" s="125"/>
      <c r="M1198" s="125"/>
      <c r="N1198" s="125"/>
      <c r="O1198" s="127"/>
      <c r="P1198" s="127"/>
      <c r="Q1198" s="127"/>
      <c r="R1198" s="7"/>
      <c r="S1198" s="10"/>
    </row>
    <row r="1199" spans="1:20" ht="9.75" outlineLevel="4" x14ac:dyDescent="0.2">
      <c r="A1199" s="121"/>
      <c r="B1199" s="122"/>
      <c r="C1199" s="122"/>
      <c r="D1199" s="123"/>
      <c r="E1199" s="128"/>
      <c r="F1199" s="124" t="s">
        <v>835</v>
      </c>
      <c r="G1199" s="123"/>
      <c r="H1199" s="125">
        <v>1.68</v>
      </c>
      <c r="I1199" s="126"/>
      <c r="J1199" s="127"/>
      <c r="K1199" s="125"/>
      <c r="L1199" s="125"/>
      <c r="M1199" s="125"/>
      <c r="N1199" s="125"/>
      <c r="O1199" s="127"/>
      <c r="P1199" s="127"/>
      <c r="Q1199" s="127"/>
      <c r="R1199" s="7"/>
      <c r="S1199" s="10"/>
    </row>
    <row r="1200" spans="1:20" ht="9.75" outlineLevel="4" x14ac:dyDescent="0.2">
      <c r="A1200" s="121"/>
      <c r="B1200" s="122"/>
      <c r="C1200" s="122"/>
      <c r="D1200" s="123"/>
      <c r="E1200" s="128"/>
      <c r="F1200" s="124" t="s">
        <v>836</v>
      </c>
      <c r="G1200" s="123"/>
      <c r="H1200" s="125">
        <v>3.4251119999999995</v>
      </c>
      <c r="I1200" s="126"/>
      <c r="J1200" s="127"/>
      <c r="K1200" s="125"/>
      <c r="L1200" s="125"/>
      <c r="M1200" s="125"/>
      <c r="N1200" s="125"/>
      <c r="O1200" s="127"/>
      <c r="P1200" s="127"/>
      <c r="Q1200" s="127"/>
      <c r="R1200" s="7"/>
      <c r="S1200" s="10"/>
    </row>
    <row r="1201" spans="1:20" ht="9.75" outlineLevel="4" x14ac:dyDescent="0.2">
      <c r="A1201" s="121"/>
      <c r="B1201" s="122"/>
      <c r="C1201" s="122"/>
      <c r="D1201" s="123"/>
      <c r="E1201" s="128"/>
      <c r="F1201" s="124" t="s">
        <v>837</v>
      </c>
      <c r="G1201" s="123"/>
      <c r="H1201" s="125">
        <v>12.626639999999998</v>
      </c>
      <c r="I1201" s="126"/>
      <c r="J1201" s="127"/>
      <c r="K1201" s="125"/>
      <c r="L1201" s="125"/>
      <c r="M1201" s="125"/>
      <c r="N1201" s="125"/>
      <c r="O1201" s="127"/>
      <c r="P1201" s="127"/>
      <c r="Q1201" s="127"/>
      <c r="R1201" s="7"/>
      <c r="S1201" s="10"/>
    </row>
    <row r="1202" spans="1:20" ht="9.75" outlineLevel="4" x14ac:dyDescent="0.2">
      <c r="A1202" s="121"/>
      <c r="B1202" s="122"/>
      <c r="C1202" s="122"/>
      <c r="D1202" s="123"/>
      <c r="E1202" s="128"/>
      <c r="F1202" s="124" t="s">
        <v>838</v>
      </c>
      <c r="G1202" s="123"/>
      <c r="H1202" s="125">
        <v>1.2434399999999999</v>
      </c>
      <c r="I1202" s="126"/>
      <c r="J1202" s="127"/>
      <c r="K1202" s="125"/>
      <c r="L1202" s="125"/>
      <c r="M1202" s="125"/>
      <c r="N1202" s="125"/>
      <c r="O1202" s="127"/>
      <c r="P1202" s="127"/>
      <c r="Q1202" s="127"/>
      <c r="R1202" s="7"/>
      <c r="S1202" s="10"/>
    </row>
    <row r="1203" spans="1:20" ht="9.75" outlineLevel="4" x14ac:dyDescent="0.2">
      <c r="A1203" s="121"/>
      <c r="B1203" s="122"/>
      <c r="C1203" s="122"/>
      <c r="D1203" s="123"/>
      <c r="E1203" s="128"/>
      <c r="F1203" s="124" t="s">
        <v>839</v>
      </c>
      <c r="G1203" s="123"/>
      <c r="H1203" s="125">
        <v>0.41448000000000002</v>
      </c>
      <c r="I1203" s="126"/>
      <c r="J1203" s="127"/>
      <c r="K1203" s="125"/>
      <c r="L1203" s="125"/>
      <c r="M1203" s="125"/>
      <c r="N1203" s="125"/>
      <c r="O1203" s="127"/>
      <c r="P1203" s="127"/>
      <c r="Q1203" s="127"/>
      <c r="R1203" s="7"/>
      <c r="S1203" s="10"/>
    </row>
    <row r="1204" spans="1:20" ht="9.75" outlineLevel="4" x14ac:dyDescent="0.2">
      <c r="A1204" s="121"/>
      <c r="B1204" s="122"/>
      <c r="C1204" s="122"/>
      <c r="D1204" s="123"/>
      <c r="E1204" s="128"/>
      <c r="F1204" s="124" t="s">
        <v>840</v>
      </c>
      <c r="G1204" s="123"/>
      <c r="H1204" s="125">
        <v>0.12716999999999998</v>
      </c>
      <c r="I1204" s="126"/>
      <c r="J1204" s="127"/>
      <c r="K1204" s="125"/>
      <c r="L1204" s="125"/>
      <c r="M1204" s="125"/>
      <c r="N1204" s="125"/>
      <c r="O1204" s="127"/>
      <c r="P1204" s="127"/>
      <c r="Q1204" s="127"/>
      <c r="R1204" s="7"/>
      <c r="S1204" s="10"/>
    </row>
    <row r="1205" spans="1:20" ht="9.75" outlineLevel="4" x14ac:dyDescent="0.2">
      <c r="A1205" s="121"/>
      <c r="B1205" s="122"/>
      <c r="C1205" s="122"/>
      <c r="D1205" s="123"/>
      <c r="E1205" s="128"/>
      <c r="F1205" s="124" t="s">
        <v>841</v>
      </c>
      <c r="G1205" s="123"/>
      <c r="H1205" s="125">
        <v>24.645</v>
      </c>
      <c r="I1205" s="126"/>
      <c r="J1205" s="127"/>
      <c r="K1205" s="125"/>
      <c r="L1205" s="125"/>
      <c r="M1205" s="125"/>
      <c r="N1205" s="125"/>
      <c r="O1205" s="127"/>
      <c r="P1205" s="127"/>
      <c r="Q1205" s="127"/>
      <c r="R1205" s="7"/>
      <c r="S1205" s="10"/>
    </row>
    <row r="1206" spans="1:20" ht="9.75" outlineLevel="4" x14ac:dyDescent="0.2">
      <c r="A1206" s="121"/>
      <c r="B1206" s="122"/>
      <c r="C1206" s="122"/>
      <c r="D1206" s="123"/>
      <c r="E1206" s="128"/>
      <c r="F1206" s="124" t="s">
        <v>842</v>
      </c>
      <c r="G1206" s="123"/>
      <c r="H1206" s="125">
        <v>2.8559999999999999</v>
      </c>
      <c r="I1206" s="126"/>
      <c r="J1206" s="127"/>
      <c r="K1206" s="125"/>
      <c r="L1206" s="125"/>
      <c r="M1206" s="125"/>
      <c r="N1206" s="125"/>
      <c r="O1206" s="127"/>
      <c r="P1206" s="127"/>
      <c r="Q1206" s="127"/>
      <c r="R1206" s="7"/>
      <c r="S1206" s="10"/>
    </row>
    <row r="1207" spans="1:20" ht="9.75" outlineLevel="4" x14ac:dyDescent="0.2">
      <c r="A1207" s="121"/>
      <c r="B1207" s="122"/>
      <c r="C1207" s="122"/>
      <c r="D1207" s="123"/>
      <c r="E1207" s="128"/>
      <c r="F1207" s="124" t="s">
        <v>843</v>
      </c>
      <c r="G1207" s="123"/>
      <c r="H1207" s="125">
        <v>11.7</v>
      </c>
      <c r="I1207" s="126"/>
      <c r="J1207" s="127"/>
      <c r="K1207" s="125"/>
      <c r="L1207" s="125"/>
      <c r="M1207" s="125"/>
      <c r="N1207" s="125"/>
      <c r="O1207" s="127"/>
      <c r="P1207" s="127"/>
      <c r="Q1207" s="127"/>
      <c r="R1207" s="7"/>
      <c r="S1207" s="10"/>
    </row>
    <row r="1208" spans="1:20" ht="9.75" outlineLevel="4" x14ac:dyDescent="0.2">
      <c r="A1208" s="121"/>
      <c r="B1208" s="122"/>
      <c r="C1208" s="122"/>
      <c r="D1208" s="123"/>
      <c r="E1208" s="128"/>
      <c r="F1208" s="124" t="s">
        <v>844</v>
      </c>
      <c r="G1208" s="123"/>
      <c r="H1208" s="125">
        <v>2.4000000000000004</v>
      </c>
      <c r="I1208" s="126"/>
      <c r="J1208" s="127"/>
      <c r="K1208" s="125"/>
      <c r="L1208" s="125"/>
      <c r="M1208" s="125"/>
      <c r="N1208" s="125"/>
      <c r="O1208" s="127"/>
      <c r="P1208" s="127"/>
      <c r="Q1208" s="127"/>
      <c r="R1208" s="7"/>
      <c r="S1208" s="10"/>
    </row>
    <row r="1209" spans="1:20" ht="9.75" outlineLevel="4" x14ac:dyDescent="0.2">
      <c r="A1209" s="121"/>
      <c r="B1209" s="122"/>
      <c r="C1209" s="122"/>
      <c r="D1209" s="123"/>
      <c r="E1209" s="128"/>
      <c r="F1209" s="124" t="s">
        <v>845</v>
      </c>
      <c r="G1209" s="123"/>
      <c r="H1209" s="125">
        <v>4.3322700000000003</v>
      </c>
      <c r="I1209" s="126"/>
      <c r="J1209" s="127"/>
      <c r="K1209" s="125"/>
      <c r="L1209" s="125"/>
      <c r="M1209" s="125"/>
      <c r="N1209" s="125"/>
      <c r="O1209" s="127"/>
      <c r="P1209" s="127"/>
      <c r="Q1209" s="127"/>
      <c r="R1209" s="7"/>
      <c r="S1209" s="10"/>
    </row>
    <row r="1210" spans="1:20" ht="9.75" outlineLevel="4" x14ac:dyDescent="0.2">
      <c r="A1210" s="121"/>
      <c r="B1210" s="122"/>
      <c r="C1210" s="122"/>
      <c r="D1210" s="123"/>
      <c r="E1210" s="128"/>
      <c r="F1210" s="124" t="s">
        <v>846</v>
      </c>
      <c r="G1210" s="123"/>
      <c r="H1210" s="125">
        <v>1.5072000000000001</v>
      </c>
      <c r="I1210" s="126"/>
      <c r="J1210" s="127"/>
      <c r="K1210" s="125"/>
      <c r="L1210" s="125"/>
      <c r="M1210" s="125"/>
      <c r="N1210" s="125"/>
      <c r="O1210" s="127"/>
      <c r="P1210" s="127"/>
      <c r="Q1210" s="127"/>
      <c r="R1210" s="7"/>
      <c r="S1210" s="10"/>
    </row>
    <row r="1211" spans="1:20" ht="9.75" outlineLevel="4" x14ac:dyDescent="0.2">
      <c r="A1211" s="121"/>
      <c r="B1211" s="122"/>
      <c r="C1211" s="122"/>
      <c r="D1211" s="123"/>
      <c r="E1211" s="128"/>
      <c r="F1211" s="124" t="s">
        <v>847</v>
      </c>
      <c r="G1211" s="123"/>
      <c r="H1211" s="125">
        <v>0.14247750000000003</v>
      </c>
      <c r="I1211" s="126"/>
      <c r="J1211" s="127"/>
      <c r="K1211" s="125"/>
      <c r="L1211" s="125"/>
      <c r="M1211" s="125"/>
      <c r="N1211" s="125"/>
      <c r="O1211" s="127"/>
      <c r="P1211" s="127"/>
      <c r="Q1211" s="127"/>
      <c r="R1211" s="7"/>
      <c r="S1211" s="10"/>
    </row>
    <row r="1212" spans="1:20" ht="9.75" outlineLevel="4" x14ac:dyDescent="0.2">
      <c r="A1212" s="121"/>
      <c r="B1212" s="122"/>
      <c r="C1212" s="122"/>
      <c r="D1212" s="123"/>
      <c r="E1212" s="128"/>
      <c r="F1212" s="124" t="s">
        <v>848</v>
      </c>
      <c r="G1212" s="123"/>
      <c r="H1212" s="125">
        <v>0.14247750000000003</v>
      </c>
      <c r="I1212" s="126"/>
      <c r="J1212" s="127"/>
      <c r="K1212" s="125"/>
      <c r="L1212" s="125"/>
      <c r="M1212" s="125"/>
      <c r="N1212" s="125"/>
      <c r="O1212" s="127"/>
      <c r="P1212" s="127"/>
      <c r="Q1212" s="127"/>
      <c r="R1212" s="7"/>
      <c r="S1212" s="10"/>
    </row>
    <row r="1213" spans="1:20" ht="9.75" outlineLevel="4" x14ac:dyDescent="0.2">
      <c r="A1213" s="121"/>
      <c r="B1213" s="122"/>
      <c r="C1213" s="122"/>
      <c r="D1213" s="123"/>
      <c r="E1213" s="128"/>
      <c r="F1213" s="124" t="s">
        <v>849</v>
      </c>
      <c r="G1213" s="123"/>
      <c r="H1213" s="125">
        <v>2.8559999999999999</v>
      </c>
      <c r="I1213" s="126"/>
      <c r="J1213" s="127"/>
      <c r="K1213" s="125"/>
      <c r="L1213" s="125"/>
      <c r="M1213" s="125"/>
      <c r="N1213" s="125"/>
      <c r="O1213" s="127"/>
      <c r="P1213" s="127"/>
      <c r="Q1213" s="127"/>
      <c r="R1213" s="7"/>
      <c r="S1213" s="10"/>
    </row>
    <row r="1214" spans="1:20" ht="7.5" customHeight="1" outlineLevel="4" x14ac:dyDescent="0.15">
      <c r="A1214" s="10"/>
      <c r="B1214" s="84"/>
      <c r="C1214" s="83"/>
      <c r="D1214" s="86"/>
      <c r="E1214" s="45"/>
      <c r="F1214" s="87"/>
      <c r="G1214" s="86"/>
      <c r="H1214" s="88"/>
      <c r="I1214" s="90"/>
      <c r="J1214" s="47"/>
      <c r="K1214" s="51"/>
      <c r="L1214" s="51"/>
      <c r="M1214" s="51"/>
      <c r="N1214" s="51"/>
      <c r="O1214" s="47"/>
      <c r="P1214" s="47"/>
      <c r="Q1214" s="47"/>
      <c r="R1214" s="7"/>
      <c r="S1214" s="10"/>
    </row>
    <row r="1215" spans="1:20" ht="22.5" outlineLevel="3" x14ac:dyDescent="0.2">
      <c r="A1215" s="16"/>
      <c r="B1215" s="113"/>
      <c r="C1215" s="114">
        <v>13</v>
      </c>
      <c r="D1215" s="115" t="s">
        <v>236</v>
      </c>
      <c r="E1215" s="116" t="s">
        <v>251</v>
      </c>
      <c r="F1215" s="117" t="s">
        <v>252</v>
      </c>
      <c r="G1215" s="115" t="s">
        <v>243</v>
      </c>
      <c r="H1215" s="118">
        <v>432.47999999999996</v>
      </c>
      <c r="I1215" s="119">
        <v>0</v>
      </c>
      <c r="J1215" s="120">
        <f>H1215*I1215</f>
        <v>0</v>
      </c>
      <c r="K1215" s="118"/>
      <c r="L1215" s="118">
        <f>H1215*K1215</f>
        <v>0</v>
      </c>
      <c r="M1215" s="118"/>
      <c r="N1215" s="118">
        <f>H1215*M1215</f>
        <v>0</v>
      </c>
      <c r="O1215" s="120">
        <v>21</v>
      </c>
      <c r="P1215" s="120">
        <f>J1215*(O1215/100)</f>
        <v>0</v>
      </c>
      <c r="Q1215" s="120">
        <f>J1215+P1215</f>
        <v>0</v>
      </c>
      <c r="R1215" s="10"/>
      <c r="S1215" s="10"/>
      <c r="T1215" s="10"/>
    </row>
    <row r="1216" spans="1:20" ht="9.75" outlineLevel="4" x14ac:dyDescent="0.2">
      <c r="A1216" s="121"/>
      <c r="B1216" s="122"/>
      <c r="C1216" s="122"/>
      <c r="D1216" s="123"/>
      <c r="E1216" s="128" t="s">
        <v>17</v>
      </c>
      <c r="F1216" s="124" t="s">
        <v>850</v>
      </c>
      <c r="G1216" s="123"/>
      <c r="H1216" s="125">
        <v>432.47999999999996</v>
      </c>
      <c r="I1216" s="126"/>
      <c r="J1216" s="127"/>
      <c r="K1216" s="125"/>
      <c r="L1216" s="125"/>
      <c r="M1216" s="125"/>
      <c r="N1216" s="125"/>
      <c r="O1216" s="127"/>
      <c r="P1216" s="127"/>
      <c r="Q1216" s="127"/>
      <c r="R1216" s="7"/>
      <c r="S1216" s="10"/>
    </row>
    <row r="1217" spans="1:20" ht="7.5" customHeight="1" outlineLevel="4" x14ac:dyDescent="0.15">
      <c r="A1217" s="10"/>
      <c r="B1217" s="84"/>
      <c r="C1217" s="83"/>
      <c r="D1217" s="86"/>
      <c r="E1217" s="45"/>
      <c r="F1217" s="87"/>
      <c r="G1217" s="86"/>
      <c r="H1217" s="88"/>
      <c r="I1217" s="90"/>
      <c r="J1217" s="47"/>
      <c r="K1217" s="51"/>
      <c r="L1217" s="51"/>
      <c r="M1217" s="51"/>
      <c r="N1217" s="51"/>
      <c r="O1217" s="47"/>
      <c r="P1217" s="47"/>
      <c r="Q1217" s="47"/>
      <c r="R1217" s="7"/>
      <c r="S1217" s="10"/>
    </row>
    <row r="1218" spans="1:20" ht="11.25" outlineLevel="3" x14ac:dyDescent="0.2">
      <c r="A1218" s="16"/>
      <c r="B1218" s="113"/>
      <c r="C1218" s="114">
        <v>14</v>
      </c>
      <c r="D1218" s="115" t="s">
        <v>236</v>
      </c>
      <c r="E1218" s="116" t="s">
        <v>851</v>
      </c>
      <c r="F1218" s="117" t="s">
        <v>852</v>
      </c>
      <c r="G1218" s="115" t="s">
        <v>243</v>
      </c>
      <c r="H1218" s="118">
        <v>58.896000000000001</v>
      </c>
      <c r="I1218" s="119">
        <v>0</v>
      </c>
      <c r="J1218" s="120">
        <f>H1218*I1218</f>
        <v>0</v>
      </c>
      <c r="K1218" s="118"/>
      <c r="L1218" s="118">
        <f>H1218*K1218</f>
        <v>0</v>
      </c>
      <c r="M1218" s="118"/>
      <c r="N1218" s="118">
        <f>H1218*M1218</f>
        <v>0</v>
      </c>
      <c r="O1218" s="120">
        <v>21</v>
      </c>
      <c r="P1218" s="120">
        <f>J1218*(O1218/100)</f>
        <v>0</v>
      </c>
      <c r="Q1218" s="120">
        <f>J1218+P1218</f>
        <v>0</v>
      </c>
      <c r="R1218" s="10"/>
      <c r="S1218" s="10"/>
      <c r="T1218" s="10"/>
    </row>
    <row r="1219" spans="1:20" ht="9.75" outlineLevel="4" x14ac:dyDescent="0.2">
      <c r="A1219" s="121"/>
      <c r="B1219" s="122"/>
      <c r="C1219" s="122"/>
      <c r="D1219" s="123"/>
      <c r="E1219" s="128" t="s">
        <v>17</v>
      </c>
      <c r="F1219" s="124" t="s">
        <v>825</v>
      </c>
      <c r="G1219" s="123"/>
      <c r="H1219" s="125">
        <v>58.896000000000001</v>
      </c>
      <c r="I1219" s="126"/>
      <c r="J1219" s="127"/>
      <c r="K1219" s="125"/>
      <c r="L1219" s="125"/>
      <c r="M1219" s="125"/>
      <c r="N1219" s="125"/>
      <c r="O1219" s="127"/>
      <c r="P1219" s="127"/>
      <c r="Q1219" s="127"/>
      <c r="R1219" s="7"/>
      <c r="S1219" s="10"/>
    </row>
    <row r="1220" spans="1:20" ht="7.5" customHeight="1" outlineLevel="4" x14ac:dyDescent="0.15">
      <c r="A1220" s="10"/>
      <c r="B1220" s="84"/>
      <c r="C1220" s="83"/>
      <c r="D1220" s="86"/>
      <c r="E1220" s="45"/>
      <c r="F1220" s="87"/>
      <c r="G1220" s="86"/>
      <c r="H1220" s="88"/>
      <c r="I1220" s="90"/>
      <c r="J1220" s="47"/>
      <c r="K1220" s="51"/>
      <c r="L1220" s="51"/>
      <c r="M1220" s="51"/>
      <c r="N1220" s="51"/>
      <c r="O1220" s="47"/>
      <c r="P1220" s="47"/>
      <c r="Q1220" s="47"/>
      <c r="R1220" s="7"/>
      <c r="S1220" s="10"/>
    </row>
    <row r="1221" spans="1:20" ht="11.25" outlineLevel="3" x14ac:dyDescent="0.2">
      <c r="A1221" s="16"/>
      <c r="B1221" s="113"/>
      <c r="C1221" s="114">
        <v>15</v>
      </c>
      <c r="D1221" s="115" t="s">
        <v>236</v>
      </c>
      <c r="E1221" s="116" t="s">
        <v>724</v>
      </c>
      <c r="F1221" s="117" t="s">
        <v>725</v>
      </c>
      <c r="G1221" s="115" t="s">
        <v>243</v>
      </c>
      <c r="H1221" s="118">
        <v>172.99199999999999</v>
      </c>
      <c r="I1221" s="119">
        <v>0</v>
      </c>
      <c r="J1221" s="120">
        <f>H1221*I1221</f>
        <v>0</v>
      </c>
      <c r="K1221" s="118"/>
      <c r="L1221" s="118">
        <f>H1221*K1221</f>
        <v>0</v>
      </c>
      <c r="M1221" s="118"/>
      <c r="N1221" s="118">
        <f>H1221*M1221</f>
        <v>0</v>
      </c>
      <c r="O1221" s="120">
        <v>21</v>
      </c>
      <c r="P1221" s="120">
        <f>J1221*(O1221/100)</f>
        <v>0</v>
      </c>
      <c r="Q1221" s="120">
        <f>J1221+P1221</f>
        <v>0</v>
      </c>
      <c r="R1221" s="10"/>
      <c r="S1221" s="10"/>
      <c r="T1221" s="10"/>
    </row>
    <row r="1222" spans="1:20" ht="9.75" outlineLevel="4" x14ac:dyDescent="0.2">
      <c r="A1222" s="121"/>
      <c r="B1222" s="122"/>
      <c r="C1222" s="122"/>
      <c r="D1222" s="123"/>
      <c r="E1222" s="128" t="s">
        <v>17</v>
      </c>
      <c r="F1222" s="124" t="s">
        <v>853</v>
      </c>
      <c r="G1222" s="123"/>
      <c r="H1222" s="125">
        <v>86.495999999999995</v>
      </c>
      <c r="I1222" s="126"/>
      <c r="J1222" s="127"/>
      <c r="K1222" s="125"/>
      <c r="L1222" s="125"/>
      <c r="M1222" s="125"/>
      <c r="N1222" s="125"/>
      <c r="O1222" s="127"/>
      <c r="P1222" s="127"/>
      <c r="Q1222" s="127"/>
      <c r="R1222" s="7"/>
      <c r="S1222" s="10"/>
    </row>
    <row r="1223" spans="1:20" ht="9.75" outlineLevel="4" x14ac:dyDescent="0.2">
      <c r="A1223" s="121"/>
      <c r="B1223" s="122"/>
      <c r="C1223" s="122"/>
      <c r="D1223" s="123"/>
      <c r="E1223" s="128"/>
      <c r="F1223" s="124" t="s">
        <v>854</v>
      </c>
      <c r="G1223" s="123"/>
      <c r="H1223" s="125">
        <v>86.495999999999995</v>
      </c>
      <c r="I1223" s="126"/>
      <c r="J1223" s="127"/>
      <c r="K1223" s="125"/>
      <c r="L1223" s="125"/>
      <c r="M1223" s="125"/>
      <c r="N1223" s="125"/>
      <c r="O1223" s="127"/>
      <c r="P1223" s="127"/>
      <c r="Q1223" s="127"/>
      <c r="R1223" s="7"/>
      <c r="S1223" s="10"/>
    </row>
    <row r="1224" spans="1:20" ht="7.5" customHeight="1" outlineLevel="4" x14ac:dyDescent="0.15">
      <c r="A1224" s="10"/>
      <c r="B1224" s="84"/>
      <c r="C1224" s="83"/>
      <c r="D1224" s="86"/>
      <c r="E1224" s="45"/>
      <c r="F1224" s="87"/>
      <c r="G1224" s="86"/>
      <c r="H1224" s="88"/>
      <c r="I1224" s="90"/>
      <c r="J1224" s="47"/>
      <c r="K1224" s="51"/>
      <c r="L1224" s="51"/>
      <c r="M1224" s="51"/>
      <c r="N1224" s="51"/>
      <c r="O1224" s="47"/>
      <c r="P1224" s="47"/>
      <c r="Q1224" s="47"/>
      <c r="R1224" s="7"/>
      <c r="S1224" s="10"/>
    </row>
    <row r="1225" spans="1:20" ht="11.25" outlineLevel="3" x14ac:dyDescent="0.2">
      <c r="A1225" s="16"/>
      <c r="B1225" s="113"/>
      <c r="C1225" s="114">
        <v>16</v>
      </c>
      <c r="D1225" s="115" t="s">
        <v>236</v>
      </c>
      <c r="E1225" s="116" t="s">
        <v>254</v>
      </c>
      <c r="F1225" s="117" t="s">
        <v>255</v>
      </c>
      <c r="G1225" s="115" t="s">
        <v>234</v>
      </c>
      <c r="H1225" s="118">
        <v>155.69280000000001</v>
      </c>
      <c r="I1225" s="119">
        <v>0</v>
      </c>
      <c r="J1225" s="120">
        <f>H1225*I1225</f>
        <v>0</v>
      </c>
      <c r="K1225" s="118"/>
      <c r="L1225" s="118">
        <f>H1225*K1225</f>
        <v>0</v>
      </c>
      <c r="M1225" s="118"/>
      <c r="N1225" s="118">
        <f>H1225*M1225</f>
        <v>0</v>
      </c>
      <c r="O1225" s="120">
        <v>21</v>
      </c>
      <c r="P1225" s="120">
        <f>J1225*(O1225/100)</f>
        <v>0</v>
      </c>
      <c r="Q1225" s="120">
        <f>J1225+P1225</f>
        <v>0</v>
      </c>
      <c r="R1225" s="10"/>
      <c r="S1225" s="10"/>
      <c r="T1225" s="10"/>
    </row>
    <row r="1226" spans="1:20" ht="9.75" outlineLevel="4" x14ac:dyDescent="0.2">
      <c r="A1226" s="121"/>
      <c r="B1226" s="122"/>
      <c r="C1226" s="122"/>
      <c r="D1226" s="123"/>
      <c r="E1226" s="128" t="s">
        <v>17</v>
      </c>
      <c r="F1226" s="124" t="s">
        <v>855</v>
      </c>
      <c r="G1226" s="123"/>
      <c r="H1226" s="125">
        <v>155.69280000000001</v>
      </c>
      <c r="I1226" s="126"/>
      <c r="J1226" s="127"/>
      <c r="K1226" s="125"/>
      <c r="L1226" s="125"/>
      <c r="M1226" s="125"/>
      <c r="N1226" s="125"/>
      <c r="O1226" s="127"/>
      <c r="P1226" s="127"/>
      <c r="Q1226" s="127"/>
      <c r="R1226" s="7"/>
      <c r="S1226" s="10"/>
    </row>
    <row r="1227" spans="1:20" ht="7.5" customHeight="1" outlineLevel="4" x14ac:dyDescent="0.15">
      <c r="A1227" s="10"/>
      <c r="B1227" s="84"/>
      <c r="C1227" s="83"/>
      <c r="D1227" s="86"/>
      <c r="E1227" s="45"/>
      <c r="F1227" s="87"/>
      <c r="G1227" s="86"/>
      <c r="H1227" s="88"/>
      <c r="I1227" s="90"/>
      <c r="J1227" s="47"/>
      <c r="K1227" s="51"/>
      <c r="L1227" s="51"/>
      <c r="M1227" s="51"/>
      <c r="N1227" s="51"/>
      <c r="O1227" s="47"/>
      <c r="P1227" s="47"/>
      <c r="Q1227" s="47"/>
      <c r="R1227" s="7"/>
      <c r="S1227" s="10"/>
    </row>
    <row r="1228" spans="1:20" ht="11.25" outlineLevel="3" x14ac:dyDescent="0.2">
      <c r="A1228" s="16"/>
      <c r="B1228" s="113"/>
      <c r="C1228" s="114">
        <v>17</v>
      </c>
      <c r="D1228" s="115" t="s">
        <v>236</v>
      </c>
      <c r="E1228" s="116" t="s">
        <v>257</v>
      </c>
      <c r="F1228" s="117" t="s">
        <v>258</v>
      </c>
      <c r="G1228" s="115" t="s">
        <v>243</v>
      </c>
      <c r="H1228" s="118">
        <v>172.99199999999999</v>
      </c>
      <c r="I1228" s="119">
        <v>0</v>
      </c>
      <c r="J1228" s="120">
        <f>H1228*I1228</f>
        <v>0</v>
      </c>
      <c r="K1228" s="118"/>
      <c r="L1228" s="118">
        <f>H1228*K1228</f>
        <v>0</v>
      </c>
      <c r="M1228" s="118"/>
      <c r="N1228" s="118">
        <f>H1228*M1228</f>
        <v>0</v>
      </c>
      <c r="O1228" s="120">
        <v>21</v>
      </c>
      <c r="P1228" s="120">
        <f>J1228*(O1228/100)</f>
        <v>0</v>
      </c>
      <c r="Q1228" s="120">
        <f>J1228+P1228</f>
        <v>0</v>
      </c>
      <c r="R1228" s="10"/>
      <c r="S1228" s="10"/>
      <c r="T1228" s="10"/>
    </row>
    <row r="1229" spans="1:20" ht="9.75" outlineLevel="4" x14ac:dyDescent="0.2">
      <c r="A1229" s="121"/>
      <c r="B1229" s="122"/>
      <c r="C1229" s="122"/>
      <c r="D1229" s="123"/>
      <c r="E1229" s="128" t="s">
        <v>17</v>
      </c>
      <c r="F1229" s="124" t="s">
        <v>853</v>
      </c>
      <c r="G1229" s="123"/>
      <c r="H1229" s="125">
        <v>86.495999999999995</v>
      </c>
      <c r="I1229" s="126"/>
      <c r="J1229" s="127"/>
      <c r="K1229" s="125"/>
      <c r="L1229" s="125"/>
      <c r="M1229" s="125"/>
      <c r="N1229" s="125"/>
      <c r="O1229" s="127"/>
      <c r="P1229" s="127"/>
      <c r="Q1229" s="127"/>
      <c r="R1229" s="7"/>
      <c r="S1229" s="10"/>
    </row>
    <row r="1230" spans="1:20" ht="9.75" outlineLevel="4" x14ac:dyDescent="0.2">
      <c r="A1230" s="121"/>
      <c r="B1230" s="122"/>
      <c r="C1230" s="122"/>
      <c r="D1230" s="123"/>
      <c r="E1230" s="128"/>
      <c r="F1230" s="124" t="s">
        <v>854</v>
      </c>
      <c r="G1230" s="123"/>
      <c r="H1230" s="125">
        <v>86.495999999999995</v>
      </c>
      <c r="I1230" s="126"/>
      <c r="J1230" s="127"/>
      <c r="K1230" s="125"/>
      <c r="L1230" s="125"/>
      <c r="M1230" s="125"/>
      <c r="N1230" s="125"/>
      <c r="O1230" s="127"/>
      <c r="P1230" s="127"/>
      <c r="Q1230" s="127"/>
      <c r="R1230" s="7"/>
      <c r="S1230" s="10"/>
    </row>
    <row r="1231" spans="1:20" ht="7.5" customHeight="1" outlineLevel="4" x14ac:dyDescent="0.15">
      <c r="A1231" s="10"/>
      <c r="B1231" s="84"/>
      <c r="C1231" s="83"/>
      <c r="D1231" s="86"/>
      <c r="E1231" s="45"/>
      <c r="F1231" s="87"/>
      <c r="G1231" s="86"/>
      <c r="H1231" s="88"/>
      <c r="I1231" s="90"/>
      <c r="J1231" s="47"/>
      <c r="K1231" s="51"/>
      <c r="L1231" s="51"/>
      <c r="M1231" s="51"/>
      <c r="N1231" s="51"/>
      <c r="O1231" s="47"/>
      <c r="P1231" s="47"/>
      <c r="Q1231" s="47"/>
      <c r="R1231" s="7"/>
      <c r="S1231" s="10"/>
    </row>
    <row r="1232" spans="1:20" ht="11.25" outlineLevel="3" x14ac:dyDescent="0.2">
      <c r="A1232" s="16"/>
      <c r="B1232" s="113"/>
      <c r="C1232" s="114">
        <v>18</v>
      </c>
      <c r="D1232" s="115" t="s">
        <v>236</v>
      </c>
      <c r="E1232" s="116" t="s">
        <v>592</v>
      </c>
      <c r="F1232" s="117" t="s">
        <v>593</v>
      </c>
      <c r="G1232" s="115" t="s">
        <v>243</v>
      </c>
      <c r="H1232" s="118">
        <v>145.149</v>
      </c>
      <c r="I1232" s="119">
        <v>0</v>
      </c>
      <c r="J1232" s="120">
        <f>H1232*I1232</f>
        <v>0</v>
      </c>
      <c r="K1232" s="118"/>
      <c r="L1232" s="118">
        <f>H1232*K1232</f>
        <v>0</v>
      </c>
      <c r="M1232" s="118"/>
      <c r="N1232" s="118">
        <f>H1232*M1232</f>
        <v>0</v>
      </c>
      <c r="O1232" s="120">
        <v>21</v>
      </c>
      <c r="P1232" s="120">
        <f>J1232*(O1232/100)</f>
        <v>0</v>
      </c>
      <c r="Q1232" s="120">
        <f>J1232+P1232</f>
        <v>0</v>
      </c>
      <c r="R1232" s="10"/>
      <c r="S1232" s="10"/>
      <c r="T1232" s="10"/>
    </row>
    <row r="1233" spans="1:20" ht="9.75" outlineLevel="4" x14ac:dyDescent="0.2">
      <c r="A1233" s="121"/>
      <c r="B1233" s="122"/>
      <c r="C1233" s="122"/>
      <c r="D1233" s="123"/>
      <c r="E1233" s="128" t="s">
        <v>17</v>
      </c>
      <c r="F1233" s="124" t="s">
        <v>856</v>
      </c>
      <c r="G1233" s="123"/>
      <c r="H1233" s="125">
        <v>145.149</v>
      </c>
      <c r="I1233" s="126"/>
      <c r="J1233" s="127"/>
      <c r="K1233" s="125"/>
      <c r="L1233" s="125"/>
      <c r="M1233" s="125"/>
      <c r="N1233" s="125"/>
      <c r="O1233" s="127"/>
      <c r="P1233" s="127"/>
      <c r="Q1233" s="127"/>
      <c r="R1233" s="7"/>
      <c r="S1233" s="10"/>
    </row>
    <row r="1234" spans="1:20" ht="7.5" customHeight="1" outlineLevel="4" x14ac:dyDescent="0.15">
      <c r="A1234" s="10"/>
      <c r="B1234" s="84"/>
      <c r="C1234" s="83"/>
      <c r="D1234" s="86"/>
      <c r="E1234" s="45"/>
      <c r="F1234" s="87"/>
      <c r="G1234" s="86"/>
      <c r="H1234" s="88"/>
      <c r="I1234" s="90"/>
      <c r="J1234" s="47"/>
      <c r="K1234" s="51"/>
      <c r="L1234" s="51"/>
      <c r="M1234" s="51"/>
      <c r="N1234" s="51"/>
      <c r="O1234" s="47"/>
      <c r="P1234" s="47"/>
      <c r="Q1234" s="47"/>
      <c r="R1234" s="7"/>
      <c r="S1234" s="10"/>
    </row>
    <row r="1235" spans="1:20" ht="11.25" outlineLevel="3" x14ac:dyDescent="0.2">
      <c r="A1235" s="16"/>
      <c r="B1235" s="113"/>
      <c r="C1235" s="114">
        <v>19</v>
      </c>
      <c r="D1235" s="115" t="s">
        <v>236</v>
      </c>
      <c r="E1235" s="116" t="s">
        <v>857</v>
      </c>
      <c r="F1235" s="117" t="s">
        <v>858</v>
      </c>
      <c r="G1235" s="115" t="s">
        <v>243</v>
      </c>
      <c r="H1235" s="118">
        <v>27.15</v>
      </c>
      <c r="I1235" s="119">
        <v>0</v>
      </c>
      <c r="J1235" s="120">
        <f>H1235*I1235</f>
        <v>0</v>
      </c>
      <c r="K1235" s="118"/>
      <c r="L1235" s="118">
        <f>H1235*K1235</f>
        <v>0</v>
      </c>
      <c r="M1235" s="118"/>
      <c r="N1235" s="118">
        <f>H1235*M1235</f>
        <v>0</v>
      </c>
      <c r="O1235" s="120">
        <v>21</v>
      </c>
      <c r="P1235" s="120">
        <f>J1235*(O1235/100)</f>
        <v>0</v>
      </c>
      <c r="Q1235" s="120">
        <f>J1235+P1235</f>
        <v>0</v>
      </c>
      <c r="R1235" s="10"/>
      <c r="S1235" s="10"/>
      <c r="T1235" s="10"/>
    </row>
    <row r="1236" spans="1:20" ht="9.75" outlineLevel="4" x14ac:dyDescent="0.2">
      <c r="A1236" s="121"/>
      <c r="B1236" s="122"/>
      <c r="C1236" s="122"/>
      <c r="D1236" s="123"/>
      <c r="E1236" s="128" t="s">
        <v>17</v>
      </c>
      <c r="F1236" s="124" t="s">
        <v>859</v>
      </c>
      <c r="G1236" s="123"/>
      <c r="H1236" s="125">
        <v>19.350000000000001</v>
      </c>
      <c r="I1236" s="126"/>
      <c r="J1236" s="127"/>
      <c r="K1236" s="125"/>
      <c r="L1236" s="125"/>
      <c r="M1236" s="125"/>
      <c r="N1236" s="125"/>
      <c r="O1236" s="127"/>
      <c r="P1236" s="127"/>
      <c r="Q1236" s="127"/>
      <c r="R1236" s="7"/>
      <c r="S1236" s="10"/>
    </row>
    <row r="1237" spans="1:20" ht="9.75" outlineLevel="4" x14ac:dyDescent="0.2">
      <c r="A1237" s="121"/>
      <c r="B1237" s="122"/>
      <c r="C1237" s="122"/>
      <c r="D1237" s="123"/>
      <c r="E1237" s="128"/>
      <c r="F1237" s="124" t="s">
        <v>860</v>
      </c>
      <c r="G1237" s="123"/>
      <c r="H1237" s="125">
        <v>7.8000000000000007</v>
      </c>
      <c r="I1237" s="126"/>
      <c r="J1237" s="127"/>
      <c r="K1237" s="125"/>
      <c r="L1237" s="125"/>
      <c r="M1237" s="125"/>
      <c r="N1237" s="125"/>
      <c r="O1237" s="127"/>
      <c r="P1237" s="127"/>
      <c r="Q1237" s="127"/>
      <c r="R1237" s="7"/>
      <c r="S1237" s="10"/>
    </row>
    <row r="1238" spans="1:20" ht="7.5" customHeight="1" outlineLevel="4" x14ac:dyDescent="0.15">
      <c r="A1238" s="10"/>
      <c r="B1238" s="84"/>
      <c r="C1238" s="83"/>
      <c r="D1238" s="86"/>
      <c r="E1238" s="45"/>
      <c r="F1238" s="87"/>
      <c r="G1238" s="86"/>
      <c r="H1238" s="88"/>
      <c r="I1238" s="90"/>
      <c r="J1238" s="47"/>
      <c r="K1238" s="51"/>
      <c r="L1238" s="51"/>
      <c r="M1238" s="51"/>
      <c r="N1238" s="51"/>
      <c r="O1238" s="47"/>
      <c r="P1238" s="47"/>
      <c r="Q1238" s="47"/>
      <c r="R1238" s="7"/>
      <c r="S1238" s="10"/>
    </row>
    <row r="1239" spans="1:20" ht="11.25" outlineLevel="3" x14ac:dyDescent="0.2">
      <c r="A1239" s="16"/>
      <c r="B1239" s="113"/>
      <c r="C1239" s="114">
        <v>20</v>
      </c>
      <c r="D1239" s="115" t="s">
        <v>236</v>
      </c>
      <c r="E1239" s="116" t="s">
        <v>595</v>
      </c>
      <c r="F1239" s="117" t="s">
        <v>596</v>
      </c>
      <c r="G1239" s="115" t="s">
        <v>243</v>
      </c>
      <c r="H1239" s="118">
        <v>18.242425000000001</v>
      </c>
      <c r="I1239" s="119">
        <v>0</v>
      </c>
      <c r="J1239" s="120">
        <f>H1239*I1239</f>
        <v>0</v>
      </c>
      <c r="K1239" s="118"/>
      <c r="L1239" s="118">
        <f>H1239*K1239</f>
        <v>0</v>
      </c>
      <c r="M1239" s="118"/>
      <c r="N1239" s="118">
        <f>H1239*M1239</f>
        <v>0</v>
      </c>
      <c r="O1239" s="120">
        <v>21</v>
      </c>
      <c r="P1239" s="120">
        <f>J1239*(O1239/100)</f>
        <v>0</v>
      </c>
      <c r="Q1239" s="120">
        <f>J1239+P1239</f>
        <v>0</v>
      </c>
      <c r="R1239" s="10"/>
      <c r="S1239" s="10"/>
      <c r="T1239" s="10"/>
    </row>
    <row r="1240" spans="1:20" ht="9.75" outlineLevel="4" x14ac:dyDescent="0.2">
      <c r="A1240" s="121"/>
      <c r="B1240" s="122"/>
      <c r="C1240" s="122"/>
      <c r="D1240" s="123"/>
      <c r="E1240" s="128" t="s">
        <v>17</v>
      </c>
      <c r="F1240" s="124" t="s">
        <v>861</v>
      </c>
      <c r="G1240" s="123"/>
      <c r="H1240" s="125">
        <v>0.92139375000000012</v>
      </c>
      <c r="I1240" s="126"/>
      <c r="J1240" s="127"/>
      <c r="K1240" s="125"/>
      <c r="L1240" s="125"/>
      <c r="M1240" s="125"/>
      <c r="N1240" s="125"/>
      <c r="O1240" s="127"/>
      <c r="P1240" s="127"/>
      <c r="Q1240" s="127"/>
      <c r="R1240" s="7"/>
      <c r="S1240" s="10"/>
    </row>
    <row r="1241" spans="1:20" ht="9.75" outlineLevel="4" x14ac:dyDescent="0.2">
      <c r="A1241" s="121"/>
      <c r="B1241" s="122"/>
      <c r="C1241" s="122"/>
      <c r="D1241" s="123"/>
      <c r="E1241" s="128"/>
      <c r="F1241" s="124" t="s">
        <v>862</v>
      </c>
      <c r="G1241" s="123"/>
      <c r="H1241" s="125">
        <v>0.12265624999999999</v>
      </c>
      <c r="I1241" s="126"/>
      <c r="J1241" s="127"/>
      <c r="K1241" s="125"/>
      <c r="L1241" s="125"/>
      <c r="M1241" s="125"/>
      <c r="N1241" s="125"/>
      <c r="O1241" s="127"/>
      <c r="P1241" s="127"/>
      <c r="Q1241" s="127"/>
      <c r="R1241" s="7"/>
      <c r="S1241" s="10"/>
    </row>
    <row r="1242" spans="1:20" ht="9.75" outlineLevel="4" x14ac:dyDescent="0.2">
      <c r="A1242" s="121"/>
      <c r="B1242" s="122"/>
      <c r="C1242" s="122"/>
      <c r="D1242" s="123"/>
      <c r="E1242" s="128"/>
      <c r="F1242" s="124" t="s">
        <v>863</v>
      </c>
      <c r="G1242" s="123"/>
      <c r="H1242" s="125">
        <v>1.7369999999999999</v>
      </c>
      <c r="I1242" s="126"/>
      <c r="J1242" s="127"/>
      <c r="K1242" s="125"/>
      <c r="L1242" s="125"/>
      <c r="M1242" s="125"/>
      <c r="N1242" s="125"/>
      <c r="O1242" s="127"/>
      <c r="P1242" s="127"/>
      <c r="Q1242" s="127"/>
      <c r="R1242" s="7"/>
      <c r="S1242" s="10"/>
    </row>
    <row r="1243" spans="1:20" ht="9.75" outlineLevel="4" x14ac:dyDescent="0.2">
      <c r="A1243" s="121"/>
      <c r="B1243" s="122"/>
      <c r="C1243" s="122"/>
      <c r="D1243" s="123"/>
      <c r="E1243" s="128"/>
      <c r="F1243" s="124" t="s">
        <v>864</v>
      </c>
      <c r="G1243" s="123"/>
      <c r="H1243" s="125">
        <v>0.294375</v>
      </c>
      <c r="I1243" s="126"/>
      <c r="J1243" s="127"/>
      <c r="K1243" s="125"/>
      <c r="L1243" s="125"/>
      <c r="M1243" s="125"/>
      <c r="N1243" s="125"/>
      <c r="O1243" s="127"/>
      <c r="P1243" s="127"/>
      <c r="Q1243" s="127"/>
      <c r="R1243" s="7"/>
      <c r="S1243" s="10"/>
    </row>
    <row r="1244" spans="1:20" ht="9.75" outlineLevel="4" x14ac:dyDescent="0.2">
      <c r="A1244" s="121"/>
      <c r="B1244" s="122"/>
      <c r="C1244" s="122"/>
      <c r="D1244" s="123"/>
      <c r="E1244" s="128"/>
      <c r="F1244" s="124" t="s">
        <v>865</v>
      </c>
      <c r="G1244" s="123"/>
      <c r="H1244" s="125">
        <v>3.6060000000000003</v>
      </c>
      <c r="I1244" s="126"/>
      <c r="J1244" s="127"/>
      <c r="K1244" s="125"/>
      <c r="L1244" s="125"/>
      <c r="M1244" s="125"/>
      <c r="N1244" s="125"/>
      <c r="O1244" s="127"/>
      <c r="P1244" s="127"/>
      <c r="Q1244" s="127"/>
      <c r="R1244" s="7"/>
      <c r="S1244" s="10"/>
    </row>
    <row r="1245" spans="1:20" ht="9.75" outlineLevel="4" x14ac:dyDescent="0.2">
      <c r="A1245" s="121"/>
      <c r="B1245" s="122"/>
      <c r="C1245" s="122"/>
      <c r="D1245" s="123"/>
      <c r="E1245" s="128"/>
      <c r="F1245" s="124" t="s">
        <v>866</v>
      </c>
      <c r="G1245" s="123"/>
      <c r="H1245" s="125">
        <v>11.561</v>
      </c>
      <c r="I1245" s="126"/>
      <c r="J1245" s="127"/>
      <c r="K1245" s="125"/>
      <c r="L1245" s="125"/>
      <c r="M1245" s="125"/>
      <c r="N1245" s="125"/>
      <c r="O1245" s="127"/>
      <c r="P1245" s="127"/>
      <c r="Q1245" s="127"/>
      <c r="R1245" s="7"/>
      <c r="S1245" s="10"/>
    </row>
    <row r="1246" spans="1:20" ht="7.5" customHeight="1" outlineLevel="4" x14ac:dyDescent="0.15">
      <c r="A1246" s="10"/>
      <c r="B1246" s="84"/>
      <c r="C1246" s="83"/>
      <c r="D1246" s="86"/>
      <c r="E1246" s="45"/>
      <c r="F1246" s="87"/>
      <c r="G1246" s="86"/>
      <c r="H1246" s="88"/>
      <c r="I1246" s="90"/>
      <c r="J1246" s="47"/>
      <c r="K1246" s="51"/>
      <c r="L1246" s="51"/>
      <c r="M1246" s="51"/>
      <c r="N1246" s="51"/>
      <c r="O1246" s="47"/>
      <c r="P1246" s="47"/>
      <c r="Q1246" s="47"/>
      <c r="R1246" s="7"/>
      <c r="S1246" s="10"/>
    </row>
    <row r="1247" spans="1:20" ht="11.25" outlineLevel="3" x14ac:dyDescent="0.2">
      <c r="A1247" s="16"/>
      <c r="B1247" s="113"/>
      <c r="C1247" s="114">
        <v>21</v>
      </c>
      <c r="D1247" s="115" t="s">
        <v>236</v>
      </c>
      <c r="E1247" s="116" t="s">
        <v>266</v>
      </c>
      <c r="F1247" s="117" t="s">
        <v>267</v>
      </c>
      <c r="G1247" s="115" t="s">
        <v>239</v>
      </c>
      <c r="H1247" s="118">
        <v>42.7836</v>
      </c>
      <c r="I1247" s="119">
        <v>0</v>
      </c>
      <c r="J1247" s="120">
        <f>H1247*I1247</f>
        <v>0</v>
      </c>
      <c r="K1247" s="118"/>
      <c r="L1247" s="118">
        <f>H1247*K1247</f>
        <v>0</v>
      </c>
      <c r="M1247" s="118"/>
      <c r="N1247" s="118">
        <f>H1247*M1247</f>
        <v>0</v>
      </c>
      <c r="O1247" s="120">
        <v>21</v>
      </c>
      <c r="P1247" s="120">
        <f>J1247*(O1247/100)</f>
        <v>0</v>
      </c>
      <c r="Q1247" s="120">
        <f>J1247+P1247</f>
        <v>0</v>
      </c>
      <c r="R1247" s="10"/>
      <c r="S1247" s="10"/>
      <c r="T1247" s="10"/>
    </row>
    <row r="1248" spans="1:20" ht="9.75" outlineLevel="4" x14ac:dyDescent="0.2">
      <c r="A1248" s="121"/>
      <c r="B1248" s="122"/>
      <c r="C1248" s="122"/>
      <c r="D1248" s="123"/>
      <c r="E1248" s="128" t="s">
        <v>17</v>
      </c>
      <c r="F1248" s="124" t="s">
        <v>867</v>
      </c>
      <c r="G1248" s="123"/>
      <c r="H1248" s="125">
        <v>8.2896000000000001</v>
      </c>
      <c r="I1248" s="126"/>
      <c r="J1248" s="127"/>
      <c r="K1248" s="125"/>
      <c r="L1248" s="125"/>
      <c r="M1248" s="125"/>
      <c r="N1248" s="125"/>
      <c r="O1248" s="127"/>
      <c r="P1248" s="127"/>
      <c r="Q1248" s="127"/>
      <c r="R1248" s="7"/>
      <c r="S1248" s="10"/>
    </row>
    <row r="1249" spans="1:20" ht="9.75" outlineLevel="4" x14ac:dyDescent="0.2">
      <c r="A1249" s="121"/>
      <c r="B1249" s="122"/>
      <c r="C1249" s="122"/>
      <c r="D1249" s="123"/>
      <c r="E1249" s="128"/>
      <c r="F1249" s="124" t="s">
        <v>868</v>
      </c>
      <c r="G1249" s="123"/>
      <c r="H1249" s="125">
        <v>19.04</v>
      </c>
      <c r="I1249" s="126"/>
      <c r="J1249" s="127"/>
      <c r="K1249" s="125"/>
      <c r="L1249" s="125"/>
      <c r="M1249" s="125"/>
      <c r="N1249" s="125"/>
      <c r="O1249" s="127"/>
      <c r="P1249" s="127"/>
      <c r="Q1249" s="127"/>
      <c r="R1249" s="7"/>
      <c r="S1249" s="10"/>
    </row>
    <row r="1250" spans="1:20" ht="9.75" outlineLevel="4" x14ac:dyDescent="0.2">
      <c r="A1250" s="121"/>
      <c r="B1250" s="122"/>
      <c r="C1250" s="122"/>
      <c r="D1250" s="123"/>
      <c r="E1250" s="128"/>
      <c r="F1250" s="124" t="s">
        <v>869</v>
      </c>
      <c r="G1250" s="123"/>
      <c r="H1250" s="125">
        <v>12</v>
      </c>
      <c r="I1250" s="126"/>
      <c r="J1250" s="127"/>
      <c r="K1250" s="125"/>
      <c r="L1250" s="125"/>
      <c r="M1250" s="125"/>
      <c r="N1250" s="125"/>
      <c r="O1250" s="127"/>
      <c r="P1250" s="127"/>
      <c r="Q1250" s="127"/>
      <c r="R1250" s="7"/>
      <c r="S1250" s="10"/>
    </row>
    <row r="1251" spans="1:20" ht="9.75" outlineLevel="4" x14ac:dyDescent="0.2">
      <c r="A1251" s="121"/>
      <c r="B1251" s="122"/>
      <c r="C1251" s="122"/>
      <c r="D1251" s="123"/>
      <c r="E1251" s="128"/>
      <c r="F1251" s="124" t="s">
        <v>870</v>
      </c>
      <c r="G1251" s="123"/>
      <c r="H1251" s="125">
        <v>3.4540000000000006</v>
      </c>
      <c r="I1251" s="126"/>
      <c r="J1251" s="127"/>
      <c r="K1251" s="125"/>
      <c r="L1251" s="125"/>
      <c r="M1251" s="125"/>
      <c r="N1251" s="125"/>
      <c r="O1251" s="127"/>
      <c r="P1251" s="127"/>
      <c r="Q1251" s="127"/>
      <c r="R1251" s="7"/>
      <c r="S1251" s="10"/>
    </row>
    <row r="1252" spans="1:20" ht="7.5" customHeight="1" outlineLevel="4" x14ac:dyDescent="0.15">
      <c r="A1252" s="10"/>
      <c r="B1252" s="84"/>
      <c r="C1252" s="83"/>
      <c r="D1252" s="86"/>
      <c r="E1252" s="45"/>
      <c r="F1252" s="87"/>
      <c r="G1252" s="86"/>
      <c r="H1252" s="88"/>
      <c r="I1252" s="90"/>
      <c r="J1252" s="47"/>
      <c r="K1252" s="51"/>
      <c r="L1252" s="51"/>
      <c r="M1252" s="51"/>
      <c r="N1252" s="51"/>
      <c r="O1252" s="47"/>
      <c r="P1252" s="47"/>
      <c r="Q1252" s="47"/>
      <c r="R1252" s="7"/>
      <c r="S1252" s="10"/>
    </row>
    <row r="1253" spans="1:20" ht="11.25" outlineLevel="3" x14ac:dyDescent="0.2">
      <c r="A1253" s="16"/>
      <c r="B1253" s="113"/>
      <c r="C1253" s="114">
        <v>22</v>
      </c>
      <c r="D1253" s="115" t="s">
        <v>227</v>
      </c>
      <c r="E1253" s="116" t="s">
        <v>871</v>
      </c>
      <c r="F1253" s="117" t="s">
        <v>872</v>
      </c>
      <c r="G1253" s="115" t="s">
        <v>234</v>
      </c>
      <c r="H1253" s="118">
        <v>32.895000000000003</v>
      </c>
      <c r="I1253" s="119">
        <v>0</v>
      </c>
      <c r="J1253" s="120">
        <f>H1253*I1253</f>
        <v>0</v>
      </c>
      <c r="K1253" s="118">
        <v>1E-3</v>
      </c>
      <c r="L1253" s="118">
        <f>H1253*K1253</f>
        <v>3.2895000000000001E-2</v>
      </c>
      <c r="M1253" s="118"/>
      <c r="N1253" s="118">
        <f>H1253*M1253</f>
        <v>0</v>
      </c>
      <c r="O1253" s="120">
        <v>21</v>
      </c>
      <c r="P1253" s="120">
        <f>J1253*(O1253/100)</f>
        <v>0</v>
      </c>
      <c r="Q1253" s="120">
        <f>J1253+P1253</f>
        <v>0</v>
      </c>
      <c r="R1253" s="10"/>
      <c r="S1253" s="10"/>
      <c r="T1253" s="10"/>
    </row>
    <row r="1254" spans="1:20" ht="9.75" outlineLevel="4" x14ac:dyDescent="0.2">
      <c r="A1254" s="121"/>
      <c r="B1254" s="122"/>
      <c r="C1254" s="122"/>
      <c r="D1254" s="123"/>
      <c r="E1254" s="128" t="s">
        <v>17</v>
      </c>
      <c r="F1254" s="124" t="s">
        <v>873</v>
      </c>
      <c r="G1254" s="123"/>
      <c r="H1254" s="125">
        <v>32.895000000000003</v>
      </c>
      <c r="I1254" s="126"/>
      <c r="J1254" s="127"/>
      <c r="K1254" s="125"/>
      <c r="L1254" s="125"/>
      <c r="M1254" s="125"/>
      <c r="N1254" s="125"/>
      <c r="O1254" s="127"/>
      <c r="P1254" s="127"/>
      <c r="Q1254" s="127"/>
      <c r="R1254" s="7"/>
      <c r="S1254" s="10"/>
    </row>
    <row r="1255" spans="1:20" ht="7.5" customHeight="1" outlineLevel="4" x14ac:dyDescent="0.15">
      <c r="A1255" s="10"/>
      <c r="B1255" s="84"/>
      <c r="C1255" s="83"/>
      <c r="D1255" s="86"/>
      <c r="E1255" s="45"/>
      <c r="F1255" s="87"/>
      <c r="G1255" s="86"/>
      <c r="H1255" s="88"/>
      <c r="I1255" s="90"/>
      <c r="J1255" s="47"/>
      <c r="K1255" s="51"/>
      <c r="L1255" s="51"/>
      <c r="M1255" s="51"/>
      <c r="N1255" s="51"/>
      <c r="O1255" s="47"/>
      <c r="P1255" s="47"/>
      <c r="Q1255" s="47"/>
      <c r="R1255" s="7"/>
      <c r="S1255" s="10"/>
    </row>
    <row r="1256" spans="1:20" ht="11.25" outlineLevel="3" x14ac:dyDescent="0.2">
      <c r="A1256" s="16"/>
      <c r="B1256" s="113"/>
      <c r="C1256" s="114">
        <v>23</v>
      </c>
      <c r="D1256" s="115" t="s">
        <v>227</v>
      </c>
      <c r="E1256" s="116" t="s">
        <v>601</v>
      </c>
      <c r="F1256" s="117" t="s">
        <v>602</v>
      </c>
      <c r="G1256" s="115" t="s">
        <v>234</v>
      </c>
      <c r="H1256" s="118">
        <v>7.7976000000000001</v>
      </c>
      <c r="I1256" s="119">
        <v>0</v>
      </c>
      <c r="J1256" s="120">
        <f>H1256*I1256</f>
        <v>0</v>
      </c>
      <c r="K1256" s="118">
        <v>1</v>
      </c>
      <c r="L1256" s="118">
        <f>H1256*K1256</f>
        <v>7.7976000000000001</v>
      </c>
      <c r="M1256" s="118"/>
      <c r="N1256" s="118">
        <f>H1256*M1256</f>
        <v>0</v>
      </c>
      <c r="O1256" s="120">
        <v>21</v>
      </c>
      <c r="P1256" s="120">
        <f>J1256*(O1256/100)</f>
        <v>0</v>
      </c>
      <c r="Q1256" s="120">
        <f>J1256+P1256</f>
        <v>0</v>
      </c>
      <c r="R1256" s="10"/>
      <c r="S1256" s="10"/>
      <c r="T1256" s="10"/>
    </row>
    <row r="1257" spans="1:20" ht="9.75" outlineLevel="4" x14ac:dyDescent="0.2">
      <c r="A1257" s="121"/>
      <c r="B1257" s="122"/>
      <c r="C1257" s="122"/>
      <c r="D1257" s="123"/>
      <c r="E1257" s="128" t="s">
        <v>17</v>
      </c>
      <c r="F1257" s="124" t="s">
        <v>874</v>
      </c>
      <c r="G1257" s="123"/>
      <c r="H1257" s="125">
        <v>7.7976000000000001</v>
      </c>
      <c r="I1257" s="126"/>
      <c r="J1257" s="127"/>
      <c r="K1257" s="125"/>
      <c r="L1257" s="125"/>
      <c r="M1257" s="125"/>
      <c r="N1257" s="125"/>
      <c r="O1257" s="127"/>
      <c r="P1257" s="127"/>
      <c r="Q1257" s="127"/>
      <c r="R1257" s="7"/>
      <c r="S1257" s="10"/>
    </row>
    <row r="1258" spans="1:20" ht="7.5" customHeight="1" outlineLevel="4" x14ac:dyDescent="0.15">
      <c r="A1258" s="10"/>
      <c r="B1258" s="84"/>
      <c r="C1258" s="83"/>
      <c r="D1258" s="86"/>
      <c r="E1258" s="45"/>
      <c r="F1258" s="87"/>
      <c r="G1258" s="86"/>
      <c r="H1258" s="88"/>
      <c r="I1258" s="90"/>
      <c r="J1258" s="47"/>
      <c r="K1258" s="51"/>
      <c r="L1258" s="51"/>
      <c r="M1258" s="51"/>
      <c r="N1258" s="51"/>
      <c r="O1258" s="47"/>
      <c r="P1258" s="47"/>
      <c r="Q1258" s="47"/>
      <c r="R1258" s="7"/>
      <c r="S1258" s="10"/>
    </row>
    <row r="1259" spans="1:20" ht="11.25" outlineLevel="3" x14ac:dyDescent="0.2">
      <c r="A1259" s="16"/>
      <c r="B1259" s="113"/>
      <c r="C1259" s="114">
        <v>24</v>
      </c>
      <c r="D1259" s="115" t="s">
        <v>227</v>
      </c>
      <c r="E1259" s="116" t="s">
        <v>875</v>
      </c>
      <c r="F1259" s="117" t="s">
        <v>876</v>
      </c>
      <c r="G1259" s="115" t="s">
        <v>234</v>
      </c>
      <c r="H1259" s="118">
        <v>32.835999999999999</v>
      </c>
      <c r="I1259" s="119">
        <v>0</v>
      </c>
      <c r="J1259" s="120">
        <f>H1259*I1259</f>
        <v>0</v>
      </c>
      <c r="K1259" s="118">
        <v>1</v>
      </c>
      <c r="L1259" s="118">
        <f>H1259*K1259</f>
        <v>32.835999999999999</v>
      </c>
      <c r="M1259" s="118"/>
      <c r="N1259" s="118">
        <f>H1259*M1259</f>
        <v>0</v>
      </c>
      <c r="O1259" s="120">
        <v>21</v>
      </c>
      <c r="P1259" s="120">
        <f>J1259*(O1259/100)</f>
        <v>0</v>
      </c>
      <c r="Q1259" s="120">
        <f>J1259+P1259</f>
        <v>0</v>
      </c>
      <c r="R1259" s="10"/>
      <c r="S1259" s="10"/>
      <c r="T1259" s="10"/>
    </row>
    <row r="1260" spans="1:20" ht="9.75" outlineLevel="4" x14ac:dyDescent="0.2">
      <c r="A1260" s="121"/>
      <c r="B1260" s="122"/>
      <c r="C1260" s="122"/>
      <c r="D1260" s="123"/>
      <c r="E1260" s="128" t="s">
        <v>17</v>
      </c>
      <c r="F1260" s="124" t="s">
        <v>877</v>
      </c>
      <c r="G1260" s="123"/>
      <c r="H1260" s="125">
        <v>32.835999999999999</v>
      </c>
      <c r="I1260" s="126"/>
      <c r="J1260" s="127"/>
      <c r="K1260" s="125"/>
      <c r="L1260" s="125"/>
      <c r="M1260" s="125"/>
      <c r="N1260" s="125"/>
      <c r="O1260" s="127"/>
      <c r="P1260" s="127"/>
      <c r="Q1260" s="127"/>
      <c r="R1260" s="7"/>
      <c r="S1260" s="10"/>
    </row>
    <row r="1261" spans="1:20" ht="7.5" customHeight="1" outlineLevel="4" x14ac:dyDescent="0.15">
      <c r="A1261" s="10"/>
      <c r="B1261" s="84"/>
      <c r="C1261" s="83"/>
      <c r="D1261" s="86"/>
      <c r="E1261" s="45"/>
      <c r="F1261" s="87"/>
      <c r="G1261" s="86"/>
      <c r="H1261" s="88"/>
      <c r="I1261" s="90"/>
      <c r="J1261" s="47"/>
      <c r="K1261" s="51"/>
      <c r="L1261" s="51"/>
      <c r="M1261" s="51"/>
      <c r="N1261" s="51"/>
      <c r="O1261" s="47"/>
      <c r="P1261" s="47"/>
      <c r="Q1261" s="47"/>
      <c r="R1261" s="7"/>
      <c r="S1261" s="10"/>
    </row>
    <row r="1262" spans="1:20" ht="11.25" outlineLevel="3" x14ac:dyDescent="0.2">
      <c r="A1262" s="16"/>
      <c r="B1262" s="113"/>
      <c r="C1262" s="114">
        <v>25</v>
      </c>
      <c r="D1262" s="115" t="s">
        <v>227</v>
      </c>
      <c r="E1262" s="116" t="s">
        <v>878</v>
      </c>
      <c r="F1262" s="117" t="s">
        <v>879</v>
      </c>
      <c r="G1262" s="115" t="s">
        <v>234</v>
      </c>
      <c r="H1262" s="118">
        <v>14.04</v>
      </c>
      <c r="I1262" s="119">
        <v>0</v>
      </c>
      <c r="J1262" s="120">
        <f>H1262*I1262</f>
        <v>0</v>
      </c>
      <c r="K1262" s="118">
        <v>1</v>
      </c>
      <c r="L1262" s="118">
        <f>H1262*K1262</f>
        <v>14.04</v>
      </c>
      <c r="M1262" s="118"/>
      <c r="N1262" s="118">
        <f>H1262*M1262</f>
        <v>0</v>
      </c>
      <c r="O1262" s="120">
        <v>21</v>
      </c>
      <c r="P1262" s="120">
        <f>J1262*(O1262/100)</f>
        <v>0</v>
      </c>
      <c r="Q1262" s="120">
        <f>J1262+P1262</f>
        <v>0</v>
      </c>
      <c r="R1262" s="10"/>
      <c r="S1262" s="10"/>
      <c r="T1262" s="10"/>
    </row>
    <row r="1263" spans="1:20" ht="9.75" outlineLevel="4" x14ac:dyDescent="0.2">
      <c r="A1263" s="121"/>
      <c r="B1263" s="122"/>
      <c r="C1263" s="122"/>
      <c r="D1263" s="123"/>
      <c r="E1263" s="128" t="s">
        <v>17</v>
      </c>
      <c r="F1263" s="124" t="s">
        <v>880</v>
      </c>
      <c r="G1263" s="123"/>
      <c r="H1263" s="125">
        <v>14.04</v>
      </c>
      <c r="I1263" s="126"/>
      <c r="J1263" s="127"/>
      <c r="K1263" s="125"/>
      <c r="L1263" s="125"/>
      <c r="M1263" s="125"/>
      <c r="N1263" s="125"/>
      <c r="O1263" s="127"/>
      <c r="P1263" s="127"/>
      <c r="Q1263" s="127"/>
      <c r="R1263" s="7"/>
      <c r="S1263" s="10"/>
    </row>
    <row r="1264" spans="1:20" ht="7.5" customHeight="1" outlineLevel="4" x14ac:dyDescent="0.15">
      <c r="A1264" s="10"/>
      <c r="B1264" s="84"/>
      <c r="C1264" s="83"/>
      <c r="D1264" s="86"/>
      <c r="E1264" s="45"/>
      <c r="F1264" s="87"/>
      <c r="G1264" s="86"/>
      <c r="H1264" s="88"/>
      <c r="I1264" s="90"/>
      <c r="J1264" s="47"/>
      <c r="K1264" s="51"/>
      <c r="L1264" s="51"/>
      <c r="M1264" s="51"/>
      <c r="N1264" s="51"/>
      <c r="O1264" s="47"/>
      <c r="P1264" s="47"/>
      <c r="Q1264" s="47"/>
      <c r="R1264" s="7"/>
      <c r="S1264" s="10"/>
    </row>
    <row r="1265" spans="1:20" outlineLevel="3" x14ac:dyDescent="0.15">
      <c r="B1265" s="7"/>
      <c r="C1265" s="7"/>
      <c r="D1265" s="7"/>
      <c r="E1265" s="7"/>
      <c r="F1265" s="7"/>
      <c r="G1265" s="7"/>
      <c r="H1265" s="7"/>
      <c r="I1265" s="10"/>
      <c r="J1265" s="10"/>
      <c r="K1265" s="7"/>
      <c r="L1265" s="7"/>
      <c r="M1265" s="7"/>
      <c r="N1265" s="7"/>
      <c r="O1265" s="7"/>
      <c r="P1265" s="10"/>
      <c r="Q1265" s="10"/>
    </row>
    <row r="1266" spans="1:20" ht="11.25" outlineLevel="2" x14ac:dyDescent="0.2">
      <c r="A1266" s="77" t="s">
        <v>98</v>
      </c>
      <c r="B1266" s="106">
        <v>3</v>
      </c>
      <c r="C1266" s="107"/>
      <c r="D1266" s="108" t="s">
        <v>180</v>
      </c>
      <c r="E1266" s="108"/>
      <c r="F1266" s="109" t="s">
        <v>51</v>
      </c>
      <c r="G1266" s="108"/>
      <c r="H1266" s="110"/>
      <c r="I1266" s="111"/>
      <c r="J1266" s="79">
        <f>SUBTOTAL(9,J1267:J1275)</f>
        <v>0</v>
      </c>
      <c r="K1266" s="110"/>
      <c r="L1266" s="80">
        <f>SUBTOTAL(9,L1267:L1275)</f>
        <v>8.1935700000000007E-3</v>
      </c>
      <c r="M1266" s="110"/>
      <c r="N1266" s="80">
        <f>SUBTOTAL(9,N1267:N1275)</f>
        <v>0</v>
      </c>
      <c r="O1266" s="112"/>
      <c r="P1266" s="79">
        <f>SUBTOTAL(9,P1267:P1275)</f>
        <v>0</v>
      </c>
      <c r="Q1266" s="79">
        <f>SUBTOTAL(9,Q1267:Q1275)</f>
        <v>0</v>
      </c>
      <c r="R1266" s="7"/>
      <c r="S1266" s="10"/>
      <c r="T1266" s="10"/>
    </row>
    <row r="1267" spans="1:20" ht="11.25" outlineLevel="3" x14ac:dyDescent="0.2">
      <c r="A1267" s="16"/>
      <c r="B1267" s="113"/>
      <c r="C1267" s="114">
        <v>1</v>
      </c>
      <c r="D1267" s="115" t="s">
        <v>236</v>
      </c>
      <c r="E1267" s="116" t="s">
        <v>881</v>
      </c>
      <c r="F1267" s="117" t="s">
        <v>882</v>
      </c>
      <c r="G1267" s="115" t="s">
        <v>239</v>
      </c>
      <c r="H1267" s="118">
        <v>22</v>
      </c>
      <c r="I1267" s="119">
        <v>0</v>
      </c>
      <c r="J1267" s="120">
        <f>H1267*I1267</f>
        <v>0</v>
      </c>
      <c r="K1267" s="118">
        <v>1E-4</v>
      </c>
      <c r="L1267" s="118">
        <f>H1267*K1267</f>
        <v>2.2000000000000001E-3</v>
      </c>
      <c r="M1267" s="118"/>
      <c r="N1267" s="118">
        <f>H1267*M1267</f>
        <v>0</v>
      </c>
      <c r="O1267" s="120">
        <v>21</v>
      </c>
      <c r="P1267" s="120">
        <f>J1267*(O1267/100)</f>
        <v>0</v>
      </c>
      <c r="Q1267" s="120">
        <f>J1267+P1267</f>
        <v>0</v>
      </c>
      <c r="R1267" s="10"/>
      <c r="S1267" s="10"/>
      <c r="T1267" s="10"/>
    </row>
    <row r="1268" spans="1:20" ht="9.75" outlineLevel="4" x14ac:dyDescent="0.2">
      <c r="A1268" s="121"/>
      <c r="B1268" s="122"/>
      <c r="C1268" s="122"/>
      <c r="D1268" s="123"/>
      <c r="E1268" s="128" t="s">
        <v>17</v>
      </c>
      <c r="F1268" s="124" t="s">
        <v>883</v>
      </c>
      <c r="G1268" s="123"/>
      <c r="H1268" s="125">
        <v>6</v>
      </c>
      <c r="I1268" s="126"/>
      <c r="J1268" s="127"/>
      <c r="K1268" s="125"/>
      <c r="L1268" s="125"/>
      <c r="M1268" s="125"/>
      <c r="N1268" s="125"/>
      <c r="O1268" s="127"/>
      <c r="P1268" s="127"/>
      <c r="Q1268" s="127"/>
      <c r="R1268" s="7"/>
      <c r="S1268" s="10"/>
    </row>
    <row r="1269" spans="1:20" ht="9.75" outlineLevel="4" x14ac:dyDescent="0.2">
      <c r="A1269" s="121"/>
      <c r="B1269" s="122"/>
      <c r="C1269" s="122"/>
      <c r="D1269" s="123"/>
      <c r="E1269" s="128"/>
      <c r="F1269" s="124" t="s">
        <v>884</v>
      </c>
      <c r="G1269" s="123"/>
      <c r="H1269" s="125">
        <v>16</v>
      </c>
      <c r="I1269" s="126"/>
      <c r="J1269" s="127"/>
      <c r="K1269" s="125"/>
      <c r="L1269" s="125"/>
      <c r="M1269" s="125"/>
      <c r="N1269" s="125"/>
      <c r="O1269" s="127"/>
      <c r="P1269" s="127"/>
      <c r="Q1269" s="127"/>
      <c r="R1269" s="7"/>
      <c r="S1269" s="10"/>
    </row>
    <row r="1270" spans="1:20" ht="7.5" customHeight="1" outlineLevel="4" x14ac:dyDescent="0.15">
      <c r="A1270" s="10"/>
      <c r="B1270" s="84"/>
      <c r="C1270" s="83"/>
      <c r="D1270" s="86"/>
      <c r="E1270" s="45"/>
      <c r="F1270" s="87"/>
      <c r="G1270" s="86"/>
      <c r="H1270" s="88"/>
      <c r="I1270" s="90"/>
      <c r="J1270" s="47"/>
      <c r="K1270" s="51"/>
      <c r="L1270" s="51"/>
      <c r="M1270" s="51"/>
      <c r="N1270" s="51"/>
      <c r="O1270" s="47"/>
      <c r="P1270" s="47"/>
      <c r="Q1270" s="47"/>
      <c r="R1270" s="7"/>
      <c r="S1270" s="10"/>
    </row>
    <row r="1271" spans="1:20" ht="11.25" outlineLevel="3" x14ac:dyDescent="0.2">
      <c r="A1271" s="16"/>
      <c r="B1271" s="113"/>
      <c r="C1271" s="114">
        <v>2</v>
      </c>
      <c r="D1271" s="115" t="s">
        <v>227</v>
      </c>
      <c r="E1271" s="116" t="s">
        <v>885</v>
      </c>
      <c r="F1271" s="117" t="s">
        <v>886</v>
      </c>
      <c r="G1271" s="115" t="s">
        <v>239</v>
      </c>
      <c r="H1271" s="118">
        <v>29.967849999999999</v>
      </c>
      <c r="I1271" s="119">
        <v>0</v>
      </c>
      <c r="J1271" s="120">
        <f>H1271*I1271</f>
        <v>0</v>
      </c>
      <c r="K1271" s="118">
        <v>2.0000000000000001E-4</v>
      </c>
      <c r="L1271" s="118">
        <f>H1271*K1271</f>
        <v>5.9935700000000001E-3</v>
      </c>
      <c r="M1271" s="118"/>
      <c r="N1271" s="118">
        <f>H1271*M1271</f>
        <v>0</v>
      </c>
      <c r="O1271" s="120">
        <v>21</v>
      </c>
      <c r="P1271" s="120">
        <f>J1271*(O1271/100)</f>
        <v>0</v>
      </c>
      <c r="Q1271" s="120">
        <f>J1271+P1271</f>
        <v>0</v>
      </c>
      <c r="R1271" s="10"/>
      <c r="S1271" s="10"/>
      <c r="T1271" s="10"/>
    </row>
    <row r="1272" spans="1:20" ht="9.75" outlineLevel="4" x14ac:dyDescent="0.2">
      <c r="A1272" s="121"/>
      <c r="B1272" s="122"/>
      <c r="C1272" s="122"/>
      <c r="D1272" s="123"/>
      <c r="E1272" s="128" t="s">
        <v>17</v>
      </c>
      <c r="F1272" s="124" t="s">
        <v>887</v>
      </c>
      <c r="G1272" s="123"/>
      <c r="H1272" s="125">
        <v>21.794799999999999</v>
      </c>
      <c r="I1272" s="126"/>
      <c r="J1272" s="127"/>
      <c r="K1272" s="125"/>
      <c r="L1272" s="125"/>
      <c r="M1272" s="125"/>
      <c r="N1272" s="125"/>
      <c r="O1272" s="127"/>
      <c r="P1272" s="127"/>
      <c r="Q1272" s="127"/>
      <c r="R1272" s="7"/>
      <c r="S1272" s="10"/>
    </row>
    <row r="1273" spans="1:20" ht="9.75" outlineLevel="4" x14ac:dyDescent="0.2">
      <c r="A1273" s="121"/>
      <c r="B1273" s="122"/>
      <c r="C1273" s="122"/>
      <c r="D1273" s="123"/>
      <c r="E1273" s="128"/>
      <c r="F1273" s="124" t="s">
        <v>888</v>
      </c>
      <c r="G1273" s="123"/>
      <c r="H1273" s="125">
        <v>8.1730499999999999</v>
      </c>
      <c r="I1273" s="126"/>
      <c r="J1273" s="127"/>
      <c r="K1273" s="125"/>
      <c r="L1273" s="125"/>
      <c r="M1273" s="125"/>
      <c r="N1273" s="125"/>
      <c r="O1273" s="127"/>
      <c r="P1273" s="127"/>
      <c r="Q1273" s="127"/>
      <c r="R1273" s="7"/>
      <c r="S1273" s="10"/>
    </row>
    <row r="1274" spans="1:20" ht="7.5" customHeight="1" outlineLevel="4" x14ac:dyDescent="0.15">
      <c r="A1274" s="10"/>
      <c r="B1274" s="84"/>
      <c r="C1274" s="83"/>
      <c r="D1274" s="86"/>
      <c r="E1274" s="45"/>
      <c r="F1274" s="87"/>
      <c r="G1274" s="86"/>
      <c r="H1274" s="88"/>
      <c r="I1274" s="90"/>
      <c r="J1274" s="47"/>
      <c r="K1274" s="51"/>
      <c r="L1274" s="51"/>
      <c r="M1274" s="51"/>
      <c r="N1274" s="51"/>
      <c r="O1274" s="47"/>
      <c r="P1274" s="47"/>
      <c r="Q1274" s="47"/>
      <c r="R1274" s="7"/>
      <c r="S1274" s="10"/>
    </row>
    <row r="1275" spans="1:20" outlineLevel="3" x14ac:dyDescent="0.15">
      <c r="B1275" s="7"/>
      <c r="C1275" s="7"/>
      <c r="D1275" s="7"/>
      <c r="E1275" s="7"/>
      <c r="F1275" s="7"/>
      <c r="G1275" s="7"/>
      <c r="H1275" s="7"/>
      <c r="I1275" s="10"/>
      <c r="J1275" s="10"/>
      <c r="K1275" s="7"/>
      <c r="L1275" s="7"/>
      <c r="M1275" s="7"/>
      <c r="N1275" s="7"/>
      <c r="O1275" s="7"/>
      <c r="P1275" s="10"/>
      <c r="Q1275" s="10"/>
    </row>
    <row r="1276" spans="1:20" ht="11.25" outlineLevel="2" x14ac:dyDescent="0.2">
      <c r="A1276" s="77" t="s">
        <v>99</v>
      </c>
      <c r="B1276" s="106">
        <v>3</v>
      </c>
      <c r="C1276" s="107"/>
      <c r="D1276" s="108" t="s">
        <v>180</v>
      </c>
      <c r="E1276" s="108"/>
      <c r="F1276" s="109" t="s">
        <v>71</v>
      </c>
      <c r="G1276" s="108"/>
      <c r="H1276" s="110"/>
      <c r="I1276" s="111"/>
      <c r="J1276" s="79">
        <f>SUBTOTAL(9,J1277:J1310)</f>
        <v>0</v>
      </c>
      <c r="K1276" s="110"/>
      <c r="L1276" s="80">
        <f>SUBTOTAL(9,L1277:L1310)</f>
        <v>0.89087528348879985</v>
      </c>
      <c r="M1276" s="110"/>
      <c r="N1276" s="80">
        <f>SUBTOTAL(9,N1277:N1310)</f>
        <v>0</v>
      </c>
      <c r="O1276" s="112"/>
      <c r="P1276" s="79">
        <f>SUBTOTAL(9,P1277:P1310)</f>
        <v>0</v>
      </c>
      <c r="Q1276" s="79">
        <f>SUBTOTAL(9,Q1277:Q1310)</f>
        <v>0</v>
      </c>
      <c r="R1276" s="7"/>
      <c r="S1276" s="10"/>
      <c r="T1276" s="10"/>
    </row>
    <row r="1277" spans="1:20" ht="11.25" outlineLevel="3" x14ac:dyDescent="0.2">
      <c r="A1277" s="16"/>
      <c r="B1277" s="113"/>
      <c r="C1277" s="114">
        <v>1</v>
      </c>
      <c r="D1277" s="115" t="s">
        <v>236</v>
      </c>
      <c r="E1277" s="116" t="s">
        <v>889</v>
      </c>
      <c r="F1277" s="117" t="s">
        <v>890</v>
      </c>
      <c r="G1277" s="115" t="s">
        <v>243</v>
      </c>
      <c r="H1277" s="118">
        <v>8.7584774999999997</v>
      </c>
      <c r="I1277" s="119">
        <v>0</v>
      </c>
      <c r="J1277" s="120">
        <f>H1277*I1277</f>
        <v>0</v>
      </c>
      <c r="K1277" s="118"/>
      <c r="L1277" s="118">
        <f>H1277*K1277</f>
        <v>0</v>
      </c>
      <c r="M1277" s="118"/>
      <c r="N1277" s="118">
        <f>H1277*M1277</f>
        <v>0</v>
      </c>
      <c r="O1277" s="120">
        <v>21</v>
      </c>
      <c r="P1277" s="120">
        <f>J1277*(O1277/100)</f>
        <v>0</v>
      </c>
      <c r="Q1277" s="120">
        <f>J1277+P1277</f>
        <v>0</v>
      </c>
      <c r="R1277" s="10"/>
      <c r="S1277" s="10"/>
      <c r="T1277" s="10"/>
    </row>
    <row r="1278" spans="1:20" ht="9.75" outlineLevel="4" x14ac:dyDescent="0.2">
      <c r="A1278" s="121"/>
      <c r="B1278" s="122"/>
      <c r="C1278" s="122"/>
      <c r="D1278" s="123"/>
      <c r="E1278" s="128" t="s">
        <v>17</v>
      </c>
      <c r="F1278" s="124" t="s">
        <v>891</v>
      </c>
      <c r="G1278" s="123"/>
      <c r="H1278" s="125">
        <v>4.3559999999999999</v>
      </c>
      <c r="I1278" s="126"/>
      <c r="J1278" s="127"/>
      <c r="K1278" s="125"/>
      <c r="L1278" s="125"/>
      <c r="M1278" s="125"/>
      <c r="N1278" s="125"/>
      <c r="O1278" s="127"/>
      <c r="P1278" s="127"/>
      <c r="Q1278" s="127"/>
      <c r="R1278" s="7"/>
      <c r="S1278" s="10"/>
    </row>
    <row r="1279" spans="1:20" ht="9.75" outlineLevel="4" x14ac:dyDescent="0.2">
      <c r="A1279" s="121"/>
      <c r="B1279" s="122"/>
      <c r="C1279" s="122"/>
      <c r="D1279" s="123"/>
      <c r="E1279" s="128"/>
      <c r="F1279" s="124" t="s">
        <v>892</v>
      </c>
      <c r="G1279" s="123"/>
      <c r="H1279" s="125">
        <v>4.26</v>
      </c>
      <c r="I1279" s="126"/>
      <c r="J1279" s="127"/>
      <c r="K1279" s="125"/>
      <c r="L1279" s="125"/>
      <c r="M1279" s="125"/>
      <c r="N1279" s="125"/>
      <c r="O1279" s="127"/>
      <c r="P1279" s="127"/>
      <c r="Q1279" s="127"/>
      <c r="R1279" s="7"/>
      <c r="S1279" s="10"/>
    </row>
    <row r="1280" spans="1:20" ht="9.75" outlineLevel="4" x14ac:dyDescent="0.2">
      <c r="A1280" s="121"/>
      <c r="B1280" s="122"/>
      <c r="C1280" s="122"/>
      <c r="D1280" s="123"/>
      <c r="E1280" s="128"/>
      <c r="F1280" s="124" t="s">
        <v>893</v>
      </c>
      <c r="G1280" s="123"/>
      <c r="H1280" s="125">
        <v>0.14247750000000003</v>
      </c>
      <c r="I1280" s="126"/>
      <c r="J1280" s="127"/>
      <c r="K1280" s="125"/>
      <c r="L1280" s="125"/>
      <c r="M1280" s="125"/>
      <c r="N1280" s="125"/>
      <c r="O1280" s="127"/>
      <c r="P1280" s="127"/>
      <c r="Q1280" s="127"/>
      <c r="R1280" s="7"/>
      <c r="S1280" s="10"/>
    </row>
    <row r="1281" spans="1:20" ht="7.5" customHeight="1" outlineLevel="4" x14ac:dyDescent="0.15">
      <c r="A1281" s="10"/>
      <c r="B1281" s="84"/>
      <c r="C1281" s="83"/>
      <c r="D1281" s="86"/>
      <c r="E1281" s="45"/>
      <c r="F1281" s="87"/>
      <c r="G1281" s="86"/>
      <c r="H1281" s="88"/>
      <c r="I1281" s="90"/>
      <c r="J1281" s="47"/>
      <c r="K1281" s="51"/>
      <c r="L1281" s="51"/>
      <c r="M1281" s="51"/>
      <c r="N1281" s="51"/>
      <c r="O1281" s="47"/>
      <c r="P1281" s="47"/>
      <c r="Q1281" s="47"/>
      <c r="R1281" s="7"/>
      <c r="S1281" s="10"/>
    </row>
    <row r="1282" spans="1:20" ht="11.25" outlineLevel="3" x14ac:dyDescent="0.2">
      <c r="A1282" s="16"/>
      <c r="B1282" s="113"/>
      <c r="C1282" s="114">
        <v>2</v>
      </c>
      <c r="D1282" s="115" t="s">
        <v>236</v>
      </c>
      <c r="E1282" s="116" t="s">
        <v>894</v>
      </c>
      <c r="F1282" s="117" t="s">
        <v>895</v>
      </c>
      <c r="G1282" s="115" t="s">
        <v>243</v>
      </c>
      <c r="H1282" s="118">
        <v>0.41448000000000002</v>
      </c>
      <c r="I1282" s="119">
        <v>0</v>
      </c>
      <c r="J1282" s="120">
        <f>H1282*I1282</f>
        <v>0</v>
      </c>
      <c r="K1282" s="118"/>
      <c r="L1282" s="118">
        <f>H1282*K1282</f>
        <v>0</v>
      </c>
      <c r="M1282" s="118"/>
      <c r="N1282" s="118">
        <f>H1282*M1282</f>
        <v>0</v>
      </c>
      <c r="O1282" s="120">
        <v>21</v>
      </c>
      <c r="P1282" s="120">
        <f>J1282*(O1282/100)</f>
        <v>0</v>
      </c>
      <c r="Q1282" s="120">
        <f>J1282+P1282</f>
        <v>0</v>
      </c>
      <c r="R1282" s="10"/>
      <c r="S1282" s="10"/>
      <c r="T1282" s="10"/>
    </row>
    <row r="1283" spans="1:20" ht="9.75" outlineLevel="4" x14ac:dyDescent="0.2">
      <c r="A1283" s="121"/>
      <c r="B1283" s="122"/>
      <c r="C1283" s="122"/>
      <c r="D1283" s="123"/>
      <c r="E1283" s="128" t="s">
        <v>17</v>
      </c>
      <c r="F1283" s="124" t="s">
        <v>896</v>
      </c>
      <c r="G1283" s="123"/>
      <c r="H1283" s="125">
        <v>0.41448000000000002</v>
      </c>
      <c r="I1283" s="126"/>
      <c r="J1283" s="127"/>
      <c r="K1283" s="125"/>
      <c r="L1283" s="125"/>
      <c r="M1283" s="125"/>
      <c r="N1283" s="125"/>
      <c r="O1283" s="127"/>
      <c r="P1283" s="127"/>
      <c r="Q1283" s="127"/>
      <c r="R1283" s="7"/>
      <c r="S1283" s="10"/>
    </row>
    <row r="1284" spans="1:20" ht="7.5" customHeight="1" outlineLevel="4" x14ac:dyDescent="0.15">
      <c r="A1284" s="10"/>
      <c r="B1284" s="84"/>
      <c r="C1284" s="83"/>
      <c r="D1284" s="86"/>
      <c r="E1284" s="45"/>
      <c r="F1284" s="87"/>
      <c r="G1284" s="86"/>
      <c r="H1284" s="88"/>
      <c r="I1284" s="90"/>
      <c r="J1284" s="47"/>
      <c r="K1284" s="51"/>
      <c r="L1284" s="51"/>
      <c r="M1284" s="51"/>
      <c r="N1284" s="51"/>
      <c r="O1284" s="47"/>
      <c r="P1284" s="47"/>
      <c r="Q1284" s="47"/>
      <c r="R1284" s="7"/>
      <c r="S1284" s="10"/>
    </row>
    <row r="1285" spans="1:20" ht="11.25" outlineLevel="3" x14ac:dyDescent="0.2">
      <c r="A1285" s="16"/>
      <c r="B1285" s="113"/>
      <c r="C1285" s="114">
        <v>3</v>
      </c>
      <c r="D1285" s="115" t="s">
        <v>236</v>
      </c>
      <c r="E1285" s="116" t="s">
        <v>897</v>
      </c>
      <c r="F1285" s="117" t="s">
        <v>898</v>
      </c>
      <c r="G1285" s="115" t="s">
        <v>306</v>
      </c>
      <c r="H1285" s="118">
        <v>5</v>
      </c>
      <c r="I1285" s="119">
        <v>0</v>
      </c>
      <c r="J1285" s="120">
        <f>H1285*I1285</f>
        <v>0</v>
      </c>
      <c r="K1285" s="118">
        <v>8.7419999999999998E-2</v>
      </c>
      <c r="L1285" s="118">
        <f>H1285*K1285</f>
        <v>0.43709999999999999</v>
      </c>
      <c r="M1285" s="118"/>
      <c r="N1285" s="118">
        <f>H1285*M1285</f>
        <v>0</v>
      </c>
      <c r="O1285" s="120">
        <v>21</v>
      </c>
      <c r="P1285" s="120">
        <f>J1285*(O1285/100)</f>
        <v>0</v>
      </c>
      <c r="Q1285" s="120">
        <f>J1285+P1285</f>
        <v>0</v>
      </c>
      <c r="R1285" s="10"/>
      <c r="S1285" s="10"/>
      <c r="T1285" s="10"/>
    </row>
    <row r="1286" spans="1:20" ht="9.75" outlineLevel="4" x14ac:dyDescent="0.2">
      <c r="A1286" s="121"/>
      <c r="B1286" s="122"/>
      <c r="C1286" s="122"/>
      <c r="D1286" s="123"/>
      <c r="E1286" s="128" t="s">
        <v>17</v>
      </c>
      <c r="F1286" s="124" t="s">
        <v>899</v>
      </c>
      <c r="G1286" s="123"/>
      <c r="H1286" s="125">
        <v>2</v>
      </c>
      <c r="I1286" s="126"/>
      <c r="J1286" s="127"/>
      <c r="K1286" s="125"/>
      <c r="L1286" s="125"/>
      <c r="M1286" s="125"/>
      <c r="N1286" s="125"/>
      <c r="O1286" s="127"/>
      <c r="P1286" s="127"/>
      <c r="Q1286" s="127"/>
      <c r="R1286" s="7"/>
      <c r="S1286" s="10"/>
    </row>
    <row r="1287" spans="1:20" ht="9.75" outlineLevel="4" x14ac:dyDescent="0.2">
      <c r="A1287" s="121"/>
      <c r="B1287" s="122"/>
      <c r="C1287" s="122"/>
      <c r="D1287" s="123"/>
      <c r="E1287" s="128"/>
      <c r="F1287" s="124" t="s">
        <v>900</v>
      </c>
      <c r="G1287" s="123"/>
      <c r="H1287" s="125">
        <v>3</v>
      </c>
      <c r="I1287" s="126"/>
      <c r="J1287" s="127"/>
      <c r="K1287" s="125"/>
      <c r="L1287" s="125"/>
      <c r="M1287" s="125"/>
      <c r="N1287" s="125"/>
      <c r="O1287" s="127"/>
      <c r="P1287" s="127"/>
      <c r="Q1287" s="127"/>
      <c r="R1287" s="7"/>
      <c r="S1287" s="10"/>
    </row>
    <row r="1288" spans="1:20" ht="7.5" customHeight="1" outlineLevel="4" x14ac:dyDescent="0.15">
      <c r="A1288" s="10"/>
      <c r="B1288" s="84"/>
      <c r="C1288" s="83"/>
      <c r="D1288" s="86"/>
      <c r="E1288" s="45"/>
      <c r="F1288" s="87"/>
      <c r="G1288" s="86"/>
      <c r="H1288" s="88"/>
      <c r="I1288" s="90"/>
      <c r="J1288" s="47"/>
      <c r="K1288" s="51"/>
      <c r="L1288" s="51"/>
      <c r="M1288" s="51"/>
      <c r="N1288" s="51"/>
      <c r="O1288" s="47"/>
      <c r="P1288" s="47"/>
      <c r="Q1288" s="47"/>
      <c r="R1288" s="7"/>
      <c r="S1288" s="10"/>
    </row>
    <row r="1289" spans="1:20" ht="11.25" outlineLevel="3" x14ac:dyDescent="0.2">
      <c r="A1289" s="16"/>
      <c r="B1289" s="113"/>
      <c r="C1289" s="114">
        <v>4</v>
      </c>
      <c r="D1289" s="115" t="s">
        <v>236</v>
      </c>
      <c r="E1289" s="116" t="s">
        <v>901</v>
      </c>
      <c r="F1289" s="117" t="s">
        <v>902</v>
      </c>
      <c r="G1289" s="115" t="s">
        <v>243</v>
      </c>
      <c r="H1289" s="118">
        <v>4.9342874999999999</v>
      </c>
      <c r="I1289" s="119">
        <v>0</v>
      </c>
      <c r="J1289" s="120">
        <f>H1289*I1289</f>
        <v>0</v>
      </c>
      <c r="K1289" s="118"/>
      <c r="L1289" s="118">
        <f>H1289*K1289</f>
        <v>0</v>
      </c>
      <c r="M1289" s="118"/>
      <c r="N1289" s="118">
        <f>H1289*M1289</f>
        <v>0</v>
      </c>
      <c r="O1289" s="120">
        <v>21</v>
      </c>
      <c r="P1289" s="120">
        <f>J1289*(O1289/100)</f>
        <v>0</v>
      </c>
      <c r="Q1289" s="120">
        <f>J1289+P1289</f>
        <v>0</v>
      </c>
      <c r="R1289" s="10"/>
      <c r="S1289" s="10"/>
      <c r="T1289" s="10"/>
    </row>
    <row r="1290" spans="1:20" ht="9.75" outlineLevel="4" x14ac:dyDescent="0.2">
      <c r="A1290" s="121"/>
      <c r="B1290" s="122"/>
      <c r="C1290" s="122"/>
      <c r="D1290" s="123"/>
      <c r="E1290" s="128" t="s">
        <v>17</v>
      </c>
      <c r="F1290" s="124" t="s">
        <v>903</v>
      </c>
      <c r="G1290" s="123"/>
      <c r="H1290" s="125">
        <v>1.2434399999999999</v>
      </c>
      <c r="I1290" s="126"/>
      <c r="J1290" s="127"/>
      <c r="K1290" s="125"/>
      <c r="L1290" s="125"/>
      <c r="M1290" s="125"/>
      <c r="N1290" s="125"/>
      <c r="O1290" s="127"/>
      <c r="P1290" s="127"/>
      <c r="Q1290" s="127"/>
      <c r="R1290" s="7"/>
      <c r="S1290" s="10"/>
    </row>
    <row r="1291" spans="1:20" ht="9.75" outlineLevel="4" x14ac:dyDescent="0.2">
      <c r="A1291" s="121"/>
      <c r="B1291" s="122"/>
      <c r="C1291" s="122"/>
      <c r="D1291" s="123"/>
      <c r="E1291" s="128"/>
      <c r="F1291" s="124" t="s">
        <v>904</v>
      </c>
      <c r="G1291" s="123"/>
      <c r="H1291" s="125">
        <v>2.8559999999999999</v>
      </c>
      <c r="I1291" s="126"/>
      <c r="J1291" s="127"/>
      <c r="K1291" s="125"/>
      <c r="L1291" s="125"/>
      <c r="M1291" s="125"/>
      <c r="N1291" s="125"/>
      <c r="O1291" s="127"/>
      <c r="P1291" s="127"/>
      <c r="Q1291" s="127"/>
      <c r="R1291" s="7"/>
      <c r="S1291" s="10"/>
    </row>
    <row r="1292" spans="1:20" ht="9.75" outlineLevel="4" x14ac:dyDescent="0.2">
      <c r="A1292" s="121"/>
      <c r="B1292" s="122"/>
      <c r="C1292" s="122"/>
      <c r="D1292" s="123"/>
      <c r="E1292" s="128"/>
      <c r="F1292" s="124" t="s">
        <v>905</v>
      </c>
      <c r="G1292" s="123"/>
      <c r="H1292" s="125">
        <v>0.69236999999999993</v>
      </c>
      <c r="I1292" s="126"/>
      <c r="J1292" s="127"/>
      <c r="K1292" s="125"/>
      <c r="L1292" s="125"/>
      <c r="M1292" s="125"/>
      <c r="N1292" s="125"/>
      <c r="O1292" s="127"/>
      <c r="P1292" s="127"/>
      <c r="Q1292" s="127"/>
      <c r="R1292" s="7"/>
      <c r="S1292" s="10"/>
    </row>
    <row r="1293" spans="1:20" ht="9.75" outlineLevel="4" x14ac:dyDescent="0.2">
      <c r="A1293" s="121"/>
      <c r="B1293" s="122"/>
      <c r="C1293" s="122"/>
      <c r="D1293" s="123"/>
      <c r="E1293" s="128"/>
      <c r="F1293" s="124" t="s">
        <v>906</v>
      </c>
      <c r="G1293" s="123"/>
      <c r="H1293" s="125">
        <v>0.14247750000000003</v>
      </c>
      <c r="I1293" s="126"/>
      <c r="J1293" s="127"/>
      <c r="K1293" s="125"/>
      <c r="L1293" s="125"/>
      <c r="M1293" s="125"/>
      <c r="N1293" s="125"/>
      <c r="O1293" s="127"/>
      <c r="P1293" s="127"/>
      <c r="Q1293" s="127"/>
      <c r="R1293" s="7"/>
      <c r="S1293" s="10"/>
    </row>
    <row r="1294" spans="1:20" ht="7.5" customHeight="1" outlineLevel="4" x14ac:dyDescent="0.15">
      <c r="A1294" s="10"/>
      <c r="B1294" s="84"/>
      <c r="C1294" s="83"/>
      <c r="D1294" s="86"/>
      <c r="E1294" s="45"/>
      <c r="F1294" s="87"/>
      <c r="G1294" s="86"/>
      <c r="H1294" s="88"/>
      <c r="I1294" s="90"/>
      <c r="J1294" s="47"/>
      <c r="K1294" s="51"/>
      <c r="L1294" s="51"/>
      <c r="M1294" s="51"/>
      <c r="N1294" s="51"/>
      <c r="O1294" s="47"/>
      <c r="P1294" s="47"/>
      <c r="Q1294" s="47"/>
      <c r="R1294" s="7"/>
      <c r="S1294" s="10"/>
    </row>
    <row r="1295" spans="1:20" ht="11.25" outlineLevel="3" x14ac:dyDescent="0.2">
      <c r="A1295" s="16"/>
      <c r="B1295" s="113"/>
      <c r="C1295" s="114">
        <v>5</v>
      </c>
      <c r="D1295" s="115" t="s">
        <v>236</v>
      </c>
      <c r="E1295" s="116" t="s">
        <v>907</v>
      </c>
      <c r="F1295" s="117" t="s">
        <v>908</v>
      </c>
      <c r="G1295" s="115" t="s">
        <v>239</v>
      </c>
      <c r="H1295" s="118">
        <v>6.9302999999999999</v>
      </c>
      <c r="I1295" s="119">
        <v>0</v>
      </c>
      <c r="J1295" s="120">
        <f>H1295*I1295</f>
        <v>0</v>
      </c>
      <c r="K1295" s="118">
        <v>6.3200000000000001E-3</v>
      </c>
      <c r="L1295" s="118">
        <f>H1295*K1295</f>
        <v>4.3799496E-2</v>
      </c>
      <c r="M1295" s="118"/>
      <c r="N1295" s="118">
        <f>H1295*M1295</f>
        <v>0</v>
      </c>
      <c r="O1295" s="120">
        <v>21</v>
      </c>
      <c r="P1295" s="120">
        <f>J1295*(O1295/100)</f>
        <v>0</v>
      </c>
      <c r="Q1295" s="120">
        <f>J1295+P1295</f>
        <v>0</v>
      </c>
      <c r="R1295" s="10"/>
      <c r="S1295" s="10"/>
      <c r="T1295" s="10"/>
    </row>
    <row r="1296" spans="1:20" ht="9.75" outlineLevel="4" x14ac:dyDescent="0.2">
      <c r="A1296" s="121"/>
      <c r="B1296" s="122"/>
      <c r="C1296" s="122"/>
      <c r="D1296" s="123"/>
      <c r="E1296" s="128" t="s">
        <v>17</v>
      </c>
      <c r="F1296" s="124" t="s">
        <v>909</v>
      </c>
      <c r="G1296" s="123"/>
      <c r="H1296" s="125">
        <v>1.734</v>
      </c>
      <c r="I1296" s="126"/>
      <c r="J1296" s="127"/>
      <c r="K1296" s="125"/>
      <c r="L1296" s="125"/>
      <c r="M1296" s="125"/>
      <c r="N1296" s="125"/>
      <c r="O1296" s="127"/>
      <c r="P1296" s="127"/>
      <c r="Q1296" s="127"/>
      <c r="R1296" s="7"/>
      <c r="S1296" s="10"/>
    </row>
    <row r="1297" spans="1:20" ht="9.75" outlineLevel="4" x14ac:dyDescent="0.2">
      <c r="A1297" s="121"/>
      <c r="B1297" s="122"/>
      <c r="C1297" s="122"/>
      <c r="D1297" s="123"/>
      <c r="E1297" s="128"/>
      <c r="F1297" s="124" t="s">
        <v>910</v>
      </c>
      <c r="G1297" s="123"/>
      <c r="H1297" s="125">
        <v>2.7</v>
      </c>
      <c r="I1297" s="126"/>
      <c r="J1297" s="127"/>
      <c r="K1297" s="125"/>
      <c r="L1297" s="125"/>
      <c r="M1297" s="125"/>
      <c r="N1297" s="125"/>
      <c r="O1297" s="127"/>
      <c r="P1297" s="127"/>
      <c r="Q1297" s="127"/>
      <c r="R1297" s="7"/>
      <c r="S1297" s="10"/>
    </row>
    <row r="1298" spans="1:20" ht="9.75" outlineLevel="4" x14ac:dyDescent="0.2">
      <c r="A1298" s="121"/>
      <c r="B1298" s="122"/>
      <c r="C1298" s="122"/>
      <c r="D1298" s="123"/>
      <c r="E1298" s="128"/>
      <c r="F1298" s="124" t="s">
        <v>911</v>
      </c>
      <c r="G1298" s="123"/>
      <c r="H1298" s="125">
        <v>1.9782</v>
      </c>
      <c r="I1298" s="126"/>
      <c r="J1298" s="127"/>
      <c r="K1298" s="125"/>
      <c r="L1298" s="125"/>
      <c r="M1298" s="125"/>
      <c r="N1298" s="125"/>
      <c r="O1298" s="127"/>
      <c r="P1298" s="127"/>
      <c r="Q1298" s="127"/>
      <c r="R1298" s="7"/>
      <c r="S1298" s="10"/>
    </row>
    <row r="1299" spans="1:20" ht="9.75" outlineLevel="4" x14ac:dyDescent="0.2">
      <c r="A1299" s="121"/>
      <c r="B1299" s="122"/>
      <c r="C1299" s="122"/>
      <c r="D1299" s="123"/>
      <c r="E1299" s="128"/>
      <c r="F1299" s="124" t="s">
        <v>912</v>
      </c>
      <c r="G1299" s="123"/>
      <c r="H1299" s="125">
        <v>0.51810000000000012</v>
      </c>
      <c r="I1299" s="126"/>
      <c r="J1299" s="127"/>
      <c r="K1299" s="125"/>
      <c r="L1299" s="125"/>
      <c r="M1299" s="125"/>
      <c r="N1299" s="125"/>
      <c r="O1299" s="127"/>
      <c r="P1299" s="127"/>
      <c r="Q1299" s="127"/>
      <c r="R1299" s="7"/>
      <c r="S1299" s="10"/>
    </row>
    <row r="1300" spans="1:20" ht="7.5" customHeight="1" outlineLevel="4" x14ac:dyDescent="0.15">
      <c r="A1300" s="10"/>
      <c r="B1300" s="84"/>
      <c r="C1300" s="83"/>
      <c r="D1300" s="86"/>
      <c r="E1300" s="45"/>
      <c r="F1300" s="87"/>
      <c r="G1300" s="86"/>
      <c r="H1300" s="88"/>
      <c r="I1300" s="90"/>
      <c r="J1300" s="47"/>
      <c r="K1300" s="51"/>
      <c r="L1300" s="51"/>
      <c r="M1300" s="51"/>
      <c r="N1300" s="51"/>
      <c r="O1300" s="47"/>
      <c r="P1300" s="47"/>
      <c r="Q1300" s="47"/>
      <c r="R1300" s="7"/>
      <c r="S1300" s="10"/>
    </row>
    <row r="1301" spans="1:20" ht="11.25" outlineLevel="3" x14ac:dyDescent="0.2">
      <c r="A1301" s="16"/>
      <c r="B1301" s="113"/>
      <c r="C1301" s="114">
        <v>6</v>
      </c>
      <c r="D1301" s="115" t="s">
        <v>236</v>
      </c>
      <c r="E1301" s="116" t="s">
        <v>913</v>
      </c>
      <c r="F1301" s="117" t="s">
        <v>914</v>
      </c>
      <c r="G1301" s="115" t="s">
        <v>234</v>
      </c>
      <c r="H1301" s="118">
        <v>0.16623144000000001</v>
      </c>
      <c r="I1301" s="119">
        <v>0</v>
      </c>
      <c r="J1301" s="120">
        <f>H1301*I1301</f>
        <v>0</v>
      </c>
      <c r="K1301" s="118">
        <v>1.06277</v>
      </c>
      <c r="L1301" s="118">
        <f>H1301*K1301</f>
        <v>0.17666578748880002</v>
      </c>
      <c r="M1301" s="118"/>
      <c r="N1301" s="118">
        <f>H1301*M1301</f>
        <v>0</v>
      </c>
      <c r="O1301" s="120">
        <v>21</v>
      </c>
      <c r="P1301" s="120">
        <f>J1301*(O1301/100)</f>
        <v>0</v>
      </c>
      <c r="Q1301" s="120">
        <f>J1301+P1301</f>
        <v>0</v>
      </c>
      <c r="R1301" s="10"/>
      <c r="S1301" s="10"/>
      <c r="T1301" s="10"/>
    </row>
    <row r="1302" spans="1:20" ht="9.75" outlineLevel="4" x14ac:dyDescent="0.2">
      <c r="A1302" s="121"/>
      <c r="B1302" s="122"/>
      <c r="C1302" s="122"/>
      <c r="D1302" s="123"/>
      <c r="E1302" s="128" t="s">
        <v>17</v>
      </c>
      <c r="F1302" s="124" t="s">
        <v>915</v>
      </c>
      <c r="G1302" s="123"/>
      <c r="H1302" s="125">
        <v>4.4763840000000006E-2</v>
      </c>
      <c r="I1302" s="126"/>
      <c r="J1302" s="127"/>
      <c r="K1302" s="125"/>
      <c r="L1302" s="125"/>
      <c r="M1302" s="125"/>
      <c r="N1302" s="125"/>
      <c r="O1302" s="127"/>
      <c r="P1302" s="127"/>
      <c r="Q1302" s="127"/>
      <c r="R1302" s="7"/>
      <c r="S1302" s="10"/>
    </row>
    <row r="1303" spans="1:20" ht="9.75" outlineLevel="4" x14ac:dyDescent="0.2">
      <c r="A1303" s="121"/>
      <c r="B1303" s="122"/>
      <c r="C1303" s="122"/>
      <c r="D1303" s="123"/>
      <c r="E1303" s="128"/>
      <c r="F1303" s="124" t="s">
        <v>916</v>
      </c>
      <c r="G1303" s="123"/>
      <c r="H1303" s="125">
        <v>0.102816</v>
      </c>
      <c r="I1303" s="126"/>
      <c r="J1303" s="127"/>
      <c r="K1303" s="125"/>
      <c r="L1303" s="125"/>
      <c r="M1303" s="125"/>
      <c r="N1303" s="125"/>
      <c r="O1303" s="127"/>
      <c r="P1303" s="127"/>
      <c r="Q1303" s="127"/>
      <c r="R1303" s="7"/>
      <c r="S1303" s="10"/>
    </row>
    <row r="1304" spans="1:20" ht="9.75" outlineLevel="4" x14ac:dyDescent="0.2">
      <c r="A1304" s="121"/>
      <c r="B1304" s="122"/>
      <c r="C1304" s="122"/>
      <c r="D1304" s="123"/>
      <c r="E1304" s="128"/>
      <c r="F1304" s="124" t="s">
        <v>917</v>
      </c>
      <c r="G1304" s="123"/>
      <c r="H1304" s="125">
        <v>1.8651600000000004E-2</v>
      </c>
      <c r="I1304" s="126"/>
      <c r="J1304" s="127"/>
      <c r="K1304" s="125"/>
      <c r="L1304" s="125"/>
      <c r="M1304" s="125"/>
      <c r="N1304" s="125"/>
      <c r="O1304" s="127"/>
      <c r="P1304" s="127"/>
      <c r="Q1304" s="127"/>
      <c r="R1304" s="7"/>
      <c r="S1304" s="10"/>
    </row>
    <row r="1305" spans="1:20" ht="7.5" customHeight="1" outlineLevel="4" x14ac:dyDescent="0.15">
      <c r="A1305" s="10"/>
      <c r="B1305" s="84"/>
      <c r="C1305" s="83"/>
      <c r="D1305" s="86"/>
      <c r="E1305" s="45"/>
      <c r="F1305" s="87"/>
      <c r="G1305" s="86"/>
      <c r="H1305" s="88"/>
      <c r="I1305" s="90"/>
      <c r="J1305" s="47"/>
      <c r="K1305" s="51"/>
      <c r="L1305" s="51"/>
      <c r="M1305" s="51"/>
      <c r="N1305" s="51"/>
      <c r="O1305" s="47"/>
      <c r="P1305" s="47"/>
      <c r="Q1305" s="47"/>
      <c r="R1305" s="7"/>
      <c r="S1305" s="10"/>
    </row>
    <row r="1306" spans="1:20" ht="11.25" outlineLevel="3" x14ac:dyDescent="0.2">
      <c r="A1306" s="16"/>
      <c r="B1306" s="113"/>
      <c r="C1306" s="114">
        <v>7</v>
      </c>
      <c r="D1306" s="115" t="s">
        <v>227</v>
      </c>
      <c r="E1306" s="116" t="s">
        <v>918</v>
      </c>
      <c r="F1306" s="117" t="s">
        <v>919</v>
      </c>
      <c r="G1306" s="115" t="s">
        <v>306</v>
      </c>
      <c r="H1306" s="118">
        <v>2.02</v>
      </c>
      <c r="I1306" s="119">
        <v>0</v>
      </c>
      <c r="J1306" s="120">
        <f>H1306*I1306</f>
        <v>0</v>
      </c>
      <c r="K1306" s="118">
        <v>3.3000000000000002E-2</v>
      </c>
      <c r="L1306" s="118">
        <f>H1306*K1306</f>
        <v>6.6659999999999997E-2</v>
      </c>
      <c r="M1306" s="118"/>
      <c r="N1306" s="118">
        <f>H1306*M1306</f>
        <v>0</v>
      </c>
      <c r="O1306" s="120">
        <v>21</v>
      </c>
      <c r="P1306" s="120">
        <f>J1306*(O1306/100)</f>
        <v>0</v>
      </c>
      <c r="Q1306" s="120">
        <f>J1306+P1306</f>
        <v>0</v>
      </c>
      <c r="R1306" s="10"/>
      <c r="S1306" s="10"/>
      <c r="T1306" s="10"/>
    </row>
    <row r="1307" spans="1:20" ht="11.25" outlineLevel="3" x14ac:dyDescent="0.2">
      <c r="A1307" s="16"/>
      <c r="B1307" s="113"/>
      <c r="C1307" s="114">
        <v>8</v>
      </c>
      <c r="D1307" s="115" t="s">
        <v>227</v>
      </c>
      <c r="E1307" s="116" t="s">
        <v>920</v>
      </c>
      <c r="F1307" s="117" t="s">
        <v>921</v>
      </c>
      <c r="G1307" s="115" t="s">
        <v>306</v>
      </c>
      <c r="H1307" s="118">
        <v>3.03</v>
      </c>
      <c r="I1307" s="119">
        <v>0</v>
      </c>
      <c r="J1307" s="120">
        <f>H1307*I1307</f>
        <v>0</v>
      </c>
      <c r="K1307" s="118">
        <v>5.5E-2</v>
      </c>
      <c r="L1307" s="118">
        <f>H1307*K1307</f>
        <v>0.16664999999999999</v>
      </c>
      <c r="M1307" s="118"/>
      <c r="N1307" s="118">
        <f>H1307*M1307</f>
        <v>0</v>
      </c>
      <c r="O1307" s="120">
        <v>21</v>
      </c>
      <c r="P1307" s="120">
        <f>J1307*(O1307/100)</f>
        <v>0</v>
      </c>
      <c r="Q1307" s="120">
        <f>J1307+P1307</f>
        <v>0</v>
      </c>
      <c r="R1307" s="10"/>
      <c r="S1307" s="10"/>
      <c r="T1307" s="10"/>
    </row>
    <row r="1308" spans="1:20" ht="9.75" outlineLevel="4" x14ac:dyDescent="0.2">
      <c r="A1308" s="121"/>
      <c r="B1308" s="122"/>
      <c r="C1308" s="122"/>
      <c r="D1308" s="123"/>
      <c r="E1308" s="128" t="s">
        <v>17</v>
      </c>
      <c r="F1308" s="124" t="s">
        <v>922</v>
      </c>
      <c r="G1308" s="123"/>
      <c r="H1308" s="125">
        <v>3.03</v>
      </c>
      <c r="I1308" s="126"/>
      <c r="J1308" s="127"/>
      <c r="K1308" s="125"/>
      <c r="L1308" s="125"/>
      <c r="M1308" s="125"/>
      <c r="N1308" s="125"/>
      <c r="O1308" s="127"/>
      <c r="P1308" s="127"/>
      <c r="Q1308" s="127"/>
      <c r="R1308" s="7"/>
      <c r="S1308" s="10"/>
    </row>
    <row r="1309" spans="1:20" ht="7.5" customHeight="1" outlineLevel="4" x14ac:dyDescent="0.15">
      <c r="A1309" s="10"/>
      <c r="B1309" s="84"/>
      <c r="C1309" s="83"/>
      <c r="D1309" s="86"/>
      <c r="E1309" s="45"/>
      <c r="F1309" s="87"/>
      <c r="G1309" s="86"/>
      <c r="H1309" s="88"/>
      <c r="I1309" s="90"/>
      <c r="J1309" s="47"/>
      <c r="K1309" s="51"/>
      <c r="L1309" s="51"/>
      <c r="M1309" s="51"/>
      <c r="N1309" s="51"/>
      <c r="O1309" s="47"/>
      <c r="P1309" s="47"/>
      <c r="Q1309" s="47"/>
      <c r="R1309" s="7"/>
      <c r="S1309" s="10"/>
    </row>
    <row r="1310" spans="1:20" outlineLevel="3" x14ac:dyDescent="0.15">
      <c r="B1310" s="7"/>
      <c r="C1310" s="7"/>
      <c r="D1310" s="7"/>
      <c r="E1310" s="7"/>
      <c r="F1310" s="7"/>
      <c r="G1310" s="7"/>
      <c r="H1310" s="7"/>
      <c r="I1310" s="10"/>
      <c r="J1310" s="10"/>
      <c r="K1310" s="7"/>
      <c r="L1310" s="7"/>
      <c r="M1310" s="7"/>
      <c r="N1310" s="7"/>
      <c r="O1310" s="7"/>
      <c r="P1310" s="10"/>
      <c r="Q1310" s="10"/>
    </row>
    <row r="1311" spans="1:20" ht="11.25" outlineLevel="2" x14ac:dyDescent="0.2">
      <c r="A1311" s="77" t="s">
        <v>100</v>
      </c>
      <c r="B1311" s="106">
        <v>3</v>
      </c>
      <c r="C1311" s="107"/>
      <c r="D1311" s="108" t="s">
        <v>180</v>
      </c>
      <c r="E1311" s="108"/>
      <c r="F1311" s="109" t="s">
        <v>101</v>
      </c>
      <c r="G1311" s="108"/>
      <c r="H1311" s="110"/>
      <c r="I1311" s="111"/>
      <c r="J1311" s="79">
        <f>SUBTOTAL(9,J1312:J1316)</f>
        <v>0</v>
      </c>
      <c r="K1311" s="110"/>
      <c r="L1311" s="80">
        <f>SUBTOTAL(9,L1312:L1316)</f>
        <v>9.2779647999999992E-2</v>
      </c>
      <c r="M1311" s="110"/>
      <c r="N1311" s="80">
        <f>SUBTOTAL(9,N1312:N1316)</f>
        <v>0</v>
      </c>
      <c r="O1311" s="112"/>
      <c r="P1311" s="79">
        <f>SUBTOTAL(9,P1312:P1316)</f>
        <v>0</v>
      </c>
      <c r="Q1311" s="79">
        <f>SUBTOTAL(9,Q1312:Q1316)</f>
        <v>0</v>
      </c>
      <c r="R1311" s="7"/>
      <c r="S1311" s="10"/>
      <c r="T1311" s="10"/>
    </row>
    <row r="1312" spans="1:20" ht="11.25" outlineLevel="3" x14ac:dyDescent="0.2">
      <c r="A1312" s="16"/>
      <c r="B1312" s="113"/>
      <c r="C1312" s="114">
        <v>1</v>
      </c>
      <c r="D1312" s="115" t="s">
        <v>227</v>
      </c>
      <c r="E1312" s="116" t="s">
        <v>923</v>
      </c>
      <c r="F1312" s="117" t="s">
        <v>924</v>
      </c>
      <c r="G1312" s="115" t="s">
        <v>925</v>
      </c>
      <c r="H1312" s="118">
        <v>2</v>
      </c>
      <c r="I1312" s="119">
        <v>0</v>
      </c>
      <c r="J1312" s="120">
        <f>H1312*I1312</f>
        <v>0</v>
      </c>
      <c r="K1312" s="118">
        <v>1.07E-3</v>
      </c>
      <c r="L1312" s="118">
        <f>H1312*K1312</f>
        <v>2.14E-3</v>
      </c>
      <c r="M1312" s="118"/>
      <c r="N1312" s="118">
        <f>H1312*M1312</f>
        <v>0</v>
      </c>
      <c r="O1312" s="120">
        <v>21</v>
      </c>
      <c r="P1312" s="120">
        <f>J1312*(O1312/100)</f>
        <v>0</v>
      </c>
      <c r="Q1312" s="120">
        <f>J1312+P1312</f>
        <v>0</v>
      </c>
      <c r="R1312" s="10"/>
      <c r="S1312" s="10"/>
      <c r="T1312" s="10"/>
    </row>
    <row r="1313" spans="1:20" ht="11.25" outlineLevel="3" x14ac:dyDescent="0.2">
      <c r="A1313" s="16"/>
      <c r="B1313" s="113"/>
      <c r="C1313" s="114">
        <v>2</v>
      </c>
      <c r="D1313" s="115" t="s">
        <v>236</v>
      </c>
      <c r="E1313" s="116" t="s">
        <v>926</v>
      </c>
      <c r="F1313" s="117" t="s">
        <v>927</v>
      </c>
      <c r="G1313" s="115" t="s">
        <v>239</v>
      </c>
      <c r="H1313" s="118">
        <v>1.3872</v>
      </c>
      <c r="I1313" s="119">
        <v>0</v>
      </c>
      <c r="J1313" s="120">
        <f>H1313*I1313</f>
        <v>0</v>
      </c>
      <c r="K1313" s="118">
        <v>6.5339999999999995E-2</v>
      </c>
      <c r="L1313" s="118">
        <f>H1313*K1313</f>
        <v>9.0639647999999989E-2</v>
      </c>
      <c r="M1313" s="118"/>
      <c r="N1313" s="118">
        <f>H1313*M1313</f>
        <v>0</v>
      </c>
      <c r="O1313" s="120">
        <v>21</v>
      </c>
      <c r="P1313" s="120">
        <f>J1313*(O1313/100)</f>
        <v>0</v>
      </c>
      <c r="Q1313" s="120">
        <f>J1313+P1313</f>
        <v>0</v>
      </c>
      <c r="R1313" s="10"/>
      <c r="S1313" s="10"/>
      <c r="T1313" s="10"/>
    </row>
    <row r="1314" spans="1:20" ht="9.75" outlineLevel="4" x14ac:dyDescent="0.2">
      <c r="A1314" s="121"/>
      <c r="B1314" s="122"/>
      <c r="C1314" s="122"/>
      <c r="D1314" s="123"/>
      <c r="E1314" s="128" t="s">
        <v>17</v>
      </c>
      <c r="F1314" s="124" t="s">
        <v>928</v>
      </c>
      <c r="G1314" s="123"/>
      <c r="H1314" s="125">
        <v>1.3872</v>
      </c>
      <c r="I1314" s="126"/>
      <c r="J1314" s="127"/>
      <c r="K1314" s="125"/>
      <c r="L1314" s="125"/>
      <c r="M1314" s="125"/>
      <c r="N1314" s="125"/>
      <c r="O1314" s="127"/>
      <c r="P1314" s="127"/>
      <c r="Q1314" s="127"/>
      <c r="R1314" s="7"/>
      <c r="S1314" s="10"/>
    </row>
    <row r="1315" spans="1:20" ht="7.5" customHeight="1" outlineLevel="4" x14ac:dyDescent="0.15">
      <c r="A1315" s="10"/>
      <c r="B1315" s="84"/>
      <c r="C1315" s="83"/>
      <c r="D1315" s="86"/>
      <c r="E1315" s="45"/>
      <c r="F1315" s="87"/>
      <c r="G1315" s="86"/>
      <c r="H1315" s="88"/>
      <c r="I1315" s="90"/>
      <c r="J1315" s="47"/>
      <c r="K1315" s="51"/>
      <c r="L1315" s="51"/>
      <c r="M1315" s="51"/>
      <c r="N1315" s="51"/>
      <c r="O1315" s="47"/>
      <c r="P1315" s="47"/>
      <c r="Q1315" s="47"/>
      <c r="R1315" s="7"/>
      <c r="S1315" s="10"/>
    </row>
    <row r="1316" spans="1:20" outlineLevel="3" x14ac:dyDescent="0.15">
      <c r="B1316" s="7"/>
      <c r="C1316" s="7"/>
      <c r="D1316" s="7"/>
      <c r="E1316" s="7"/>
      <c r="F1316" s="7"/>
      <c r="G1316" s="7"/>
      <c r="H1316" s="7"/>
      <c r="I1316" s="10"/>
      <c r="J1316" s="10"/>
      <c r="K1316" s="7"/>
      <c r="L1316" s="7"/>
      <c r="M1316" s="7"/>
      <c r="N1316" s="7"/>
      <c r="O1316" s="7"/>
      <c r="P1316" s="10"/>
      <c r="Q1316" s="10"/>
    </row>
    <row r="1317" spans="1:20" ht="11.25" outlineLevel="2" x14ac:dyDescent="0.2">
      <c r="A1317" s="77" t="s">
        <v>102</v>
      </c>
      <c r="B1317" s="106">
        <v>3</v>
      </c>
      <c r="C1317" s="107"/>
      <c r="D1317" s="108" t="s">
        <v>180</v>
      </c>
      <c r="E1317" s="108"/>
      <c r="F1317" s="109" t="s">
        <v>82</v>
      </c>
      <c r="G1317" s="108"/>
      <c r="H1317" s="110"/>
      <c r="I1317" s="111"/>
      <c r="J1317" s="79">
        <f>SUBTOTAL(9,J1318:J1402)</f>
        <v>0</v>
      </c>
      <c r="K1317" s="110"/>
      <c r="L1317" s="80">
        <f>SUBTOTAL(9,L1318:L1402)</f>
        <v>18.04222365</v>
      </c>
      <c r="M1317" s="110"/>
      <c r="N1317" s="80">
        <f>SUBTOTAL(9,N1318:N1402)</f>
        <v>0</v>
      </c>
      <c r="O1317" s="112"/>
      <c r="P1317" s="79">
        <f>SUBTOTAL(9,P1318:P1402)</f>
        <v>0</v>
      </c>
      <c r="Q1317" s="79">
        <f>SUBTOTAL(9,Q1318:Q1402)</f>
        <v>0</v>
      </c>
      <c r="R1317" s="7"/>
      <c r="S1317" s="10"/>
      <c r="T1317" s="10"/>
    </row>
    <row r="1318" spans="1:20" ht="22.5" outlineLevel="3" x14ac:dyDescent="0.2">
      <c r="A1318" s="16"/>
      <c r="B1318" s="113"/>
      <c r="C1318" s="114">
        <v>1</v>
      </c>
      <c r="D1318" s="115" t="s">
        <v>227</v>
      </c>
      <c r="E1318" s="116" t="s">
        <v>929</v>
      </c>
      <c r="F1318" s="117" t="s">
        <v>930</v>
      </c>
      <c r="G1318" s="115" t="s">
        <v>277</v>
      </c>
      <c r="H1318" s="118">
        <v>10.149999999999999</v>
      </c>
      <c r="I1318" s="119">
        <v>0</v>
      </c>
      <c r="J1318" s="120">
        <f>H1318*I1318</f>
        <v>0</v>
      </c>
      <c r="K1318" s="118">
        <v>4.8000000000000001E-4</v>
      </c>
      <c r="L1318" s="118">
        <f>H1318*K1318</f>
        <v>4.8719999999999996E-3</v>
      </c>
      <c r="M1318" s="118"/>
      <c r="N1318" s="118">
        <f>H1318*M1318</f>
        <v>0</v>
      </c>
      <c r="O1318" s="120">
        <v>21</v>
      </c>
      <c r="P1318" s="120">
        <f>J1318*(O1318/100)</f>
        <v>0</v>
      </c>
      <c r="Q1318" s="120">
        <f>J1318+P1318</f>
        <v>0</v>
      </c>
      <c r="R1318" s="10"/>
      <c r="S1318" s="10"/>
      <c r="T1318" s="10"/>
    </row>
    <row r="1319" spans="1:20" ht="9.75" outlineLevel="4" x14ac:dyDescent="0.2">
      <c r="A1319" s="121"/>
      <c r="B1319" s="122"/>
      <c r="C1319" s="122"/>
      <c r="D1319" s="123"/>
      <c r="E1319" s="128" t="s">
        <v>17</v>
      </c>
      <c r="F1319" s="124" t="s">
        <v>931</v>
      </c>
      <c r="G1319" s="123"/>
      <c r="H1319" s="125">
        <v>10.149999999999999</v>
      </c>
      <c r="I1319" s="126"/>
      <c r="J1319" s="127"/>
      <c r="K1319" s="125"/>
      <c r="L1319" s="125"/>
      <c r="M1319" s="125"/>
      <c r="N1319" s="125"/>
      <c r="O1319" s="127"/>
      <c r="P1319" s="127"/>
      <c r="Q1319" s="127"/>
      <c r="R1319" s="7"/>
      <c r="S1319" s="10"/>
    </row>
    <row r="1320" spans="1:20" ht="7.5" customHeight="1" outlineLevel="4" x14ac:dyDescent="0.15">
      <c r="A1320" s="10"/>
      <c r="B1320" s="84"/>
      <c r="C1320" s="83"/>
      <c r="D1320" s="86"/>
      <c r="E1320" s="45"/>
      <c r="F1320" s="87"/>
      <c r="G1320" s="86"/>
      <c r="H1320" s="88"/>
      <c r="I1320" s="90"/>
      <c r="J1320" s="47"/>
      <c r="K1320" s="51"/>
      <c r="L1320" s="51"/>
      <c r="M1320" s="51"/>
      <c r="N1320" s="51"/>
      <c r="O1320" s="47"/>
      <c r="P1320" s="47"/>
      <c r="Q1320" s="47"/>
      <c r="R1320" s="7"/>
      <c r="S1320" s="10"/>
    </row>
    <row r="1321" spans="1:20" ht="22.5" outlineLevel="3" x14ac:dyDescent="0.2">
      <c r="A1321" s="16"/>
      <c r="B1321" s="113"/>
      <c r="C1321" s="114">
        <v>2</v>
      </c>
      <c r="D1321" s="115" t="s">
        <v>227</v>
      </c>
      <c r="E1321" s="116" t="s">
        <v>932</v>
      </c>
      <c r="F1321" s="117" t="s">
        <v>933</v>
      </c>
      <c r="G1321" s="115" t="s">
        <v>277</v>
      </c>
      <c r="H1321" s="118">
        <v>24.36</v>
      </c>
      <c r="I1321" s="119">
        <v>0</v>
      </c>
      <c r="J1321" s="120">
        <f>H1321*I1321</f>
        <v>0</v>
      </c>
      <c r="K1321" s="118">
        <v>7.2000000000000005E-4</v>
      </c>
      <c r="L1321" s="118">
        <f>H1321*K1321</f>
        <v>1.7539200000000001E-2</v>
      </c>
      <c r="M1321" s="118"/>
      <c r="N1321" s="118">
        <f>H1321*M1321</f>
        <v>0</v>
      </c>
      <c r="O1321" s="120">
        <v>21</v>
      </c>
      <c r="P1321" s="120">
        <f>J1321*(O1321/100)</f>
        <v>0</v>
      </c>
      <c r="Q1321" s="120">
        <f>J1321+P1321</f>
        <v>0</v>
      </c>
      <c r="R1321" s="10"/>
      <c r="S1321" s="10"/>
      <c r="T1321" s="10"/>
    </row>
    <row r="1322" spans="1:20" ht="9.75" outlineLevel="4" x14ac:dyDescent="0.2">
      <c r="A1322" s="121"/>
      <c r="B1322" s="122"/>
      <c r="C1322" s="122"/>
      <c r="D1322" s="123"/>
      <c r="E1322" s="128" t="s">
        <v>17</v>
      </c>
      <c r="F1322" s="124" t="s">
        <v>934</v>
      </c>
      <c r="G1322" s="123"/>
      <c r="H1322" s="125">
        <v>24.36</v>
      </c>
      <c r="I1322" s="126"/>
      <c r="J1322" s="127"/>
      <c r="K1322" s="125"/>
      <c r="L1322" s="125"/>
      <c r="M1322" s="125"/>
      <c r="N1322" s="125"/>
      <c r="O1322" s="127"/>
      <c r="P1322" s="127"/>
      <c r="Q1322" s="127"/>
      <c r="R1322" s="7"/>
      <c r="S1322" s="10"/>
    </row>
    <row r="1323" spans="1:20" ht="7.5" customHeight="1" outlineLevel="4" x14ac:dyDescent="0.15">
      <c r="A1323" s="10"/>
      <c r="B1323" s="84"/>
      <c r="C1323" s="83"/>
      <c r="D1323" s="86"/>
      <c r="E1323" s="45"/>
      <c r="F1323" s="87"/>
      <c r="G1323" s="86"/>
      <c r="H1323" s="88"/>
      <c r="I1323" s="90"/>
      <c r="J1323" s="47"/>
      <c r="K1323" s="51"/>
      <c r="L1323" s="51"/>
      <c r="M1323" s="51"/>
      <c r="N1323" s="51"/>
      <c r="O1323" s="47"/>
      <c r="P1323" s="47"/>
      <c r="Q1323" s="47"/>
      <c r="R1323" s="7"/>
      <c r="S1323" s="10"/>
    </row>
    <row r="1324" spans="1:20" ht="11.25" outlineLevel="3" x14ac:dyDescent="0.2">
      <c r="A1324" s="16"/>
      <c r="B1324" s="113"/>
      <c r="C1324" s="114">
        <v>3</v>
      </c>
      <c r="D1324" s="115" t="s">
        <v>227</v>
      </c>
      <c r="E1324" s="116" t="s">
        <v>935</v>
      </c>
      <c r="F1324" s="117" t="s">
        <v>936</v>
      </c>
      <c r="G1324" s="115" t="s">
        <v>306</v>
      </c>
      <c r="H1324" s="118">
        <v>2.0299999999999998</v>
      </c>
      <c r="I1324" s="119">
        <v>0</v>
      </c>
      <c r="J1324" s="120">
        <f>H1324*I1324</f>
        <v>0</v>
      </c>
      <c r="K1324" s="118">
        <v>3.5E-4</v>
      </c>
      <c r="L1324" s="118">
        <f>H1324*K1324</f>
        <v>7.1049999999999998E-4</v>
      </c>
      <c r="M1324" s="118"/>
      <c r="N1324" s="118">
        <f>H1324*M1324</f>
        <v>0</v>
      </c>
      <c r="O1324" s="120">
        <v>21</v>
      </c>
      <c r="P1324" s="120">
        <f>J1324*(O1324/100)</f>
        <v>0</v>
      </c>
      <c r="Q1324" s="120">
        <f>J1324+P1324</f>
        <v>0</v>
      </c>
      <c r="R1324" s="10"/>
      <c r="S1324" s="10"/>
      <c r="T1324" s="10"/>
    </row>
    <row r="1325" spans="1:20" ht="9.75" outlineLevel="4" x14ac:dyDescent="0.2">
      <c r="A1325" s="121"/>
      <c r="B1325" s="122"/>
      <c r="C1325" s="122"/>
      <c r="D1325" s="123"/>
      <c r="E1325" s="128" t="s">
        <v>17</v>
      </c>
      <c r="F1325" s="124" t="s">
        <v>937</v>
      </c>
      <c r="G1325" s="123"/>
      <c r="H1325" s="125">
        <v>2.0299999999999998</v>
      </c>
      <c r="I1325" s="126"/>
      <c r="J1325" s="127"/>
      <c r="K1325" s="125"/>
      <c r="L1325" s="125"/>
      <c r="M1325" s="125"/>
      <c r="N1325" s="125"/>
      <c r="O1325" s="127"/>
      <c r="P1325" s="127"/>
      <c r="Q1325" s="127"/>
      <c r="R1325" s="7"/>
      <c r="S1325" s="10"/>
    </row>
    <row r="1326" spans="1:20" ht="7.5" customHeight="1" outlineLevel="4" x14ac:dyDescent="0.15">
      <c r="A1326" s="10"/>
      <c r="B1326" s="84"/>
      <c r="C1326" s="83"/>
      <c r="D1326" s="86"/>
      <c r="E1326" s="45"/>
      <c r="F1326" s="87"/>
      <c r="G1326" s="86"/>
      <c r="H1326" s="88"/>
      <c r="I1326" s="90"/>
      <c r="J1326" s="47"/>
      <c r="K1326" s="51"/>
      <c r="L1326" s="51"/>
      <c r="M1326" s="51"/>
      <c r="N1326" s="51"/>
      <c r="O1326" s="47"/>
      <c r="P1326" s="47"/>
      <c r="Q1326" s="47"/>
      <c r="R1326" s="7"/>
      <c r="S1326" s="10"/>
    </row>
    <row r="1327" spans="1:20" ht="11.25" outlineLevel="3" x14ac:dyDescent="0.2">
      <c r="A1327" s="16"/>
      <c r="B1327" s="113"/>
      <c r="C1327" s="114">
        <v>4</v>
      </c>
      <c r="D1327" s="115" t="s">
        <v>227</v>
      </c>
      <c r="E1327" s="116" t="s">
        <v>938</v>
      </c>
      <c r="F1327" s="117" t="s">
        <v>939</v>
      </c>
      <c r="G1327" s="115" t="s">
        <v>306</v>
      </c>
      <c r="H1327" s="118">
        <v>2.0299999999999998</v>
      </c>
      <c r="I1327" s="119">
        <v>0</v>
      </c>
      <c r="J1327" s="120">
        <f>H1327*I1327</f>
        <v>0</v>
      </c>
      <c r="K1327" s="118">
        <v>4.4999999999999999E-4</v>
      </c>
      <c r="L1327" s="118">
        <f>H1327*K1327</f>
        <v>9.1349999999999992E-4</v>
      </c>
      <c r="M1327" s="118"/>
      <c r="N1327" s="118">
        <f>H1327*M1327</f>
        <v>0</v>
      </c>
      <c r="O1327" s="120">
        <v>21</v>
      </c>
      <c r="P1327" s="120">
        <f>J1327*(O1327/100)</f>
        <v>0</v>
      </c>
      <c r="Q1327" s="120">
        <f>J1327+P1327</f>
        <v>0</v>
      </c>
      <c r="R1327" s="10"/>
      <c r="S1327" s="10"/>
      <c r="T1327" s="10"/>
    </row>
    <row r="1328" spans="1:20" ht="9.75" outlineLevel="4" x14ac:dyDescent="0.2">
      <c r="A1328" s="121"/>
      <c r="B1328" s="122"/>
      <c r="C1328" s="122"/>
      <c r="D1328" s="123"/>
      <c r="E1328" s="128" t="s">
        <v>17</v>
      </c>
      <c r="F1328" s="124" t="s">
        <v>940</v>
      </c>
      <c r="G1328" s="123"/>
      <c r="H1328" s="125">
        <v>2.0299999999999998</v>
      </c>
      <c r="I1328" s="126"/>
      <c r="J1328" s="127"/>
      <c r="K1328" s="125"/>
      <c r="L1328" s="125"/>
      <c r="M1328" s="125"/>
      <c r="N1328" s="125"/>
      <c r="O1328" s="127"/>
      <c r="P1328" s="127"/>
      <c r="Q1328" s="127"/>
      <c r="R1328" s="7"/>
      <c r="S1328" s="10"/>
    </row>
    <row r="1329" spans="1:20" ht="7.5" customHeight="1" outlineLevel="4" x14ac:dyDescent="0.15">
      <c r="A1329" s="10"/>
      <c r="B1329" s="84"/>
      <c r="C1329" s="83"/>
      <c r="D1329" s="86"/>
      <c r="E1329" s="45"/>
      <c r="F1329" s="87"/>
      <c r="G1329" s="86"/>
      <c r="H1329" s="88"/>
      <c r="I1329" s="90"/>
      <c r="J1329" s="47"/>
      <c r="K1329" s="51"/>
      <c r="L1329" s="51"/>
      <c r="M1329" s="51"/>
      <c r="N1329" s="51"/>
      <c r="O1329" s="47"/>
      <c r="P1329" s="47"/>
      <c r="Q1329" s="47"/>
      <c r="R1329" s="7"/>
      <c r="S1329" s="10"/>
    </row>
    <row r="1330" spans="1:20" ht="11.25" outlineLevel="3" x14ac:dyDescent="0.2">
      <c r="A1330" s="16"/>
      <c r="B1330" s="113"/>
      <c r="C1330" s="114">
        <v>5</v>
      </c>
      <c r="D1330" s="115" t="s">
        <v>227</v>
      </c>
      <c r="E1330" s="116" t="s">
        <v>941</v>
      </c>
      <c r="F1330" s="117" t="s">
        <v>942</v>
      </c>
      <c r="G1330" s="115" t="s">
        <v>306</v>
      </c>
      <c r="H1330" s="118">
        <v>3.0449999999999999</v>
      </c>
      <c r="I1330" s="119">
        <v>0</v>
      </c>
      <c r="J1330" s="120">
        <f>H1330*I1330</f>
        <v>0</v>
      </c>
      <c r="K1330" s="118">
        <v>2.9E-4</v>
      </c>
      <c r="L1330" s="118">
        <f>H1330*K1330</f>
        <v>8.8305000000000002E-4</v>
      </c>
      <c r="M1330" s="118"/>
      <c r="N1330" s="118">
        <f>H1330*M1330</f>
        <v>0</v>
      </c>
      <c r="O1330" s="120">
        <v>21</v>
      </c>
      <c r="P1330" s="120">
        <f>J1330*(O1330/100)</f>
        <v>0</v>
      </c>
      <c r="Q1330" s="120">
        <f>J1330+P1330</f>
        <v>0</v>
      </c>
      <c r="R1330" s="10"/>
      <c r="S1330" s="10"/>
      <c r="T1330" s="10"/>
    </row>
    <row r="1331" spans="1:20" ht="9.75" outlineLevel="4" x14ac:dyDescent="0.2">
      <c r="A1331" s="121"/>
      <c r="B1331" s="122"/>
      <c r="C1331" s="122"/>
      <c r="D1331" s="123"/>
      <c r="E1331" s="128" t="s">
        <v>17</v>
      </c>
      <c r="F1331" s="124" t="s">
        <v>943</v>
      </c>
      <c r="G1331" s="123"/>
      <c r="H1331" s="125">
        <v>3.0449999999999999</v>
      </c>
      <c r="I1331" s="126"/>
      <c r="J1331" s="127"/>
      <c r="K1331" s="125"/>
      <c r="L1331" s="125"/>
      <c r="M1331" s="125"/>
      <c r="N1331" s="125"/>
      <c r="O1331" s="127"/>
      <c r="P1331" s="127"/>
      <c r="Q1331" s="127"/>
      <c r="R1331" s="7"/>
      <c r="S1331" s="10"/>
    </row>
    <row r="1332" spans="1:20" ht="7.5" customHeight="1" outlineLevel="4" x14ac:dyDescent="0.15">
      <c r="A1332" s="10"/>
      <c r="B1332" s="84"/>
      <c r="C1332" s="83"/>
      <c r="D1332" s="86"/>
      <c r="E1332" s="45"/>
      <c r="F1332" s="87"/>
      <c r="G1332" s="86"/>
      <c r="H1332" s="88"/>
      <c r="I1332" s="90"/>
      <c r="J1332" s="47"/>
      <c r="K1332" s="51"/>
      <c r="L1332" s="51"/>
      <c r="M1332" s="51"/>
      <c r="N1332" s="51"/>
      <c r="O1332" s="47"/>
      <c r="P1332" s="47"/>
      <c r="Q1332" s="47"/>
      <c r="R1332" s="7"/>
      <c r="S1332" s="10"/>
    </row>
    <row r="1333" spans="1:20" ht="11.25" outlineLevel="3" x14ac:dyDescent="0.2">
      <c r="A1333" s="16"/>
      <c r="B1333" s="113"/>
      <c r="C1333" s="114">
        <v>6</v>
      </c>
      <c r="D1333" s="115" t="s">
        <v>227</v>
      </c>
      <c r="E1333" s="116" t="s">
        <v>944</v>
      </c>
      <c r="F1333" s="117" t="s">
        <v>945</v>
      </c>
      <c r="G1333" s="115" t="s">
        <v>306</v>
      </c>
      <c r="H1333" s="118">
        <v>3.0449999999999999</v>
      </c>
      <c r="I1333" s="119">
        <v>0</v>
      </c>
      <c r="J1333" s="120">
        <f>H1333*I1333</f>
        <v>0</v>
      </c>
      <c r="K1333" s="118">
        <v>1E-3</v>
      </c>
      <c r="L1333" s="118">
        <f>H1333*K1333</f>
        <v>3.045E-3</v>
      </c>
      <c r="M1333" s="118"/>
      <c r="N1333" s="118">
        <f>H1333*M1333</f>
        <v>0</v>
      </c>
      <c r="O1333" s="120">
        <v>21</v>
      </c>
      <c r="P1333" s="120">
        <f>J1333*(O1333/100)</f>
        <v>0</v>
      </c>
      <c r="Q1333" s="120">
        <f>J1333+P1333</f>
        <v>0</v>
      </c>
      <c r="R1333" s="10"/>
      <c r="S1333" s="10"/>
      <c r="T1333" s="10"/>
    </row>
    <row r="1334" spans="1:20" ht="9.75" outlineLevel="4" x14ac:dyDescent="0.2">
      <c r="A1334" s="121"/>
      <c r="B1334" s="122"/>
      <c r="C1334" s="122"/>
      <c r="D1334" s="123"/>
      <c r="E1334" s="128" t="s">
        <v>17</v>
      </c>
      <c r="F1334" s="124" t="s">
        <v>946</v>
      </c>
      <c r="G1334" s="123"/>
      <c r="H1334" s="125">
        <v>3.0449999999999999</v>
      </c>
      <c r="I1334" s="126"/>
      <c r="J1334" s="127"/>
      <c r="K1334" s="125"/>
      <c r="L1334" s="125"/>
      <c r="M1334" s="125"/>
      <c r="N1334" s="125"/>
      <c r="O1334" s="127"/>
      <c r="P1334" s="127"/>
      <c r="Q1334" s="127"/>
      <c r="R1334" s="7"/>
      <c r="S1334" s="10"/>
    </row>
    <row r="1335" spans="1:20" ht="7.5" customHeight="1" outlineLevel="4" x14ac:dyDescent="0.15">
      <c r="A1335" s="10"/>
      <c r="B1335" s="84"/>
      <c r="C1335" s="83"/>
      <c r="D1335" s="86"/>
      <c r="E1335" s="45"/>
      <c r="F1335" s="87"/>
      <c r="G1335" s="86"/>
      <c r="H1335" s="88"/>
      <c r="I1335" s="90"/>
      <c r="J1335" s="47"/>
      <c r="K1335" s="51"/>
      <c r="L1335" s="51"/>
      <c r="M1335" s="51"/>
      <c r="N1335" s="51"/>
      <c r="O1335" s="47"/>
      <c r="P1335" s="47"/>
      <c r="Q1335" s="47"/>
      <c r="R1335" s="7"/>
      <c r="S1335" s="10"/>
    </row>
    <row r="1336" spans="1:20" ht="11.25" outlineLevel="3" x14ac:dyDescent="0.2">
      <c r="A1336" s="16"/>
      <c r="B1336" s="113"/>
      <c r="C1336" s="114">
        <v>7</v>
      </c>
      <c r="D1336" s="115" t="s">
        <v>227</v>
      </c>
      <c r="E1336" s="116" t="s">
        <v>947</v>
      </c>
      <c r="F1336" s="117" t="s">
        <v>948</v>
      </c>
      <c r="G1336" s="115" t="s">
        <v>277</v>
      </c>
      <c r="H1336" s="118">
        <v>8.1199999999999992</v>
      </c>
      <c r="I1336" s="119">
        <v>0</v>
      </c>
      <c r="J1336" s="120">
        <f>H1336*I1336</f>
        <v>0</v>
      </c>
      <c r="K1336" s="118">
        <v>4.2000000000000002E-4</v>
      </c>
      <c r="L1336" s="118">
        <f>H1336*K1336</f>
        <v>3.4103999999999996E-3</v>
      </c>
      <c r="M1336" s="118"/>
      <c r="N1336" s="118">
        <f>H1336*M1336</f>
        <v>0</v>
      </c>
      <c r="O1336" s="120">
        <v>21</v>
      </c>
      <c r="P1336" s="120">
        <f>J1336*(O1336/100)</f>
        <v>0</v>
      </c>
      <c r="Q1336" s="120">
        <f>J1336+P1336</f>
        <v>0</v>
      </c>
      <c r="R1336" s="10"/>
      <c r="S1336" s="10"/>
      <c r="T1336" s="10"/>
    </row>
    <row r="1337" spans="1:20" ht="9.75" outlineLevel="4" x14ac:dyDescent="0.2">
      <c r="A1337" s="121"/>
      <c r="B1337" s="122"/>
      <c r="C1337" s="122"/>
      <c r="D1337" s="123"/>
      <c r="E1337" s="128" t="s">
        <v>17</v>
      </c>
      <c r="F1337" s="124" t="s">
        <v>949</v>
      </c>
      <c r="G1337" s="123"/>
      <c r="H1337" s="125">
        <v>8.1199999999999992</v>
      </c>
      <c r="I1337" s="126"/>
      <c r="J1337" s="127"/>
      <c r="K1337" s="125"/>
      <c r="L1337" s="125"/>
      <c r="M1337" s="125"/>
      <c r="N1337" s="125"/>
      <c r="O1337" s="127"/>
      <c r="P1337" s="127"/>
      <c r="Q1337" s="127"/>
      <c r="R1337" s="7"/>
      <c r="S1337" s="10"/>
    </row>
    <row r="1338" spans="1:20" ht="7.5" customHeight="1" outlineLevel="4" x14ac:dyDescent="0.15">
      <c r="A1338" s="10"/>
      <c r="B1338" s="84"/>
      <c r="C1338" s="83"/>
      <c r="D1338" s="86"/>
      <c r="E1338" s="45"/>
      <c r="F1338" s="87"/>
      <c r="G1338" s="86"/>
      <c r="H1338" s="88"/>
      <c r="I1338" s="90"/>
      <c r="J1338" s="47"/>
      <c r="K1338" s="51"/>
      <c r="L1338" s="51"/>
      <c r="M1338" s="51"/>
      <c r="N1338" s="51"/>
      <c r="O1338" s="47"/>
      <c r="P1338" s="47"/>
      <c r="Q1338" s="47"/>
      <c r="R1338" s="7"/>
      <c r="S1338" s="10"/>
    </row>
    <row r="1339" spans="1:20" ht="11.25" outlineLevel="3" x14ac:dyDescent="0.2">
      <c r="A1339" s="16"/>
      <c r="B1339" s="113"/>
      <c r="C1339" s="114">
        <v>8</v>
      </c>
      <c r="D1339" s="115" t="s">
        <v>227</v>
      </c>
      <c r="E1339" s="116" t="s">
        <v>950</v>
      </c>
      <c r="F1339" s="117" t="s">
        <v>951</v>
      </c>
      <c r="G1339" s="115" t="s">
        <v>306</v>
      </c>
      <c r="H1339" s="118">
        <v>1</v>
      </c>
      <c r="I1339" s="119">
        <v>0</v>
      </c>
      <c r="J1339" s="120">
        <f>H1339*I1339</f>
        <v>0</v>
      </c>
      <c r="K1339" s="118">
        <v>3.5000000000000003E-2</v>
      </c>
      <c r="L1339" s="118">
        <f>H1339*K1339</f>
        <v>3.5000000000000003E-2</v>
      </c>
      <c r="M1339" s="118"/>
      <c r="N1339" s="118">
        <f>H1339*M1339</f>
        <v>0</v>
      </c>
      <c r="O1339" s="120">
        <v>21</v>
      </c>
      <c r="P1339" s="120">
        <f>J1339*(O1339/100)</f>
        <v>0</v>
      </c>
      <c r="Q1339" s="120">
        <f>J1339+P1339</f>
        <v>0</v>
      </c>
      <c r="R1339" s="10"/>
      <c r="S1339" s="10"/>
      <c r="T1339" s="10"/>
    </row>
    <row r="1340" spans="1:20" ht="11.25" outlineLevel="3" x14ac:dyDescent="0.2">
      <c r="A1340" s="16"/>
      <c r="B1340" s="113"/>
      <c r="C1340" s="114">
        <v>9</v>
      </c>
      <c r="D1340" s="115" t="s">
        <v>227</v>
      </c>
      <c r="E1340" s="116" t="s">
        <v>952</v>
      </c>
      <c r="F1340" s="117" t="s">
        <v>953</v>
      </c>
      <c r="G1340" s="115" t="s">
        <v>306</v>
      </c>
      <c r="H1340" s="118">
        <v>6</v>
      </c>
      <c r="I1340" s="119">
        <v>0</v>
      </c>
      <c r="J1340" s="120">
        <f>H1340*I1340</f>
        <v>0</v>
      </c>
      <c r="K1340" s="118">
        <v>0.08</v>
      </c>
      <c r="L1340" s="118">
        <f>H1340*K1340</f>
        <v>0.48</v>
      </c>
      <c r="M1340" s="118"/>
      <c r="N1340" s="118">
        <f>H1340*M1340</f>
        <v>0</v>
      </c>
      <c r="O1340" s="120">
        <v>21</v>
      </c>
      <c r="P1340" s="120">
        <f>J1340*(O1340/100)</f>
        <v>0</v>
      </c>
      <c r="Q1340" s="120">
        <f>J1340+P1340</f>
        <v>0</v>
      </c>
      <c r="R1340" s="10"/>
      <c r="S1340" s="10"/>
      <c r="T1340" s="10"/>
    </row>
    <row r="1341" spans="1:20" ht="9.75" outlineLevel="4" x14ac:dyDescent="0.2">
      <c r="A1341" s="121"/>
      <c r="B1341" s="122"/>
      <c r="C1341" s="122"/>
      <c r="D1341" s="123"/>
      <c r="E1341" s="128" t="s">
        <v>17</v>
      </c>
      <c r="F1341" s="124" t="s">
        <v>954</v>
      </c>
      <c r="G1341" s="123"/>
      <c r="H1341" s="125">
        <v>6</v>
      </c>
      <c r="I1341" s="126"/>
      <c r="J1341" s="127"/>
      <c r="K1341" s="125"/>
      <c r="L1341" s="125"/>
      <c r="M1341" s="125"/>
      <c r="N1341" s="125"/>
      <c r="O1341" s="127"/>
      <c r="P1341" s="127"/>
      <c r="Q1341" s="127"/>
      <c r="R1341" s="7"/>
      <c r="S1341" s="10"/>
    </row>
    <row r="1342" spans="1:20" ht="7.5" customHeight="1" outlineLevel="4" x14ac:dyDescent="0.15">
      <c r="A1342" s="10"/>
      <c r="B1342" s="84"/>
      <c r="C1342" s="83"/>
      <c r="D1342" s="86"/>
      <c r="E1342" s="45"/>
      <c r="F1342" s="87"/>
      <c r="G1342" s="86"/>
      <c r="H1342" s="88"/>
      <c r="I1342" s="90"/>
      <c r="J1342" s="47"/>
      <c r="K1342" s="51"/>
      <c r="L1342" s="51"/>
      <c r="M1342" s="51"/>
      <c r="N1342" s="51"/>
      <c r="O1342" s="47"/>
      <c r="P1342" s="47"/>
      <c r="Q1342" s="47"/>
      <c r="R1342" s="7"/>
      <c r="S1342" s="10"/>
    </row>
    <row r="1343" spans="1:20" ht="11.25" outlineLevel="3" x14ac:dyDescent="0.2">
      <c r="A1343" s="16"/>
      <c r="B1343" s="113"/>
      <c r="C1343" s="114">
        <v>10</v>
      </c>
      <c r="D1343" s="115" t="s">
        <v>227</v>
      </c>
      <c r="E1343" s="116" t="s">
        <v>955</v>
      </c>
      <c r="F1343" s="117" t="s">
        <v>956</v>
      </c>
      <c r="G1343" s="115" t="s">
        <v>306</v>
      </c>
      <c r="H1343" s="118">
        <v>3.03</v>
      </c>
      <c r="I1343" s="119">
        <v>0</v>
      </c>
      <c r="J1343" s="120">
        <f>H1343*I1343</f>
        <v>0</v>
      </c>
      <c r="K1343" s="118">
        <v>0.50600000000000001</v>
      </c>
      <c r="L1343" s="118">
        <f>H1343*K1343</f>
        <v>1.53318</v>
      </c>
      <c r="M1343" s="118"/>
      <c r="N1343" s="118">
        <f>H1343*M1343</f>
        <v>0</v>
      </c>
      <c r="O1343" s="120">
        <v>21</v>
      </c>
      <c r="P1343" s="120">
        <f>J1343*(O1343/100)</f>
        <v>0</v>
      </c>
      <c r="Q1343" s="120">
        <f>J1343+P1343</f>
        <v>0</v>
      </c>
      <c r="R1343" s="10"/>
      <c r="S1343" s="10"/>
      <c r="T1343" s="10"/>
    </row>
    <row r="1344" spans="1:20" ht="9.75" outlineLevel="4" x14ac:dyDescent="0.2">
      <c r="A1344" s="121"/>
      <c r="B1344" s="122"/>
      <c r="C1344" s="122"/>
      <c r="D1344" s="123"/>
      <c r="E1344" s="128" t="s">
        <v>17</v>
      </c>
      <c r="F1344" s="124" t="s">
        <v>957</v>
      </c>
      <c r="G1344" s="123"/>
      <c r="H1344" s="125">
        <v>3.03</v>
      </c>
      <c r="I1344" s="126"/>
      <c r="J1344" s="127"/>
      <c r="K1344" s="125"/>
      <c r="L1344" s="125"/>
      <c r="M1344" s="125"/>
      <c r="N1344" s="125"/>
      <c r="O1344" s="127"/>
      <c r="P1344" s="127"/>
      <c r="Q1344" s="127"/>
      <c r="R1344" s="7"/>
      <c r="S1344" s="10"/>
    </row>
    <row r="1345" spans="1:20" ht="7.5" customHeight="1" outlineLevel="4" x14ac:dyDescent="0.15">
      <c r="A1345" s="10"/>
      <c r="B1345" s="84"/>
      <c r="C1345" s="83"/>
      <c r="D1345" s="86"/>
      <c r="E1345" s="45"/>
      <c r="F1345" s="87"/>
      <c r="G1345" s="86"/>
      <c r="H1345" s="88"/>
      <c r="I1345" s="90"/>
      <c r="J1345" s="47"/>
      <c r="K1345" s="51"/>
      <c r="L1345" s="51"/>
      <c r="M1345" s="51"/>
      <c r="N1345" s="51"/>
      <c r="O1345" s="47"/>
      <c r="P1345" s="47"/>
      <c r="Q1345" s="47"/>
      <c r="R1345" s="7"/>
      <c r="S1345" s="10"/>
    </row>
    <row r="1346" spans="1:20" ht="11.25" outlineLevel="3" x14ac:dyDescent="0.2">
      <c r="A1346" s="16"/>
      <c r="B1346" s="113"/>
      <c r="C1346" s="114">
        <v>11</v>
      </c>
      <c r="D1346" s="115" t="s">
        <v>227</v>
      </c>
      <c r="E1346" s="116" t="s">
        <v>958</v>
      </c>
      <c r="F1346" s="117" t="s">
        <v>959</v>
      </c>
      <c r="G1346" s="115" t="s">
        <v>306</v>
      </c>
      <c r="H1346" s="118">
        <v>2.02</v>
      </c>
      <c r="I1346" s="119">
        <v>0</v>
      </c>
      <c r="J1346" s="120">
        <f>H1346*I1346</f>
        <v>0</v>
      </c>
      <c r="K1346" s="118">
        <v>1.0129999999999999</v>
      </c>
      <c r="L1346" s="118">
        <f>H1346*K1346</f>
        <v>2.0462599999999997</v>
      </c>
      <c r="M1346" s="118"/>
      <c r="N1346" s="118">
        <f>H1346*M1346</f>
        <v>0</v>
      </c>
      <c r="O1346" s="120">
        <v>21</v>
      </c>
      <c r="P1346" s="120">
        <f>J1346*(O1346/100)</f>
        <v>0</v>
      </c>
      <c r="Q1346" s="120">
        <f>J1346+P1346</f>
        <v>0</v>
      </c>
      <c r="R1346" s="10"/>
      <c r="S1346" s="10"/>
      <c r="T1346" s="10"/>
    </row>
    <row r="1347" spans="1:20" ht="9.75" outlineLevel="4" x14ac:dyDescent="0.2">
      <c r="A1347" s="121"/>
      <c r="B1347" s="122"/>
      <c r="C1347" s="122"/>
      <c r="D1347" s="123"/>
      <c r="E1347" s="128" t="s">
        <v>17</v>
      </c>
      <c r="F1347" s="124" t="s">
        <v>960</v>
      </c>
      <c r="G1347" s="123"/>
      <c r="H1347" s="125">
        <v>2.02</v>
      </c>
      <c r="I1347" s="126"/>
      <c r="J1347" s="127"/>
      <c r="K1347" s="125"/>
      <c r="L1347" s="125"/>
      <c r="M1347" s="125"/>
      <c r="N1347" s="125"/>
      <c r="O1347" s="127"/>
      <c r="P1347" s="127"/>
      <c r="Q1347" s="127"/>
      <c r="R1347" s="7"/>
      <c r="S1347" s="10"/>
    </row>
    <row r="1348" spans="1:20" ht="7.5" customHeight="1" outlineLevel="4" x14ac:dyDescent="0.15">
      <c r="A1348" s="10"/>
      <c r="B1348" s="84"/>
      <c r="C1348" s="83"/>
      <c r="D1348" s="86"/>
      <c r="E1348" s="45"/>
      <c r="F1348" s="87"/>
      <c r="G1348" s="86"/>
      <c r="H1348" s="88"/>
      <c r="I1348" s="90"/>
      <c r="J1348" s="47"/>
      <c r="K1348" s="51"/>
      <c r="L1348" s="51"/>
      <c r="M1348" s="51"/>
      <c r="N1348" s="51"/>
      <c r="O1348" s="47"/>
      <c r="P1348" s="47"/>
      <c r="Q1348" s="47"/>
      <c r="R1348" s="7"/>
      <c r="S1348" s="10"/>
    </row>
    <row r="1349" spans="1:20" ht="11.25" outlineLevel="3" x14ac:dyDescent="0.2">
      <c r="A1349" s="16"/>
      <c r="B1349" s="113"/>
      <c r="C1349" s="114">
        <v>12</v>
      </c>
      <c r="D1349" s="115" t="s">
        <v>227</v>
      </c>
      <c r="E1349" s="116" t="s">
        <v>961</v>
      </c>
      <c r="F1349" s="117" t="s">
        <v>962</v>
      </c>
      <c r="G1349" s="115" t="s">
        <v>306</v>
      </c>
      <c r="H1349" s="118">
        <v>1.01</v>
      </c>
      <c r="I1349" s="119">
        <v>0</v>
      </c>
      <c r="J1349" s="120">
        <f>H1349*I1349</f>
        <v>0</v>
      </c>
      <c r="K1349" s="118">
        <v>0.58499999999999996</v>
      </c>
      <c r="L1349" s="118">
        <f>H1349*K1349</f>
        <v>0.59084999999999999</v>
      </c>
      <c r="M1349" s="118"/>
      <c r="N1349" s="118">
        <f>H1349*M1349</f>
        <v>0</v>
      </c>
      <c r="O1349" s="120">
        <v>21</v>
      </c>
      <c r="P1349" s="120">
        <f>J1349*(O1349/100)</f>
        <v>0</v>
      </c>
      <c r="Q1349" s="120">
        <f>J1349+P1349</f>
        <v>0</v>
      </c>
      <c r="R1349" s="10"/>
      <c r="S1349" s="10"/>
      <c r="T1349" s="10"/>
    </row>
    <row r="1350" spans="1:20" ht="9.75" outlineLevel="4" x14ac:dyDescent="0.2">
      <c r="A1350" s="121"/>
      <c r="B1350" s="122"/>
      <c r="C1350" s="122"/>
      <c r="D1350" s="123"/>
      <c r="E1350" s="128" t="s">
        <v>17</v>
      </c>
      <c r="F1350" s="124" t="s">
        <v>963</v>
      </c>
      <c r="G1350" s="123"/>
      <c r="H1350" s="125">
        <v>1.01</v>
      </c>
      <c r="I1350" s="126"/>
      <c r="J1350" s="127"/>
      <c r="K1350" s="125"/>
      <c r="L1350" s="125"/>
      <c r="M1350" s="125"/>
      <c r="N1350" s="125"/>
      <c r="O1350" s="127"/>
      <c r="P1350" s="127"/>
      <c r="Q1350" s="127"/>
      <c r="R1350" s="7"/>
      <c r="S1350" s="10"/>
    </row>
    <row r="1351" spans="1:20" ht="7.5" customHeight="1" outlineLevel="4" x14ac:dyDescent="0.15">
      <c r="A1351" s="10"/>
      <c r="B1351" s="84"/>
      <c r="C1351" s="83"/>
      <c r="D1351" s="86"/>
      <c r="E1351" s="45"/>
      <c r="F1351" s="87"/>
      <c r="G1351" s="86"/>
      <c r="H1351" s="88"/>
      <c r="I1351" s="90"/>
      <c r="J1351" s="47"/>
      <c r="K1351" s="51"/>
      <c r="L1351" s="51"/>
      <c r="M1351" s="51"/>
      <c r="N1351" s="51"/>
      <c r="O1351" s="47"/>
      <c r="P1351" s="47"/>
      <c r="Q1351" s="47"/>
      <c r="R1351" s="7"/>
      <c r="S1351" s="10"/>
    </row>
    <row r="1352" spans="1:20" ht="11.25" outlineLevel="3" x14ac:dyDescent="0.2">
      <c r="A1352" s="16"/>
      <c r="B1352" s="113"/>
      <c r="C1352" s="114">
        <v>13</v>
      </c>
      <c r="D1352" s="115" t="s">
        <v>227</v>
      </c>
      <c r="E1352" s="116" t="s">
        <v>964</v>
      </c>
      <c r="F1352" s="117" t="s">
        <v>965</v>
      </c>
      <c r="G1352" s="115" t="s">
        <v>306</v>
      </c>
      <c r="H1352" s="118">
        <v>2.02</v>
      </c>
      <c r="I1352" s="119">
        <v>0</v>
      </c>
      <c r="J1352" s="120">
        <f>H1352*I1352</f>
        <v>0</v>
      </c>
      <c r="K1352" s="118">
        <v>0.44900000000000001</v>
      </c>
      <c r="L1352" s="118">
        <f>H1352*K1352</f>
        <v>0.90698000000000001</v>
      </c>
      <c r="M1352" s="118"/>
      <c r="N1352" s="118">
        <f>H1352*M1352</f>
        <v>0</v>
      </c>
      <c r="O1352" s="120">
        <v>21</v>
      </c>
      <c r="P1352" s="120">
        <f>J1352*(O1352/100)</f>
        <v>0</v>
      </c>
      <c r="Q1352" s="120">
        <f>J1352+P1352</f>
        <v>0</v>
      </c>
      <c r="R1352" s="10"/>
      <c r="S1352" s="10"/>
      <c r="T1352" s="10"/>
    </row>
    <row r="1353" spans="1:20" ht="9.75" outlineLevel="4" x14ac:dyDescent="0.2">
      <c r="A1353" s="121"/>
      <c r="B1353" s="122"/>
      <c r="C1353" s="122"/>
      <c r="D1353" s="123"/>
      <c r="E1353" s="128" t="s">
        <v>17</v>
      </c>
      <c r="F1353" s="124" t="s">
        <v>966</v>
      </c>
      <c r="G1353" s="123"/>
      <c r="H1353" s="125">
        <v>2.02</v>
      </c>
      <c r="I1353" s="126"/>
      <c r="J1353" s="127"/>
      <c r="K1353" s="125"/>
      <c r="L1353" s="125"/>
      <c r="M1353" s="125"/>
      <c r="N1353" s="125"/>
      <c r="O1353" s="127"/>
      <c r="P1353" s="127"/>
      <c r="Q1353" s="127"/>
      <c r="R1353" s="7"/>
      <c r="S1353" s="10"/>
    </row>
    <row r="1354" spans="1:20" ht="7.5" customHeight="1" outlineLevel="4" x14ac:dyDescent="0.15">
      <c r="A1354" s="10"/>
      <c r="B1354" s="84"/>
      <c r="C1354" s="83"/>
      <c r="D1354" s="86"/>
      <c r="E1354" s="45"/>
      <c r="F1354" s="87"/>
      <c r="G1354" s="86"/>
      <c r="H1354" s="88"/>
      <c r="I1354" s="90"/>
      <c r="J1354" s="47"/>
      <c r="K1354" s="51"/>
      <c r="L1354" s="51"/>
      <c r="M1354" s="51"/>
      <c r="N1354" s="51"/>
      <c r="O1354" s="47"/>
      <c r="P1354" s="47"/>
      <c r="Q1354" s="47"/>
      <c r="R1354" s="7"/>
      <c r="S1354" s="10"/>
    </row>
    <row r="1355" spans="1:20" ht="11.25" outlineLevel="3" x14ac:dyDescent="0.2">
      <c r="A1355" s="16"/>
      <c r="B1355" s="113"/>
      <c r="C1355" s="114">
        <v>14</v>
      </c>
      <c r="D1355" s="115" t="s">
        <v>227</v>
      </c>
      <c r="E1355" s="116" t="s">
        <v>967</v>
      </c>
      <c r="F1355" s="117" t="s">
        <v>968</v>
      </c>
      <c r="G1355" s="115" t="s">
        <v>306</v>
      </c>
      <c r="H1355" s="118">
        <v>4</v>
      </c>
      <c r="I1355" s="119">
        <v>0</v>
      </c>
      <c r="J1355" s="120">
        <f>H1355*I1355</f>
        <v>0</v>
      </c>
      <c r="K1355" s="118">
        <v>2E-3</v>
      </c>
      <c r="L1355" s="118">
        <f>H1355*K1355</f>
        <v>8.0000000000000002E-3</v>
      </c>
      <c r="M1355" s="118"/>
      <c r="N1355" s="118">
        <f>H1355*M1355</f>
        <v>0</v>
      </c>
      <c r="O1355" s="120">
        <v>21</v>
      </c>
      <c r="P1355" s="120">
        <f>J1355*(O1355/100)</f>
        <v>0</v>
      </c>
      <c r="Q1355" s="120">
        <f>J1355+P1355</f>
        <v>0</v>
      </c>
      <c r="R1355" s="10"/>
      <c r="S1355" s="10"/>
      <c r="T1355" s="10"/>
    </row>
    <row r="1356" spans="1:20" ht="22.5" outlineLevel="3" x14ac:dyDescent="0.2">
      <c r="A1356" s="16"/>
      <c r="B1356" s="113"/>
      <c r="C1356" s="114">
        <v>15</v>
      </c>
      <c r="D1356" s="115" t="s">
        <v>236</v>
      </c>
      <c r="E1356" s="116" t="s">
        <v>969</v>
      </c>
      <c r="F1356" s="117" t="s">
        <v>970</v>
      </c>
      <c r="G1356" s="115" t="s">
        <v>277</v>
      </c>
      <c r="H1356" s="118">
        <v>8</v>
      </c>
      <c r="I1356" s="119">
        <v>0</v>
      </c>
      <c r="J1356" s="120">
        <f>H1356*I1356</f>
        <v>0</v>
      </c>
      <c r="K1356" s="118"/>
      <c r="L1356" s="118">
        <f>H1356*K1356</f>
        <v>0</v>
      </c>
      <c r="M1356" s="118"/>
      <c r="N1356" s="118">
        <f>H1356*M1356</f>
        <v>0</v>
      </c>
      <c r="O1356" s="120">
        <v>21</v>
      </c>
      <c r="P1356" s="120">
        <f>J1356*(O1356/100)</f>
        <v>0</v>
      </c>
      <c r="Q1356" s="120">
        <f>J1356+P1356</f>
        <v>0</v>
      </c>
      <c r="R1356" s="10"/>
      <c r="S1356" s="10"/>
      <c r="T1356" s="10"/>
    </row>
    <row r="1357" spans="1:20" ht="9.75" outlineLevel="4" x14ac:dyDescent="0.2">
      <c r="A1357" s="121"/>
      <c r="B1357" s="122"/>
      <c r="C1357" s="122"/>
      <c r="D1357" s="123"/>
      <c r="E1357" s="128" t="s">
        <v>17</v>
      </c>
      <c r="F1357" s="124" t="s">
        <v>971</v>
      </c>
      <c r="G1357" s="123"/>
      <c r="H1357" s="125">
        <v>8</v>
      </c>
      <c r="I1357" s="126"/>
      <c r="J1357" s="127"/>
      <c r="K1357" s="125"/>
      <c r="L1357" s="125"/>
      <c r="M1357" s="125"/>
      <c r="N1357" s="125"/>
      <c r="O1357" s="127"/>
      <c r="P1357" s="127"/>
      <c r="Q1357" s="127"/>
      <c r="R1357" s="7"/>
      <c r="S1357" s="10"/>
    </row>
    <row r="1358" spans="1:20" ht="7.5" customHeight="1" outlineLevel="4" x14ac:dyDescent="0.15">
      <c r="A1358" s="10"/>
      <c r="B1358" s="84"/>
      <c r="C1358" s="83"/>
      <c r="D1358" s="86"/>
      <c r="E1358" s="45"/>
      <c r="F1358" s="87"/>
      <c r="G1358" s="86"/>
      <c r="H1358" s="88"/>
      <c r="I1358" s="90"/>
      <c r="J1358" s="47"/>
      <c r="K1358" s="51"/>
      <c r="L1358" s="51"/>
      <c r="M1358" s="51"/>
      <c r="N1358" s="51"/>
      <c r="O1358" s="47"/>
      <c r="P1358" s="47"/>
      <c r="Q1358" s="47"/>
      <c r="R1358" s="7"/>
      <c r="S1358" s="10"/>
    </row>
    <row r="1359" spans="1:20" ht="11.25" outlineLevel="3" x14ac:dyDescent="0.2">
      <c r="A1359" s="16"/>
      <c r="B1359" s="113"/>
      <c r="C1359" s="114">
        <v>16</v>
      </c>
      <c r="D1359" s="115" t="s">
        <v>236</v>
      </c>
      <c r="E1359" s="116" t="s">
        <v>972</v>
      </c>
      <c r="F1359" s="117" t="s">
        <v>973</v>
      </c>
      <c r="G1359" s="115" t="s">
        <v>277</v>
      </c>
      <c r="H1359" s="118">
        <v>34</v>
      </c>
      <c r="I1359" s="119">
        <v>0</v>
      </c>
      <c r="J1359" s="120">
        <f>H1359*I1359</f>
        <v>0</v>
      </c>
      <c r="K1359" s="118"/>
      <c r="L1359" s="118">
        <f>H1359*K1359</f>
        <v>0</v>
      </c>
      <c r="M1359" s="118"/>
      <c r="N1359" s="118">
        <f>H1359*M1359</f>
        <v>0</v>
      </c>
      <c r="O1359" s="120">
        <v>21</v>
      </c>
      <c r="P1359" s="120">
        <f>J1359*(O1359/100)</f>
        <v>0</v>
      </c>
      <c r="Q1359" s="120">
        <f>J1359+P1359</f>
        <v>0</v>
      </c>
      <c r="R1359" s="10"/>
      <c r="S1359" s="10"/>
      <c r="T1359" s="10"/>
    </row>
    <row r="1360" spans="1:20" ht="9.75" outlineLevel="4" x14ac:dyDescent="0.2">
      <c r="A1360" s="121"/>
      <c r="B1360" s="122"/>
      <c r="C1360" s="122"/>
      <c r="D1360" s="123"/>
      <c r="E1360" s="128" t="s">
        <v>17</v>
      </c>
      <c r="F1360" s="124" t="s">
        <v>974</v>
      </c>
      <c r="G1360" s="123"/>
      <c r="H1360" s="125">
        <v>24</v>
      </c>
      <c r="I1360" s="126"/>
      <c r="J1360" s="127"/>
      <c r="K1360" s="125"/>
      <c r="L1360" s="125"/>
      <c r="M1360" s="125"/>
      <c r="N1360" s="125"/>
      <c r="O1360" s="127"/>
      <c r="P1360" s="127"/>
      <c r="Q1360" s="127"/>
      <c r="R1360" s="7"/>
      <c r="S1360" s="10"/>
    </row>
    <row r="1361" spans="1:20" ht="9.75" outlineLevel="4" x14ac:dyDescent="0.2">
      <c r="A1361" s="121"/>
      <c r="B1361" s="122"/>
      <c r="C1361" s="122"/>
      <c r="D1361" s="123"/>
      <c r="E1361" s="128"/>
      <c r="F1361" s="124" t="s">
        <v>975</v>
      </c>
      <c r="G1361" s="123"/>
      <c r="H1361" s="125">
        <v>10</v>
      </c>
      <c r="I1361" s="126"/>
      <c r="J1361" s="127"/>
      <c r="K1361" s="125"/>
      <c r="L1361" s="125"/>
      <c r="M1361" s="125"/>
      <c r="N1361" s="125"/>
      <c r="O1361" s="127"/>
      <c r="P1361" s="127"/>
      <c r="Q1361" s="127"/>
      <c r="R1361" s="7"/>
      <c r="S1361" s="10"/>
    </row>
    <row r="1362" spans="1:20" ht="7.5" customHeight="1" outlineLevel="4" x14ac:dyDescent="0.15">
      <c r="A1362" s="10"/>
      <c r="B1362" s="84"/>
      <c r="C1362" s="83"/>
      <c r="D1362" s="86"/>
      <c r="E1362" s="45"/>
      <c r="F1362" s="87"/>
      <c r="G1362" s="86"/>
      <c r="H1362" s="88"/>
      <c r="I1362" s="90"/>
      <c r="J1362" s="47"/>
      <c r="K1362" s="51"/>
      <c r="L1362" s="51"/>
      <c r="M1362" s="51"/>
      <c r="N1362" s="51"/>
      <c r="O1362" s="47"/>
      <c r="P1362" s="47"/>
      <c r="Q1362" s="47"/>
      <c r="R1362" s="7"/>
      <c r="S1362" s="10"/>
    </row>
    <row r="1363" spans="1:20" ht="11.25" outlineLevel="3" x14ac:dyDescent="0.2">
      <c r="A1363" s="16"/>
      <c r="B1363" s="113"/>
      <c r="C1363" s="114">
        <v>17</v>
      </c>
      <c r="D1363" s="115" t="s">
        <v>236</v>
      </c>
      <c r="E1363" s="116" t="s">
        <v>976</v>
      </c>
      <c r="F1363" s="117" t="s">
        <v>977</v>
      </c>
      <c r="G1363" s="115" t="s">
        <v>277</v>
      </c>
      <c r="H1363" s="118">
        <v>6</v>
      </c>
      <c r="I1363" s="119">
        <v>0</v>
      </c>
      <c r="J1363" s="120">
        <f>H1363*I1363</f>
        <v>0</v>
      </c>
      <c r="K1363" s="118">
        <v>1.83E-3</v>
      </c>
      <c r="L1363" s="118">
        <f>H1363*K1363</f>
        <v>1.098E-2</v>
      </c>
      <c r="M1363" s="118"/>
      <c r="N1363" s="118">
        <f>H1363*M1363</f>
        <v>0</v>
      </c>
      <c r="O1363" s="120">
        <v>21</v>
      </c>
      <c r="P1363" s="120">
        <f>J1363*(O1363/100)</f>
        <v>0</v>
      </c>
      <c r="Q1363" s="120">
        <f>J1363+P1363</f>
        <v>0</v>
      </c>
      <c r="R1363" s="10"/>
      <c r="S1363" s="10"/>
      <c r="T1363" s="10"/>
    </row>
    <row r="1364" spans="1:20" ht="9.75" outlineLevel="4" x14ac:dyDescent="0.2">
      <c r="A1364" s="121"/>
      <c r="B1364" s="122"/>
      <c r="C1364" s="122"/>
      <c r="D1364" s="123"/>
      <c r="E1364" s="128" t="s">
        <v>17</v>
      </c>
      <c r="F1364" s="124" t="s">
        <v>978</v>
      </c>
      <c r="G1364" s="123"/>
      <c r="H1364" s="125">
        <v>6</v>
      </c>
      <c r="I1364" s="126"/>
      <c r="J1364" s="127"/>
      <c r="K1364" s="125"/>
      <c r="L1364" s="125"/>
      <c r="M1364" s="125"/>
      <c r="N1364" s="125"/>
      <c r="O1364" s="127"/>
      <c r="P1364" s="127"/>
      <c r="Q1364" s="127"/>
      <c r="R1364" s="7"/>
      <c r="S1364" s="10"/>
    </row>
    <row r="1365" spans="1:20" ht="7.5" customHeight="1" outlineLevel="4" x14ac:dyDescent="0.15">
      <c r="A1365" s="10"/>
      <c r="B1365" s="84"/>
      <c r="C1365" s="83"/>
      <c r="D1365" s="86"/>
      <c r="E1365" s="45"/>
      <c r="F1365" s="87"/>
      <c r="G1365" s="86"/>
      <c r="H1365" s="88"/>
      <c r="I1365" s="90"/>
      <c r="J1365" s="47"/>
      <c r="K1365" s="51"/>
      <c r="L1365" s="51"/>
      <c r="M1365" s="51"/>
      <c r="N1365" s="51"/>
      <c r="O1365" s="47"/>
      <c r="P1365" s="47"/>
      <c r="Q1365" s="47"/>
      <c r="R1365" s="7"/>
      <c r="S1365" s="10"/>
    </row>
    <row r="1366" spans="1:20" ht="11.25" outlineLevel="3" x14ac:dyDescent="0.2">
      <c r="A1366" s="16"/>
      <c r="B1366" s="113"/>
      <c r="C1366" s="114">
        <v>18</v>
      </c>
      <c r="D1366" s="115" t="s">
        <v>236</v>
      </c>
      <c r="E1366" s="116" t="s">
        <v>649</v>
      </c>
      <c r="F1366" s="117" t="s">
        <v>650</v>
      </c>
      <c r="G1366" s="115" t="s">
        <v>277</v>
      </c>
      <c r="H1366" s="118">
        <v>27</v>
      </c>
      <c r="I1366" s="119">
        <v>0</v>
      </c>
      <c r="J1366" s="120">
        <f>H1366*I1366</f>
        <v>0</v>
      </c>
      <c r="K1366" s="118">
        <v>4.4000000000000003E-3</v>
      </c>
      <c r="L1366" s="118">
        <f>H1366*K1366</f>
        <v>0.1188</v>
      </c>
      <c r="M1366" s="118"/>
      <c r="N1366" s="118">
        <f>H1366*M1366</f>
        <v>0</v>
      </c>
      <c r="O1366" s="120">
        <v>21</v>
      </c>
      <c r="P1366" s="120">
        <f>J1366*(O1366/100)</f>
        <v>0</v>
      </c>
      <c r="Q1366" s="120">
        <f>J1366+P1366</f>
        <v>0</v>
      </c>
      <c r="R1366" s="10"/>
      <c r="S1366" s="10"/>
      <c r="T1366" s="10"/>
    </row>
    <row r="1367" spans="1:20" ht="9.75" outlineLevel="4" x14ac:dyDescent="0.2">
      <c r="A1367" s="121"/>
      <c r="B1367" s="122"/>
      <c r="C1367" s="122"/>
      <c r="D1367" s="123"/>
      <c r="E1367" s="128" t="s">
        <v>17</v>
      </c>
      <c r="F1367" s="124" t="s">
        <v>979</v>
      </c>
      <c r="G1367" s="123"/>
      <c r="H1367" s="125">
        <v>5</v>
      </c>
      <c r="I1367" s="126"/>
      <c r="J1367" s="127"/>
      <c r="K1367" s="125"/>
      <c r="L1367" s="125"/>
      <c r="M1367" s="125"/>
      <c r="N1367" s="125"/>
      <c r="O1367" s="127"/>
      <c r="P1367" s="127"/>
      <c r="Q1367" s="127"/>
      <c r="R1367" s="7"/>
      <c r="S1367" s="10"/>
    </row>
    <row r="1368" spans="1:20" ht="9.75" outlineLevel="4" x14ac:dyDescent="0.2">
      <c r="A1368" s="121"/>
      <c r="B1368" s="122"/>
      <c r="C1368" s="122"/>
      <c r="D1368" s="123"/>
      <c r="E1368" s="128"/>
      <c r="F1368" s="124" t="s">
        <v>980</v>
      </c>
      <c r="G1368" s="123"/>
      <c r="H1368" s="125">
        <v>21</v>
      </c>
      <c r="I1368" s="126"/>
      <c r="J1368" s="127"/>
      <c r="K1368" s="125"/>
      <c r="L1368" s="125"/>
      <c r="M1368" s="125"/>
      <c r="N1368" s="125"/>
      <c r="O1368" s="127"/>
      <c r="P1368" s="127"/>
      <c r="Q1368" s="127"/>
      <c r="R1368" s="7"/>
      <c r="S1368" s="10"/>
    </row>
    <row r="1369" spans="1:20" ht="9.75" outlineLevel="4" x14ac:dyDescent="0.2">
      <c r="A1369" s="121"/>
      <c r="B1369" s="122"/>
      <c r="C1369" s="122"/>
      <c r="D1369" s="123"/>
      <c r="E1369" s="128"/>
      <c r="F1369" s="124" t="s">
        <v>981</v>
      </c>
      <c r="G1369" s="123"/>
      <c r="H1369" s="125">
        <v>1</v>
      </c>
      <c r="I1369" s="126"/>
      <c r="J1369" s="127"/>
      <c r="K1369" s="125"/>
      <c r="L1369" s="125"/>
      <c r="M1369" s="125"/>
      <c r="N1369" s="125"/>
      <c r="O1369" s="127"/>
      <c r="P1369" s="127"/>
      <c r="Q1369" s="127"/>
      <c r="R1369" s="7"/>
      <c r="S1369" s="10"/>
    </row>
    <row r="1370" spans="1:20" ht="7.5" customHeight="1" outlineLevel="4" x14ac:dyDescent="0.15">
      <c r="A1370" s="10"/>
      <c r="B1370" s="84"/>
      <c r="C1370" s="83"/>
      <c r="D1370" s="86"/>
      <c r="E1370" s="45"/>
      <c r="F1370" s="87"/>
      <c r="G1370" s="86"/>
      <c r="H1370" s="88"/>
      <c r="I1370" s="90"/>
      <c r="J1370" s="47"/>
      <c r="K1370" s="51"/>
      <c r="L1370" s="51"/>
      <c r="M1370" s="51"/>
      <c r="N1370" s="51"/>
      <c r="O1370" s="47"/>
      <c r="P1370" s="47"/>
      <c r="Q1370" s="47"/>
      <c r="R1370" s="7"/>
      <c r="S1370" s="10"/>
    </row>
    <row r="1371" spans="1:20" ht="11.25" outlineLevel="3" x14ac:dyDescent="0.2">
      <c r="A1371" s="16"/>
      <c r="B1371" s="113"/>
      <c r="C1371" s="114">
        <v>19</v>
      </c>
      <c r="D1371" s="115" t="s">
        <v>236</v>
      </c>
      <c r="E1371" s="116" t="s">
        <v>982</v>
      </c>
      <c r="F1371" s="117" t="s">
        <v>983</v>
      </c>
      <c r="G1371" s="115" t="s">
        <v>277</v>
      </c>
      <c r="H1371" s="118">
        <v>2</v>
      </c>
      <c r="I1371" s="119">
        <v>0</v>
      </c>
      <c r="J1371" s="120">
        <f>H1371*I1371</f>
        <v>0</v>
      </c>
      <c r="K1371" s="118">
        <v>1.1820000000000001E-2</v>
      </c>
      <c r="L1371" s="118">
        <f>H1371*K1371</f>
        <v>2.3640000000000001E-2</v>
      </c>
      <c r="M1371" s="118"/>
      <c r="N1371" s="118">
        <f>H1371*M1371</f>
        <v>0</v>
      </c>
      <c r="O1371" s="120">
        <v>21</v>
      </c>
      <c r="P1371" s="120">
        <f>J1371*(O1371/100)</f>
        <v>0</v>
      </c>
      <c r="Q1371" s="120">
        <f>J1371+P1371</f>
        <v>0</v>
      </c>
      <c r="R1371" s="10"/>
      <c r="S1371" s="10"/>
      <c r="T1371" s="10"/>
    </row>
    <row r="1372" spans="1:20" ht="9.75" outlineLevel="4" x14ac:dyDescent="0.2">
      <c r="A1372" s="121"/>
      <c r="B1372" s="122"/>
      <c r="C1372" s="122"/>
      <c r="D1372" s="123"/>
      <c r="E1372" s="128" t="s">
        <v>17</v>
      </c>
      <c r="F1372" s="124" t="s">
        <v>984</v>
      </c>
      <c r="G1372" s="123"/>
      <c r="H1372" s="125">
        <v>2</v>
      </c>
      <c r="I1372" s="126"/>
      <c r="J1372" s="127"/>
      <c r="K1372" s="125"/>
      <c r="L1372" s="125"/>
      <c r="M1372" s="125"/>
      <c r="N1372" s="125"/>
      <c r="O1372" s="127"/>
      <c r="P1372" s="127"/>
      <c r="Q1372" s="127"/>
      <c r="R1372" s="7"/>
      <c r="S1372" s="10"/>
    </row>
    <row r="1373" spans="1:20" ht="7.5" customHeight="1" outlineLevel="4" x14ac:dyDescent="0.15">
      <c r="A1373" s="10"/>
      <c r="B1373" s="84"/>
      <c r="C1373" s="83"/>
      <c r="D1373" s="86"/>
      <c r="E1373" s="45"/>
      <c r="F1373" s="87"/>
      <c r="G1373" s="86"/>
      <c r="H1373" s="88"/>
      <c r="I1373" s="90"/>
      <c r="J1373" s="47"/>
      <c r="K1373" s="51"/>
      <c r="L1373" s="51"/>
      <c r="M1373" s="51"/>
      <c r="N1373" s="51"/>
      <c r="O1373" s="47"/>
      <c r="P1373" s="47"/>
      <c r="Q1373" s="47"/>
      <c r="R1373" s="7"/>
      <c r="S1373" s="10"/>
    </row>
    <row r="1374" spans="1:20" ht="11.25" outlineLevel="3" x14ac:dyDescent="0.2">
      <c r="A1374" s="16"/>
      <c r="B1374" s="113"/>
      <c r="C1374" s="114">
        <v>20</v>
      </c>
      <c r="D1374" s="115" t="s">
        <v>236</v>
      </c>
      <c r="E1374" s="116" t="s">
        <v>985</v>
      </c>
      <c r="F1374" s="117" t="s">
        <v>986</v>
      </c>
      <c r="G1374" s="115" t="s">
        <v>306</v>
      </c>
      <c r="H1374" s="118">
        <v>7</v>
      </c>
      <c r="I1374" s="119">
        <v>0</v>
      </c>
      <c r="J1374" s="120">
        <f>H1374*I1374</f>
        <v>0</v>
      </c>
      <c r="K1374" s="118"/>
      <c r="L1374" s="118">
        <f>H1374*K1374</f>
        <v>0</v>
      </c>
      <c r="M1374" s="118"/>
      <c r="N1374" s="118">
        <f>H1374*M1374</f>
        <v>0</v>
      </c>
      <c r="O1374" s="120">
        <v>21</v>
      </c>
      <c r="P1374" s="120">
        <f>J1374*(O1374/100)</f>
        <v>0</v>
      </c>
      <c r="Q1374" s="120">
        <f>J1374+P1374</f>
        <v>0</v>
      </c>
      <c r="R1374" s="10"/>
      <c r="S1374" s="10"/>
      <c r="T1374" s="10"/>
    </row>
    <row r="1375" spans="1:20" ht="9.75" outlineLevel="4" x14ac:dyDescent="0.2">
      <c r="A1375" s="121"/>
      <c r="B1375" s="122"/>
      <c r="C1375" s="122"/>
      <c r="D1375" s="123"/>
      <c r="E1375" s="128" t="s">
        <v>17</v>
      </c>
      <c r="F1375" s="124" t="s">
        <v>987</v>
      </c>
      <c r="G1375" s="123"/>
      <c r="H1375" s="125">
        <v>7</v>
      </c>
      <c r="I1375" s="126"/>
      <c r="J1375" s="127"/>
      <c r="K1375" s="125"/>
      <c r="L1375" s="125"/>
      <c r="M1375" s="125"/>
      <c r="N1375" s="125"/>
      <c r="O1375" s="127"/>
      <c r="P1375" s="127"/>
      <c r="Q1375" s="127"/>
      <c r="R1375" s="7"/>
      <c r="S1375" s="10"/>
    </row>
    <row r="1376" spans="1:20" ht="7.5" customHeight="1" outlineLevel="4" x14ac:dyDescent="0.15">
      <c r="A1376" s="10"/>
      <c r="B1376" s="84"/>
      <c r="C1376" s="83"/>
      <c r="D1376" s="86"/>
      <c r="E1376" s="45"/>
      <c r="F1376" s="87"/>
      <c r="G1376" s="86"/>
      <c r="H1376" s="88"/>
      <c r="I1376" s="90"/>
      <c r="J1376" s="47"/>
      <c r="K1376" s="51"/>
      <c r="L1376" s="51"/>
      <c r="M1376" s="51"/>
      <c r="N1376" s="51"/>
      <c r="O1376" s="47"/>
      <c r="P1376" s="47"/>
      <c r="Q1376" s="47"/>
      <c r="R1376" s="7"/>
      <c r="S1376" s="10"/>
    </row>
    <row r="1377" spans="1:20" ht="11.25" outlineLevel="3" x14ac:dyDescent="0.2">
      <c r="A1377" s="16"/>
      <c r="B1377" s="113"/>
      <c r="C1377" s="114">
        <v>21</v>
      </c>
      <c r="D1377" s="115" t="s">
        <v>236</v>
      </c>
      <c r="E1377" s="116" t="s">
        <v>988</v>
      </c>
      <c r="F1377" s="117" t="s">
        <v>989</v>
      </c>
      <c r="G1377" s="115" t="s">
        <v>306</v>
      </c>
      <c r="H1377" s="118">
        <v>3</v>
      </c>
      <c r="I1377" s="119">
        <v>0</v>
      </c>
      <c r="J1377" s="120">
        <f>H1377*I1377</f>
        <v>0</v>
      </c>
      <c r="K1377" s="118"/>
      <c r="L1377" s="118">
        <f>H1377*K1377</f>
        <v>0</v>
      </c>
      <c r="M1377" s="118"/>
      <c r="N1377" s="118">
        <f>H1377*M1377</f>
        <v>0</v>
      </c>
      <c r="O1377" s="120">
        <v>21</v>
      </c>
      <c r="P1377" s="120">
        <f>J1377*(O1377/100)</f>
        <v>0</v>
      </c>
      <c r="Q1377" s="120">
        <f>J1377+P1377</f>
        <v>0</v>
      </c>
      <c r="R1377" s="10"/>
      <c r="S1377" s="10"/>
      <c r="T1377" s="10"/>
    </row>
    <row r="1378" spans="1:20" ht="9.75" outlineLevel="4" x14ac:dyDescent="0.2">
      <c r="A1378" s="121"/>
      <c r="B1378" s="122"/>
      <c r="C1378" s="122"/>
      <c r="D1378" s="123"/>
      <c r="E1378" s="128" t="s">
        <v>17</v>
      </c>
      <c r="F1378" s="124" t="s">
        <v>990</v>
      </c>
      <c r="G1378" s="123"/>
      <c r="H1378" s="125">
        <v>3</v>
      </c>
      <c r="I1378" s="126"/>
      <c r="J1378" s="127"/>
      <c r="K1378" s="125"/>
      <c r="L1378" s="125"/>
      <c r="M1378" s="125"/>
      <c r="N1378" s="125"/>
      <c r="O1378" s="127"/>
      <c r="P1378" s="127"/>
      <c r="Q1378" s="127"/>
      <c r="R1378" s="7"/>
      <c r="S1378" s="10"/>
    </row>
    <row r="1379" spans="1:20" ht="7.5" customHeight="1" outlineLevel="4" x14ac:dyDescent="0.15">
      <c r="A1379" s="10"/>
      <c r="B1379" s="84"/>
      <c r="C1379" s="83"/>
      <c r="D1379" s="86"/>
      <c r="E1379" s="45"/>
      <c r="F1379" s="87"/>
      <c r="G1379" s="86"/>
      <c r="H1379" s="88"/>
      <c r="I1379" s="90"/>
      <c r="J1379" s="47"/>
      <c r="K1379" s="51"/>
      <c r="L1379" s="51"/>
      <c r="M1379" s="51"/>
      <c r="N1379" s="51"/>
      <c r="O1379" s="47"/>
      <c r="P1379" s="47"/>
      <c r="Q1379" s="47"/>
      <c r="R1379" s="7"/>
      <c r="S1379" s="10"/>
    </row>
    <row r="1380" spans="1:20" ht="11.25" outlineLevel="3" x14ac:dyDescent="0.2">
      <c r="A1380" s="16"/>
      <c r="B1380" s="113"/>
      <c r="C1380" s="114">
        <v>22</v>
      </c>
      <c r="D1380" s="115" t="s">
        <v>236</v>
      </c>
      <c r="E1380" s="116" t="s">
        <v>991</v>
      </c>
      <c r="F1380" s="117" t="s">
        <v>992</v>
      </c>
      <c r="G1380" s="115" t="s">
        <v>993</v>
      </c>
      <c r="H1380" s="118">
        <v>3</v>
      </c>
      <c r="I1380" s="119">
        <v>0</v>
      </c>
      <c r="J1380" s="120">
        <f>H1380*I1380</f>
        <v>0</v>
      </c>
      <c r="K1380" s="118">
        <v>1.8000000000000001E-4</v>
      </c>
      <c r="L1380" s="118">
        <f>H1380*K1380</f>
        <v>5.4000000000000001E-4</v>
      </c>
      <c r="M1380" s="118"/>
      <c r="N1380" s="118">
        <f>H1380*M1380</f>
        <v>0</v>
      </c>
      <c r="O1380" s="120">
        <v>21</v>
      </c>
      <c r="P1380" s="120">
        <f>J1380*(O1380/100)</f>
        <v>0</v>
      </c>
      <c r="Q1380" s="120">
        <f>J1380+P1380</f>
        <v>0</v>
      </c>
      <c r="R1380" s="10"/>
      <c r="S1380" s="10"/>
      <c r="T1380" s="10"/>
    </row>
    <row r="1381" spans="1:20" ht="11.25" outlineLevel="3" x14ac:dyDescent="0.2">
      <c r="A1381" s="16"/>
      <c r="B1381" s="113"/>
      <c r="C1381" s="114">
        <v>23</v>
      </c>
      <c r="D1381" s="115" t="s">
        <v>236</v>
      </c>
      <c r="E1381" s="116" t="s">
        <v>994</v>
      </c>
      <c r="F1381" s="117" t="s">
        <v>995</v>
      </c>
      <c r="G1381" s="115" t="s">
        <v>306</v>
      </c>
      <c r="H1381" s="118">
        <v>1</v>
      </c>
      <c r="I1381" s="119">
        <v>0</v>
      </c>
      <c r="J1381" s="120">
        <f>H1381*I1381</f>
        <v>0</v>
      </c>
      <c r="K1381" s="118">
        <v>3.5729999999999998E-2</v>
      </c>
      <c r="L1381" s="118">
        <f>H1381*K1381</f>
        <v>3.5729999999999998E-2</v>
      </c>
      <c r="M1381" s="118"/>
      <c r="N1381" s="118">
        <f>H1381*M1381</f>
        <v>0</v>
      </c>
      <c r="O1381" s="120">
        <v>21</v>
      </c>
      <c r="P1381" s="120">
        <f>J1381*(O1381/100)</f>
        <v>0</v>
      </c>
      <c r="Q1381" s="120">
        <f>J1381+P1381</f>
        <v>0</v>
      </c>
      <c r="R1381" s="10"/>
      <c r="S1381" s="10"/>
      <c r="T1381" s="10"/>
    </row>
    <row r="1382" spans="1:20" ht="11.25" outlineLevel="3" x14ac:dyDescent="0.2">
      <c r="A1382" s="16"/>
      <c r="B1382" s="113"/>
      <c r="C1382" s="114">
        <v>24</v>
      </c>
      <c r="D1382" s="115" t="s">
        <v>236</v>
      </c>
      <c r="E1382" s="116" t="s">
        <v>996</v>
      </c>
      <c r="F1382" s="117" t="s">
        <v>997</v>
      </c>
      <c r="G1382" s="115" t="s">
        <v>306</v>
      </c>
      <c r="H1382" s="118">
        <v>1</v>
      </c>
      <c r="I1382" s="119">
        <v>0</v>
      </c>
      <c r="J1382" s="120">
        <f>H1382*I1382</f>
        <v>0</v>
      </c>
      <c r="K1382" s="118">
        <v>1.92655</v>
      </c>
      <c r="L1382" s="118">
        <f>H1382*K1382</f>
        <v>1.92655</v>
      </c>
      <c r="M1382" s="118"/>
      <c r="N1382" s="118">
        <f>H1382*M1382</f>
        <v>0</v>
      </c>
      <c r="O1382" s="120">
        <v>21</v>
      </c>
      <c r="P1382" s="120">
        <f>J1382*(O1382/100)</f>
        <v>0</v>
      </c>
      <c r="Q1382" s="120">
        <f>J1382+P1382</f>
        <v>0</v>
      </c>
      <c r="R1382" s="10"/>
      <c r="S1382" s="10"/>
      <c r="T1382" s="10"/>
    </row>
    <row r="1383" spans="1:20" ht="11.25" outlineLevel="3" x14ac:dyDescent="0.2">
      <c r="A1383" s="16"/>
      <c r="B1383" s="113"/>
      <c r="C1383" s="114">
        <v>25</v>
      </c>
      <c r="D1383" s="115" t="s">
        <v>236</v>
      </c>
      <c r="E1383" s="116" t="s">
        <v>998</v>
      </c>
      <c r="F1383" s="117" t="s">
        <v>999</v>
      </c>
      <c r="G1383" s="115" t="s">
        <v>306</v>
      </c>
      <c r="H1383" s="118">
        <v>1</v>
      </c>
      <c r="I1383" s="119">
        <v>0</v>
      </c>
      <c r="J1383" s="120">
        <f>H1383*I1383</f>
        <v>0</v>
      </c>
      <c r="K1383" s="118">
        <v>1.92655</v>
      </c>
      <c r="L1383" s="118">
        <f>H1383*K1383</f>
        <v>1.92655</v>
      </c>
      <c r="M1383" s="118"/>
      <c r="N1383" s="118">
        <f>H1383*M1383</f>
        <v>0</v>
      </c>
      <c r="O1383" s="120">
        <v>21</v>
      </c>
      <c r="P1383" s="120">
        <f>J1383*(O1383/100)</f>
        <v>0</v>
      </c>
      <c r="Q1383" s="120">
        <f>J1383+P1383</f>
        <v>0</v>
      </c>
      <c r="R1383" s="10"/>
      <c r="S1383" s="10"/>
      <c r="T1383" s="10"/>
    </row>
    <row r="1384" spans="1:20" ht="11.25" outlineLevel="3" x14ac:dyDescent="0.2">
      <c r="A1384" s="16"/>
      <c r="B1384" s="113"/>
      <c r="C1384" s="114">
        <v>26</v>
      </c>
      <c r="D1384" s="115" t="s">
        <v>236</v>
      </c>
      <c r="E1384" s="116" t="s">
        <v>1000</v>
      </c>
      <c r="F1384" s="117" t="s">
        <v>1001</v>
      </c>
      <c r="G1384" s="115" t="s">
        <v>306</v>
      </c>
      <c r="H1384" s="118">
        <v>1</v>
      </c>
      <c r="I1384" s="119">
        <v>0</v>
      </c>
      <c r="J1384" s="120">
        <f>H1384*I1384</f>
        <v>0</v>
      </c>
      <c r="K1384" s="118">
        <v>1.92655</v>
      </c>
      <c r="L1384" s="118">
        <f>H1384*K1384</f>
        <v>1.92655</v>
      </c>
      <c r="M1384" s="118"/>
      <c r="N1384" s="118">
        <f>H1384*M1384</f>
        <v>0</v>
      </c>
      <c r="O1384" s="120">
        <v>21</v>
      </c>
      <c r="P1384" s="120">
        <f>J1384*(O1384/100)</f>
        <v>0</v>
      </c>
      <c r="Q1384" s="120">
        <f>J1384+P1384</f>
        <v>0</v>
      </c>
      <c r="R1384" s="10"/>
      <c r="S1384" s="10"/>
      <c r="T1384" s="10"/>
    </row>
    <row r="1385" spans="1:20" ht="9.75" outlineLevel="4" x14ac:dyDescent="0.2">
      <c r="A1385" s="121"/>
      <c r="B1385" s="122"/>
      <c r="C1385" s="122"/>
      <c r="D1385" s="123"/>
      <c r="E1385" s="128" t="s">
        <v>17</v>
      </c>
      <c r="F1385" s="124" t="s">
        <v>1002</v>
      </c>
      <c r="G1385" s="123"/>
      <c r="H1385" s="125">
        <v>1</v>
      </c>
      <c r="I1385" s="126"/>
      <c r="J1385" s="127"/>
      <c r="K1385" s="125"/>
      <c r="L1385" s="125"/>
      <c r="M1385" s="125"/>
      <c r="N1385" s="125"/>
      <c r="O1385" s="127"/>
      <c r="P1385" s="127"/>
      <c r="Q1385" s="127"/>
      <c r="R1385" s="7"/>
      <c r="S1385" s="10"/>
    </row>
    <row r="1386" spans="1:20" ht="7.5" customHeight="1" outlineLevel="4" x14ac:dyDescent="0.15">
      <c r="A1386" s="10"/>
      <c r="B1386" s="84"/>
      <c r="C1386" s="83"/>
      <c r="D1386" s="86"/>
      <c r="E1386" s="45"/>
      <c r="F1386" s="87"/>
      <c r="G1386" s="86"/>
      <c r="H1386" s="88"/>
      <c r="I1386" s="90"/>
      <c r="J1386" s="47"/>
      <c r="K1386" s="51"/>
      <c r="L1386" s="51"/>
      <c r="M1386" s="51"/>
      <c r="N1386" s="51"/>
      <c r="O1386" s="47"/>
      <c r="P1386" s="47"/>
      <c r="Q1386" s="47"/>
      <c r="R1386" s="7"/>
      <c r="S1386" s="10"/>
    </row>
    <row r="1387" spans="1:20" ht="11.25" outlineLevel="3" x14ac:dyDescent="0.2">
      <c r="A1387" s="16"/>
      <c r="B1387" s="113"/>
      <c r="C1387" s="114">
        <v>27</v>
      </c>
      <c r="D1387" s="115" t="s">
        <v>236</v>
      </c>
      <c r="E1387" s="116" t="s">
        <v>1003</v>
      </c>
      <c r="F1387" s="117" t="s">
        <v>1004</v>
      </c>
      <c r="G1387" s="115" t="s">
        <v>306</v>
      </c>
      <c r="H1387" s="118">
        <v>1</v>
      </c>
      <c r="I1387" s="119">
        <v>0</v>
      </c>
      <c r="J1387" s="120">
        <f>H1387*I1387</f>
        <v>0</v>
      </c>
      <c r="K1387" s="118">
        <v>1.92655</v>
      </c>
      <c r="L1387" s="118">
        <f>H1387*K1387</f>
        <v>1.92655</v>
      </c>
      <c r="M1387" s="118"/>
      <c r="N1387" s="118">
        <f>H1387*M1387</f>
        <v>0</v>
      </c>
      <c r="O1387" s="120">
        <v>21</v>
      </c>
      <c r="P1387" s="120">
        <f>J1387*(O1387/100)</f>
        <v>0</v>
      </c>
      <c r="Q1387" s="120">
        <f>J1387+P1387</f>
        <v>0</v>
      </c>
      <c r="R1387" s="10"/>
      <c r="S1387" s="10"/>
      <c r="T1387" s="10"/>
    </row>
    <row r="1388" spans="1:20" ht="9.75" outlineLevel="4" x14ac:dyDescent="0.2">
      <c r="A1388" s="121"/>
      <c r="B1388" s="122"/>
      <c r="C1388" s="122"/>
      <c r="D1388" s="123"/>
      <c r="E1388" s="128" t="s">
        <v>17</v>
      </c>
      <c r="F1388" s="124" t="s">
        <v>1005</v>
      </c>
      <c r="G1388" s="123"/>
      <c r="H1388" s="125">
        <v>1</v>
      </c>
      <c r="I1388" s="126"/>
      <c r="J1388" s="127"/>
      <c r="K1388" s="125"/>
      <c r="L1388" s="125"/>
      <c r="M1388" s="125"/>
      <c r="N1388" s="125"/>
      <c r="O1388" s="127"/>
      <c r="P1388" s="127"/>
      <c r="Q1388" s="127"/>
      <c r="R1388" s="7"/>
      <c r="S1388" s="10"/>
    </row>
    <row r="1389" spans="1:20" ht="7.5" customHeight="1" outlineLevel="4" x14ac:dyDescent="0.15">
      <c r="A1389" s="10"/>
      <c r="B1389" s="84"/>
      <c r="C1389" s="83"/>
      <c r="D1389" s="86"/>
      <c r="E1389" s="45"/>
      <c r="F1389" s="87"/>
      <c r="G1389" s="86"/>
      <c r="H1389" s="88"/>
      <c r="I1389" s="90"/>
      <c r="J1389" s="47"/>
      <c r="K1389" s="51"/>
      <c r="L1389" s="51"/>
      <c r="M1389" s="51"/>
      <c r="N1389" s="51"/>
      <c r="O1389" s="47"/>
      <c r="P1389" s="47"/>
      <c r="Q1389" s="47"/>
      <c r="R1389" s="7"/>
      <c r="S1389" s="10"/>
    </row>
    <row r="1390" spans="1:20" ht="11.25" outlineLevel="3" x14ac:dyDescent="0.2">
      <c r="A1390" s="16"/>
      <c r="B1390" s="113"/>
      <c r="C1390" s="114">
        <v>28</v>
      </c>
      <c r="D1390" s="115" t="s">
        <v>236</v>
      </c>
      <c r="E1390" s="116" t="s">
        <v>1006</v>
      </c>
      <c r="F1390" s="117" t="s">
        <v>1007</v>
      </c>
      <c r="G1390" s="115" t="s">
        <v>306</v>
      </c>
      <c r="H1390" s="118">
        <v>1</v>
      </c>
      <c r="I1390" s="119">
        <v>0</v>
      </c>
      <c r="J1390" s="120">
        <f>H1390*I1390</f>
        <v>0</v>
      </c>
      <c r="K1390" s="118">
        <v>1.92655</v>
      </c>
      <c r="L1390" s="118">
        <f>H1390*K1390</f>
        <v>1.92655</v>
      </c>
      <c r="M1390" s="118"/>
      <c r="N1390" s="118">
        <f>H1390*M1390</f>
        <v>0</v>
      </c>
      <c r="O1390" s="120">
        <v>21</v>
      </c>
      <c r="P1390" s="120">
        <f>J1390*(O1390/100)</f>
        <v>0</v>
      </c>
      <c r="Q1390" s="120">
        <f>J1390+P1390</f>
        <v>0</v>
      </c>
      <c r="R1390" s="10"/>
      <c r="S1390" s="10"/>
      <c r="T1390" s="10"/>
    </row>
    <row r="1391" spans="1:20" ht="11.25" outlineLevel="3" x14ac:dyDescent="0.2">
      <c r="A1391" s="16"/>
      <c r="B1391" s="113"/>
      <c r="C1391" s="114">
        <v>29</v>
      </c>
      <c r="D1391" s="115" t="s">
        <v>236</v>
      </c>
      <c r="E1391" s="116" t="s">
        <v>1008</v>
      </c>
      <c r="F1391" s="117" t="s">
        <v>1009</v>
      </c>
      <c r="G1391" s="115" t="s">
        <v>306</v>
      </c>
      <c r="H1391" s="118">
        <v>1</v>
      </c>
      <c r="I1391" s="119">
        <v>0</v>
      </c>
      <c r="J1391" s="120">
        <f>H1391*I1391</f>
        <v>0</v>
      </c>
      <c r="K1391" s="118">
        <v>1.92655</v>
      </c>
      <c r="L1391" s="118">
        <f>H1391*K1391</f>
        <v>1.92655</v>
      </c>
      <c r="M1391" s="118"/>
      <c r="N1391" s="118">
        <f>H1391*M1391</f>
        <v>0</v>
      </c>
      <c r="O1391" s="120">
        <v>21</v>
      </c>
      <c r="P1391" s="120">
        <f>J1391*(O1391/100)</f>
        <v>0</v>
      </c>
      <c r="Q1391" s="120">
        <f>J1391+P1391</f>
        <v>0</v>
      </c>
      <c r="R1391" s="10"/>
      <c r="S1391" s="10"/>
      <c r="T1391" s="10"/>
    </row>
    <row r="1392" spans="1:20" ht="11.25" outlineLevel="3" x14ac:dyDescent="0.2">
      <c r="A1392" s="16"/>
      <c r="B1392" s="113"/>
      <c r="C1392" s="114">
        <v>30</v>
      </c>
      <c r="D1392" s="115" t="s">
        <v>236</v>
      </c>
      <c r="E1392" s="116" t="s">
        <v>1010</v>
      </c>
      <c r="F1392" s="117" t="s">
        <v>1011</v>
      </c>
      <c r="G1392" s="115" t="s">
        <v>306</v>
      </c>
      <c r="H1392" s="118">
        <v>3</v>
      </c>
      <c r="I1392" s="119">
        <v>0</v>
      </c>
      <c r="J1392" s="120">
        <f>H1392*I1392</f>
        <v>0</v>
      </c>
      <c r="K1392" s="118">
        <v>1.0189999999999999E-2</v>
      </c>
      <c r="L1392" s="118">
        <f>H1392*K1392</f>
        <v>3.057E-2</v>
      </c>
      <c r="M1392" s="118"/>
      <c r="N1392" s="118">
        <f>H1392*M1392</f>
        <v>0</v>
      </c>
      <c r="O1392" s="120">
        <v>21</v>
      </c>
      <c r="P1392" s="120">
        <f>J1392*(O1392/100)</f>
        <v>0</v>
      </c>
      <c r="Q1392" s="120">
        <f>J1392+P1392</f>
        <v>0</v>
      </c>
      <c r="R1392" s="10"/>
      <c r="S1392" s="10"/>
      <c r="T1392" s="10"/>
    </row>
    <row r="1393" spans="1:20" ht="9.75" outlineLevel="4" x14ac:dyDescent="0.2">
      <c r="A1393" s="121"/>
      <c r="B1393" s="122"/>
      <c r="C1393" s="122"/>
      <c r="D1393" s="123"/>
      <c r="E1393" s="128" t="s">
        <v>17</v>
      </c>
      <c r="F1393" s="124" t="s">
        <v>1012</v>
      </c>
      <c r="G1393" s="123"/>
      <c r="H1393" s="125">
        <v>5</v>
      </c>
      <c r="I1393" s="126"/>
      <c r="J1393" s="127"/>
      <c r="K1393" s="125"/>
      <c r="L1393" s="125"/>
      <c r="M1393" s="125"/>
      <c r="N1393" s="125"/>
      <c r="O1393" s="127"/>
      <c r="P1393" s="127"/>
      <c r="Q1393" s="127"/>
      <c r="R1393" s="7"/>
      <c r="S1393" s="10"/>
    </row>
    <row r="1394" spans="1:20" ht="7.5" customHeight="1" outlineLevel="4" x14ac:dyDescent="0.15">
      <c r="A1394" s="10"/>
      <c r="B1394" s="84"/>
      <c r="C1394" s="83"/>
      <c r="D1394" s="86"/>
      <c r="E1394" s="45"/>
      <c r="F1394" s="87"/>
      <c r="G1394" s="86"/>
      <c r="H1394" s="88"/>
      <c r="I1394" s="90"/>
      <c r="J1394" s="47"/>
      <c r="K1394" s="51"/>
      <c r="L1394" s="51"/>
      <c r="M1394" s="51"/>
      <c r="N1394" s="51"/>
      <c r="O1394" s="47"/>
      <c r="P1394" s="47"/>
      <c r="Q1394" s="47"/>
      <c r="R1394" s="7"/>
      <c r="S1394" s="10"/>
    </row>
    <row r="1395" spans="1:20" ht="11.25" outlineLevel="3" x14ac:dyDescent="0.2">
      <c r="A1395" s="16"/>
      <c r="B1395" s="113"/>
      <c r="C1395" s="114">
        <v>31</v>
      </c>
      <c r="D1395" s="115" t="s">
        <v>236</v>
      </c>
      <c r="E1395" s="116" t="s">
        <v>1013</v>
      </c>
      <c r="F1395" s="117" t="s">
        <v>1014</v>
      </c>
      <c r="G1395" s="115" t="s">
        <v>306</v>
      </c>
      <c r="H1395" s="118">
        <v>1</v>
      </c>
      <c r="I1395" s="119">
        <v>0</v>
      </c>
      <c r="J1395" s="120">
        <f>H1395*I1395</f>
        <v>0</v>
      </c>
      <c r="K1395" s="118">
        <v>1.248E-2</v>
      </c>
      <c r="L1395" s="118">
        <f>H1395*K1395</f>
        <v>1.248E-2</v>
      </c>
      <c r="M1395" s="118"/>
      <c r="N1395" s="118">
        <f>H1395*M1395</f>
        <v>0</v>
      </c>
      <c r="O1395" s="120">
        <v>21</v>
      </c>
      <c r="P1395" s="120">
        <f>J1395*(O1395/100)</f>
        <v>0</v>
      </c>
      <c r="Q1395" s="120">
        <f>J1395+P1395</f>
        <v>0</v>
      </c>
      <c r="R1395" s="10"/>
      <c r="S1395" s="10"/>
      <c r="T1395" s="10"/>
    </row>
    <row r="1396" spans="1:20" ht="9.75" outlineLevel="4" x14ac:dyDescent="0.2">
      <c r="A1396" s="121"/>
      <c r="B1396" s="122"/>
      <c r="C1396" s="122"/>
      <c r="D1396" s="123"/>
      <c r="E1396" s="128" t="s">
        <v>17</v>
      </c>
      <c r="F1396" s="124" t="s">
        <v>1015</v>
      </c>
      <c r="G1396" s="123"/>
      <c r="H1396" s="125">
        <v>3</v>
      </c>
      <c r="I1396" s="126"/>
      <c r="J1396" s="127"/>
      <c r="K1396" s="125"/>
      <c r="L1396" s="125"/>
      <c r="M1396" s="125"/>
      <c r="N1396" s="125"/>
      <c r="O1396" s="127"/>
      <c r="P1396" s="127"/>
      <c r="Q1396" s="127"/>
      <c r="R1396" s="7"/>
      <c r="S1396" s="10"/>
    </row>
    <row r="1397" spans="1:20" ht="7.5" customHeight="1" outlineLevel="4" x14ac:dyDescent="0.15">
      <c r="A1397" s="10"/>
      <c r="B1397" s="84"/>
      <c r="C1397" s="83"/>
      <c r="D1397" s="86"/>
      <c r="E1397" s="45"/>
      <c r="F1397" s="87"/>
      <c r="G1397" s="86"/>
      <c r="H1397" s="88"/>
      <c r="I1397" s="90"/>
      <c r="J1397" s="47"/>
      <c r="K1397" s="51"/>
      <c r="L1397" s="51"/>
      <c r="M1397" s="51"/>
      <c r="N1397" s="51"/>
      <c r="O1397" s="47"/>
      <c r="P1397" s="47"/>
      <c r="Q1397" s="47"/>
      <c r="R1397" s="7"/>
      <c r="S1397" s="10"/>
    </row>
    <row r="1398" spans="1:20" ht="11.25" outlineLevel="3" x14ac:dyDescent="0.2">
      <c r="A1398" s="16"/>
      <c r="B1398" s="113"/>
      <c r="C1398" s="114">
        <v>32</v>
      </c>
      <c r="D1398" s="115" t="s">
        <v>236</v>
      </c>
      <c r="E1398" s="116" t="s">
        <v>1016</v>
      </c>
      <c r="F1398" s="117" t="s">
        <v>1017</v>
      </c>
      <c r="G1398" s="115" t="s">
        <v>306</v>
      </c>
      <c r="H1398" s="118">
        <v>2</v>
      </c>
      <c r="I1398" s="119">
        <v>0</v>
      </c>
      <c r="J1398" s="120">
        <f>H1398*I1398</f>
        <v>0</v>
      </c>
      <c r="K1398" s="118">
        <v>3.9269999999999999E-2</v>
      </c>
      <c r="L1398" s="118">
        <f>H1398*K1398</f>
        <v>7.8539999999999999E-2</v>
      </c>
      <c r="M1398" s="118"/>
      <c r="N1398" s="118">
        <f>H1398*M1398</f>
        <v>0</v>
      </c>
      <c r="O1398" s="120">
        <v>21</v>
      </c>
      <c r="P1398" s="120">
        <f>J1398*(O1398/100)</f>
        <v>0</v>
      </c>
      <c r="Q1398" s="120">
        <f>J1398+P1398</f>
        <v>0</v>
      </c>
      <c r="R1398" s="10"/>
      <c r="S1398" s="10"/>
      <c r="T1398" s="10"/>
    </row>
    <row r="1399" spans="1:20" ht="22.5" outlineLevel="3" x14ac:dyDescent="0.2">
      <c r="A1399" s="16"/>
      <c r="B1399" s="113"/>
      <c r="C1399" s="114">
        <v>33</v>
      </c>
      <c r="D1399" s="115" t="s">
        <v>236</v>
      </c>
      <c r="E1399" s="116" t="s">
        <v>1018</v>
      </c>
      <c r="F1399" s="117" t="s">
        <v>1019</v>
      </c>
      <c r="G1399" s="115" t="s">
        <v>306</v>
      </c>
      <c r="H1399" s="118">
        <v>6</v>
      </c>
      <c r="I1399" s="119">
        <v>0</v>
      </c>
      <c r="J1399" s="120">
        <f>H1399*I1399</f>
        <v>0</v>
      </c>
      <c r="K1399" s="118">
        <v>0.09</v>
      </c>
      <c r="L1399" s="118">
        <f>H1399*K1399</f>
        <v>0.54</v>
      </c>
      <c r="M1399" s="118"/>
      <c r="N1399" s="118">
        <f>H1399*M1399</f>
        <v>0</v>
      </c>
      <c r="O1399" s="120">
        <v>21</v>
      </c>
      <c r="P1399" s="120">
        <f>J1399*(O1399/100)</f>
        <v>0</v>
      </c>
      <c r="Q1399" s="120">
        <f>J1399+P1399</f>
        <v>0</v>
      </c>
      <c r="R1399" s="10"/>
      <c r="S1399" s="10"/>
      <c r="T1399" s="10"/>
    </row>
    <row r="1400" spans="1:20" ht="9.75" outlineLevel="4" x14ac:dyDescent="0.2">
      <c r="A1400" s="121"/>
      <c r="B1400" s="122"/>
      <c r="C1400" s="122"/>
      <c r="D1400" s="123"/>
      <c r="E1400" s="128" t="s">
        <v>17</v>
      </c>
      <c r="F1400" s="124" t="s">
        <v>954</v>
      </c>
      <c r="G1400" s="123"/>
      <c r="H1400" s="125">
        <v>6</v>
      </c>
      <c r="I1400" s="126"/>
      <c r="J1400" s="127"/>
      <c r="K1400" s="125"/>
      <c r="L1400" s="125"/>
      <c r="M1400" s="125"/>
      <c r="N1400" s="125"/>
      <c r="O1400" s="127"/>
      <c r="P1400" s="127"/>
      <c r="Q1400" s="127"/>
      <c r="R1400" s="7"/>
      <c r="S1400" s="10"/>
    </row>
    <row r="1401" spans="1:20" ht="7.5" customHeight="1" outlineLevel="4" x14ac:dyDescent="0.15">
      <c r="A1401" s="10"/>
      <c r="B1401" s="84"/>
      <c r="C1401" s="83"/>
      <c r="D1401" s="86"/>
      <c r="E1401" s="45"/>
      <c r="F1401" s="87"/>
      <c r="G1401" s="86"/>
      <c r="H1401" s="88"/>
      <c r="I1401" s="90"/>
      <c r="J1401" s="47"/>
      <c r="K1401" s="51"/>
      <c r="L1401" s="51"/>
      <c r="M1401" s="51"/>
      <c r="N1401" s="51"/>
      <c r="O1401" s="47"/>
      <c r="P1401" s="47"/>
      <c r="Q1401" s="47"/>
      <c r="R1401" s="7"/>
      <c r="S1401" s="10"/>
    </row>
    <row r="1402" spans="1:20" outlineLevel="3" x14ac:dyDescent="0.15">
      <c r="B1402" s="7"/>
      <c r="C1402" s="7"/>
      <c r="D1402" s="7"/>
      <c r="E1402" s="7"/>
      <c r="F1402" s="7"/>
      <c r="G1402" s="7"/>
      <c r="H1402" s="7"/>
      <c r="I1402" s="10"/>
      <c r="J1402" s="10"/>
      <c r="K1402" s="7"/>
      <c r="L1402" s="7"/>
      <c r="M1402" s="7"/>
      <c r="N1402" s="7"/>
      <c r="O1402" s="7"/>
      <c r="P1402" s="10"/>
      <c r="Q1402" s="10"/>
    </row>
    <row r="1403" spans="1:20" ht="11.25" outlineLevel="2" x14ac:dyDescent="0.2">
      <c r="A1403" s="77" t="s">
        <v>103</v>
      </c>
      <c r="B1403" s="106">
        <v>3</v>
      </c>
      <c r="C1403" s="107"/>
      <c r="D1403" s="108" t="s">
        <v>180</v>
      </c>
      <c r="E1403" s="108"/>
      <c r="F1403" s="109" t="s">
        <v>45</v>
      </c>
      <c r="G1403" s="108"/>
      <c r="H1403" s="110"/>
      <c r="I1403" s="111"/>
      <c r="J1403" s="79">
        <f>SUBTOTAL(9,J1404:J1414)</f>
        <v>0</v>
      </c>
      <c r="K1403" s="110"/>
      <c r="L1403" s="80">
        <f>SUBTOTAL(9,L1404:L1414)</f>
        <v>1.0250200000000001E-2</v>
      </c>
      <c r="M1403" s="110"/>
      <c r="N1403" s="80">
        <f>SUBTOTAL(9,N1404:N1414)</f>
        <v>5.9520000000000003E-2</v>
      </c>
      <c r="O1403" s="112"/>
      <c r="P1403" s="79">
        <f>SUBTOTAL(9,P1404:P1414)</f>
        <v>0</v>
      </c>
      <c r="Q1403" s="79">
        <f>SUBTOTAL(9,Q1404:Q1414)</f>
        <v>0</v>
      </c>
      <c r="R1403" s="7"/>
      <c r="S1403" s="10"/>
      <c r="T1403" s="10"/>
    </row>
    <row r="1404" spans="1:20" ht="11.25" outlineLevel="3" x14ac:dyDescent="0.2">
      <c r="A1404" s="16"/>
      <c r="B1404" s="113"/>
      <c r="C1404" s="114">
        <v>1</v>
      </c>
      <c r="D1404" s="115" t="s">
        <v>227</v>
      </c>
      <c r="E1404" s="116" t="s">
        <v>1020</v>
      </c>
      <c r="F1404" s="117" t="s">
        <v>1021</v>
      </c>
      <c r="G1404" s="115" t="s">
        <v>230</v>
      </c>
      <c r="H1404" s="118">
        <v>5</v>
      </c>
      <c r="I1404" s="119">
        <v>0</v>
      </c>
      <c r="J1404" s="120">
        <f>H1404*I1404</f>
        <v>0</v>
      </c>
      <c r="K1404" s="118">
        <v>1E-3</v>
      </c>
      <c r="L1404" s="118">
        <f>H1404*K1404</f>
        <v>5.0000000000000001E-3</v>
      </c>
      <c r="M1404" s="118"/>
      <c r="N1404" s="118">
        <f>H1404*M1404</f>
        <v>0</v>
      </c>
      <c r="O1404" s="120">
        <v>21</v>
      </c>
      <c r="P1404" s="120">
        <f>J1404*(O1404/100)</f>
        <v>0</v>
      </c>
      <c r="Q1404" s="120">
        <f>J1404+P1404</f>
        <v>0</v>
      </c>
      <c r="R1404" s="10"/>
      <c r="S1404" s="10"/>
      <c r="T1404" s="10"/>
    </row>
    <row r="1405" spans="1:20" ht="11.25" outlineLevel="3" x14ac:dyDescent="0.2">
      <c r="A1405" s="16"/>
      <c r="B1405" s="113"/>
      <c r="C1405" s="114">
        <v>2</v>
      </c>
      <c r="D1405" s="115" t="s">
        <v>236</v>
      </c>
      <c r="E1405" s="116" t="s">
        <v>1022</v>
      </c>
      <c r="F1405" s="117" t="s">
        <v>1023</v>
      </c>
      <c r="G1405" s="115" t="s">
        <v>277</v>
      </c>
      <c r="H1405" s="118">
        <v>4.0819999999999999</v>
      </c>
      <c r="I1405" s="119">
        <v>0</v>
      </c>
      <c r="J1405" s="120">
        <f>H1405*I1405</f>
        <v>0</v>
      </c>
      <c r="K1405" s="118">
        <v>6.9999999999999999E-4</v>
      </c>
      <c r="L1405" s="118">
        <f>H1405*K1405</f>
        <v>2.8574E-3</v>
      </c>
      <c r="M1405" s="118"/>
      <c r="N1405" s="118">
        <f>H1405*M1405</f>
        <v>0</v>
      </c>
      <c r="O1405" s="120">
        <v>21</v>
      </c>
      <c r="P1405" s="120">
        <f>J1405*(O1405/100)</f>
        <v>0</v>
      </c>
      <c r="Q1405" s="120">
        <f>J1405+P1405</f>
        <v>0</v>
      </c>
      <c r="R1405" s="10"/>
      <c r="S1405" s="10"/>
      <c r="T1405" s="10"/>
    </row>
    <row r="1406" spans="1:20" ht="9.75" outlineLevel="4" x14ac:dyDescent="0.2">
      <c r="A1406" s="121"/>
      <c r="B1406" s="122"/>
      <c r="C1406" s="122"/>
      <c r="D1406" s="123"/>
      <c r="E1406" s="128" t="s">
        <v>17</v>
      </c>
      <c r="F1406" s="124" t="s">
        <v>1024</v>
      </c>
      <c r="G1406" s="123"/>
      <c r="H1406" s="125">
        <v>4.0820000000000007</v>
      </c>
      <c r="I1406" s="126"/>
      <c r="J1406" s="127"/>
      <c r="K1406" s="125"/>
      <c r="L1406" s="125"/>
      <c r="M1406" s="125"/>
      <c r="N1406" s="125"/>
      <c r="O1406" s="127"/>
      <c r="P1406" s="127"/>
      <c r="Q1406" s="127"/>
      <c r="R1406" s="7"/>
      <c r="S1406" s="10"/>
    </row>
    <row r="1407" spans="1:20" ht="7.5" customHeight="1" outlineLevel="4" x14ac:dyDescent="0.15">
      <c r="A1407" s="10"/>
      <c r="B1407" s="84"/>
      <c r="C1407" s="83"/>
      <c r="D1407" s="86"/>
      <c r="E1407" s="45"/>
      <c r="F1407" s="87"/>
      <c r="G1407" s="86"/>
      <c r="H1407" s="88"/>
      <c r="I1407" s="90"/>
      <c r="J1407" s="47"/>
      <c r="K1407" s="51"/>
      <c r="L1407" s="51"/>
      <c r="M1407" s="51"/>
      <c r="N1407" s="51"/>
      <c r="O1407" s="47"/>
      <c r="P1407" s="47"/>
      <c r="Q1407" s="47"/>
      <c r="R1407" s="7"/>
      <c r="S1407" s="10"/>
    </row>
    <row r="1408" spans="1:20" ht="11.25" outlineLevel="3" x14ac:dyDescent="0.2">
      <c r="A1408" s="16"/>
      <c r="B1408" s="113"/>
      <c r="C1408" s="114">
        <v>3</v>
      </c>
      <c r="D1408" s="115" t="s">
        <v>236</v>
      </c>
      <c r="E1408" s="116" t="s">
        <v>1025</v>
      </c>
      <c r="F1408" s="117" t="s">
        <v>1026</v>
      </c>
      <c r="G1408" s="115" t="s">
        <v>277</v>
      </c>
      <c r="H1408" s="118">
        <v>0.48</v>
      </c>
      <c r="I1408" s="119">
        <v>0</v>
      </c>
      <c r="J1408" s="120">
        <f>H1408*I1408</f>
        <v>0</v>
      </c>
      <c r="K1408" s="118">
        <v>3.16E-3</v>
      </c>
      <c r="L1408" s="118">
        <f>H1408*K1408</f>
        <v>1.5168E-3</v>
      </c>
      <c r="M1408" s="118">
        <v>6.9000000000000006E-2</v>
      </c>
      <c r="N1408" s="118">
        <f>H1408*M1408</f>
        <v>3.3120000000000004E-2</v>
      </c>
      <c r="O1408" s="120">
        <v>21</v>
      </c>
      <c r="P1408" s="120">
        <f>J1408*(O1408/100)</f>
        <v>0</v>
      </c>
      <c r="Q1408" s="120">
        <f>J1408+P1408</f>
        <v>0</v>
      </c>
      <c r="R1408" s="10"/>
      <c r="S1408" s="10"/>
      <c r="T1408" s="10"/>
    </row>
    <row r="1409" spans="1:20" ht="9.75" outlineLevel="4" x14ac:dyDescent="0.2">
      <c r="A1409" s="121"/>
      <c r="B1409" s="122"/>
      <c r="C1409" s="122"/>
      <c r="D1409" s="123"/>
      <c r="E1409" s="128" t="s">
        <v>17</v>
      </c>
      <c r="F1409" s="124" t="s">
        <v>1027</v>
      </c>
      <c r="G1409" s="123"/>
      <c r="H1409" s="125">
        <v>0.48</v>
      </c>
      <c r="I1409" s="126"/>
      <c r="J1409" s="127"/>
      <c r="K1409" s="125"/>
      <c r="L1409" s="125"/>
      <c r="M1409" s="125"/>
      <c r="N1409" s="125"/>
      <c r="O1409" s="127"/>
      <c r="P1409" s="127"/>
      <c r="Q1409" s="127"/>
      <c r="R1409" s="7"/>
      <c r="S1409" s="10"/>
    </row>
    <row r="1410" spans="1:20" ht="7.5" customHeight="1" outlineLevel="4" x14ac:dyDescent="0.15">
      <c r="A1410" s="10"/>
      <c r="B1410" s="84"/>
      <c r="C1410" s="83"/>
      <c r="D1410" s="86"/>
      <c r="E1410" s="45"/>
      <c r="F1410" s="87"/>
      <c r="G1410" s="86"/>
      <c r="H1410" s="88"/>
      <c r="I1410" s="90"/>
      <c r="J1410" s="47"/>
      <c r="K1410" s="51"/>
      <c r="L1410" s="51"/>
      <c r="M1410" s="51"/>
      <c r="N1410" s="51"/>
      <c r="O1410" s="47"/>
      <c r="P1410" s="47"/>
      <c r="Q1410" s="47"/>
      <c r="R1410" s="7"/>
      <c r="S1410" s="10"/>
    </row>
    <row r="1411" spans="1:20" ht="11.25" outlineLevel="3" x14ac:dyDescent="0.2">
      <c r="A1411" s="16"/>
      <c r="B1411" s="113"/>
      <c r="C1411" s="114">
        <v>4</v>
      </c>
      <c r="D1411" s="115" t="s">
        <v>236</v>
      </c>
      <c r="E1411" s="116" t="s">
        <v>1028</v>
      </c>
      <c r="F1411" s="117" t="s">
        <v>1029</v>
      </c>
      <c r="G1411" s="115" t="s">
        <v>277</v>
      </c>
      <c r="H1411" s="118">
        <v>0.24</v>
      </c>
      <c r="I1411" s="119">
        <v>0</v>
      </c>
      <c r="J1411" s="120">
        <f>H1411*I1411</f>
        <v>0</v>
      </c>
      <c r="K1411" s="118">
        <v>3.65E-3</v>
      </c>
      <c r="L1411" s="118">
        <f>H1411*K1411</f>
        <v>8.7599999999999993E-4</v>
      </c>
      <c r="M1411" s="118">
        <v>0.11</v>
      </c>
      <c r="N1411" s="118">
        <f>H1411*M1411</f>
        <v>2.64E-2</v>
      </c>
      <c r="O1411" s="120">
        <v>21</v>
      </c>
      <c r="P1411" s="120">
        <f>J1411*(O1411/100)</f>
        <v>0</v>
      </c>
      <c r="Q1411" s="120">
        <f>J1411+P1411</f>
        <v>0</v>
      </c>
      <c r="R1411" s="10"/>
      <c r="S1411" s="10"/>
      <c r="T1411" s="10"/>
    </row>
    <row r="1412" spans="1:20" ht="9.75" outlineLevel="4" x14ac:dyDescent="0.2">
      <c r="A1412" s="121"/>
      <c r="B1412" s="122"/>
      <c r="C1412" s="122"/>
      <c r="D1412" s="123"/>
      <c r="E1412" s="128" t="s">
        <v>17</v>
      </c>
      <c r="F1412" s="124" t="s">
        <v>1030</v>
      </c>
      <c r="G1412" s="123"/>
      <c r="H1412" s="125">
        <v>0.24</v>
      </c>
      <c r="I1412" s="126"/>
      <c r="J1412" s="127"/>
      <c r="K1412" s="125"/>
      <c r="L1412" s="125"/>
      <c r="M1412" s="125"/>
      <c r="N1412" s="125"/>
      <c r="O1412" s="127"/>
      <c r="P1412" s="127"/>
      <c r="Q1412" s="127"/>
      <c r="R1412" s="7"/>
      <c r="S1412" s="10"/>
    </row>
    <row r="1413" spans="1:20" ht="7.5" customHeight="1" outlineLevel="4" x14ac:dyDescent="0.15">
      <c r="A1413" s="10"/>
      <c r="B1413" s="84"/>
      <c r="C1413" s="83"/>
      <c r="D1413" s="86"/>
      <c r="E1413" s="45"/>
      <c r="F1413" s="87"/>
      <c r="G1413" s="86"/>
      <c r="H1413" s="88"/>
      <c r="I1413" s="90"/>
      <c r="J1413" s="47"/>
      <c r="K1413" s="51"/>
      <c r="L1413" s="51"/>
      <c r="M1413" s="51"/>
      <c r="N1413" s="51"/>
      <c r="O1413" s="47"/>
      <c r="P1413" s="47"/>
      <c r="Q1413" s="47"/>
      <c r="R1413" s="7"/>
      <c r="S1413" s="10"/>
    </row>
    <row r="1414" spans="1:20" outlineLevel="3" x14ac:dyDescent="0.15">
      <c r="B1414" s="7"/>
      <c r="C1414" s="7"/>
      <c r="D1414" s="7"/>
      <c r="E1414" s="7"/>
      <c r="F1414" s="7"/>
      <c r="G1414" s="7"/>
      <c r="H1414" s="7"/>
      <c r="I1414" s="10"/>
      <c r="J1414" s="10"/>
      <c r="K1414" s="7"/>
      <c r="L1414" s="7"/>
      <c r="M1414" s="7"/>
      <c r="N1414" s="7"/>
      <c r="O1414" s="7"/>
      <c r="P1414" s="10"/>
      <c r="Q1414" s="10"/>
    </row>
    <row r="1415" spans="1:20" ht="11.25" outlineLevel="2" x14ac:dyDescent="0.2">
      <c r="A1415" s="77" t="s">
        <v>104</v>
      </c>
      <c r="B1415" s="106">
        <v>3</v>
      </c>
      <c r="C1415" s="107"/>
      <c r="D1415" s="108" t="s">
        <v>180</v>
      </c>
      <c r="E1415" s="108"/>
      <c r="F1415" s="109" t="s">
        <v>56</v>
      </c>
      <c r="G1415" s="108"/>
      <c r="H1415" s="110"/>
      <c r="I1415" s="111"/>
      <c r="J1415" s="79">
        <f>SUBTOTAL(9,J1416:J1428)</f>
        <v>0</v>
      </c>
      <c r="K1415" s="110"/>
      <c r="L1415" s="80">
        <f>SUBTOTAL(9,L1416:L1428)</f>
        <v>0</v>
      </c>
      <c r="M1415" s="110"/>
      <c r="N1415" s="80">
        <f>SUBTOTAL(9,N1416:N1428)</f>
        <v>0</v>
      </c>
      <c r="O1415" s="112"/>
      <c r="P1415" s="79">
        <f>SUBTOTAL(9,P1416:P1428)</f>
        <v>0</v>
      </c>
      <c r="Q1415" s="79">
        <f>SUBTOTAL(9,Q1416:Q1428)</f>
        <v>0</v>
      </c>
      <c r="R1415" s="7"/>
      <c r="S1415" s="10"/>
      <c r="T1415" s="10"/>
    </row>
    <row r="1416" spans="1:20" ht="11.25" outlineLevel="3" x14ac:dyDescent="0.2">
      <c r="A1416" s="16"/>
      <c r="B1416" s="113"/>
      <c r="C1416" s="114">
        <v>1</v>
      </c>
      <c r="D1416" s="115" t="s">
        <v>236</v>
      </c>
      <c r="E1416" s="116" t="s">
        <v>1031</v>
      </c>
      <c r="F1416" s="117" t="s">
        <v>1032</v>
      </c>
      <c r="G1416" s="115" t="s">
        <v>234</v>
      </c>
      <c r="H1416" s="118">
        <v>0.6</v>
      </c>
      <c r="I1416" s="119">
        <v>0</v>
      </c>
      <c r="J1416" s="120">
        <f>H1416*I1416</f>
        <v>0</v>
      </c>
      <c r="K1416" s="118"/>
      <c r="L1416" s="118">
        <f>H1416*K1416</f>
        <v>0</v>
      </c>
      <c r="M1416" s="118"/>
      <c r="N1416" s="118">
        <f>H1416*M1416</f>
        <v>0</v>
      </c>
      <c r="O1416" s="120">
        <v>21</v>
      </c>
      <c r="P1416" s="120">
        <f>J1416*(O1416/100)</f>
        <v>0</v>
      </c>
      <c r="Q1416" s="120">
        <f>J1416+P1416</f>
        <v>0</v>
      </c>
      <c r="R1416" s="10"/>
      <c r="S1416" s="10"/>
      <c r="T1416" s="10"/>
    </row>
    <row r="1417" spans="1:20" ht="11.25" outlineLevel="3" x14ac:dyDescent="0.2">
      <c r="A1417" s="16"/>
      <c r="B1417" s="113"/>
      <c r="C1417" s="114">
        <v>2</v>
      </c>
      <c r="D1417" s="115" t="s">
        <v>236</v>
      </c>
      <c r="E1417" s="116" t="s">
        <v>1033</v>
      </c>
      <c r="F1417" s="117" t="s">
        <v>1034</v>
      </c>
      <c r="G1417" s="115" t="s">
        <v>234</v>
      </c>
      <c r="H1417" s="118">
        <v>8.4</v>
      </c>
      <c r="I1417" s="119">
        <v>0</v>
      </c>
      <c r="J1417" s="120">
        <f>H1417*I1417</f>
        <v>0</v>
      </c>
      <c r="K1417" s="118"/>
      <c r="L1417" s="118">
        <f>H1417*K1417</f>
        <v>0</v>
      </c>
      <c r="M1417" s="118"/>
      <c r="N1417" s="118">
        <f>H1417*M1417</f>
        <v>0</v>
      </c>
      <c r="O1417" s="120">
        <v>21</v>
      </c>
      <c r="P1417" s="120">
        <f>J1417*(O1417/100)</f>
        <v>0</v>
      </c>
      <c r="Q1417" s="120">
        <f>J1417+P1417</f>
        <v>0</v>
      </c>
      <c r="R1417" s="10"/>
      <c r="S1417" s="10"/>
      <c r="T1417" s="10"/>
    </row>
    <row r="1418" spans="1:20" ht="9.75" outlineLevel="4" x14ac:dyDescent="0.2">
      <c r="A1418" s="121"/>
      <c r="B1418" s="122"/>
      <c r="C1418" s="122"/>
      <c r="D1418" s="123"/>
      <c r="E1418" s="128" t="s">
        <v>17</v>
      </c>
      <c r="F1418" s="124" t="s">
        <v>1035</v>
      </c>
      <c r="G1418" s="123"/>
      <c r="H1418" s="125">
        <v>8.4</v>
      </c>
      <c r="I1418" s="126"/>
      <c r="J1418" s="127"/>
      <c r="K1418" s="125"/>
      <c r="L1418" s="125"/>
      <c r="M1418" s="125"/>
      <c r="N1418" s="125"/>
      <c r="O1418" s="127"/>
      <c r="P1418" s="127"/>
      <c r="Q1418" s="127"/>
      <c r="R1418" s="7"/>
      <c r="S1418" s="10"/>
    </row>
    <row r="1419" spans="1:20" ht="7.5" customHeight="1" outlineLevel="4" x14ac:dyDescent="0.15">
      <c r="A1419" s="10"/>
      <c r="B1419" s="84"/>
      <c r="C1419" s="83"/>
      <c r="D1419" s="86"/>
      <c r="E1419" s="45"/>
      <c r="F1419" s="87"/>
      <c r="G1419" s="86"/>
      <c r="H1419" s="88"/>
      <c r="I1419" s="90"/>
      <c r="J1419" s="47"/>
      <c r="K1419" s="51"/>
      <c r="L1419" s="51"/>
      <c r="M1419" s="51"/>
      <c r="N1419" s="51"/>
      <c r="O1419" s="47"/>
      <c r="P1419" s="47"/>
      <c r="Q1419" s="47"/>
      <c r="R1419" s="7"/>
      <c r="S1419" s="10"/>
    </row>
    <row r="1420" spans="1:20" ht="11.25" outlineLevel="3" x14ac:dyDescent="0.2">
      <c r="A1420" s="16"/>
      <c r="B1420" s="113"/>
      <c r="C1420" s="114">
        <v>3</v>
      </c>
      <c r="D1420" s="115" t="s">
        <v>236</v>
      </c>
      <c r="E1420" s="116" t="s">
        <v>1036</v>
      </c>
      <c r="F1420" s="117" t="s">
        <v>353</v>
      </c>
      <c r="G1420" s="115" t="s">
        <v>234</v>
      </c>
      <c r="H1420" s="118">
        <v>0.6</v>
      </c>
      <c r="I1420" s="119">
        <v>0</v>
      </c>
      <c r="J1420" s="120">
        <f>H1420*I1420</f>
        <v>0</v>
      </c>
      <c r="K1420" s="118"/>
      <c r="L1420" s="118">
        <f>H1420*K1420</f>
        <v>0</v>
      </c>
      <c r="M1420" s="118"/>
      <c r="N1420" s="118">
        <f>H1420*M1420</f>
        <v>0</v>
      </c>
      <c r="O1420" s="120">
        <v>21</v>
      </c>
      <c r="P1420" s="120">
        <f>J1420*(O1420/100)</f>
        <v>0</v>
      </c>
      <c r="Q1420" s="120">
        <f>J1420+P1420</f>
        <v>0</v>
      </c>
      <c r="R1420" s="10"/>
      <c r="S1420" s="10"/>
      <c r="T1420" s="10"/>
    </row>
    <row r="1421" spans="1:20" ht="9.75" outlineLevel="4" x14ac:dyDescent="0.2">
      <c r="A1421" s="121"/>
      <c r="B1421" s="122"/>
      <c r="C1421" s="122"/>
      <c r="D1421" s="123"/>
      <c r="E1421" s="128" t="s">
        <v>17</v>
      </c>
      <c r="F1421" s="124" t="s">
        <v>1037</v>
      </c>
      <c r="G1421" s="123"/>
      <c r="H1421" s="125">
        <v>0.6</v>
      </c>
      <c r="I1421" s="126"/>
      <c r="J1421" s="127"/>
      <c r="K1421" s="125"/>
      <c r="L1421" s="125"/>
      <c r="M1421" s="125"/>
      <c r="N1421" s="125"/>
      <c r="O1421" s="127"/>
      <c r="P1421" s="127"/>
      <c r="Q1421" s="127"/>
      <c r="R1421" s="7"/>
      <c r="S1421" s="10"/>
    </row>
    <row r="1422" spans="1:20" ht="7.5" customHeight="1" outlineLevel="4" x14ac:dyDescent="0.15">
      <c r="A1422" s="10"/>
      <c r="B1422" s="84"/>
      <c r="C1422" s="83"/>
      <c r="D1422" s="86"/>
      <c r="E1422" s="45"/>
      <c r="F1422" s="87"/>
      <c r="G1422" s="86"/>
      <c r="H1422" s="88"/>
      <c r="I1422" s="90"/>
      <c r="J1422" s="47"/>
      <c r="K1422" s="51"/>
      <c r="L1422" s="51"/>
      <c r="M1422" s="51"/>
      <c r="N1422" s="51"/>
      <c r="O1422" s="47"/>
      <c r="P1422" s="47"/>
      <c r="Q1422" s="47"/>
      <c r="R1422" s="7"/>
      <c r="S1422" s="10"/>
    </row>
    <row r="1423" spans="1:20" ht="22.5" outlineLevel="3" x14ac:dyDescent="0.2">
      <c r="A1423" s="16"/>
      <c r="B1423" s="113"/>
      <c r="C1423" s="114">
        <v>4</v>
      </c>
      <c r="D1423" s="115" t="s">
        <v>236</v>
      </c>
      <c r="E1423" s="116" t="s">
        <v>1038</v>
      </c>
      <c r="F1423" s="117" t="s">
        <v>1039</v>
      </c>
      <c r="G1423" s="115" t="s">
        <v>234</v>
      </c>
      <c r="H1423" s="118">
        <v>0.6</v>
      </c>
      <c r="I1423" s="119">
        <v>0</v>
      </c>
      <c r="J1423" s="120">
        <f>H1423*I1423</f>
        <v>0</v>
      </c>
      <c r="K1423" s="118"/>
      <c r="L1423" s="118">
        <f>H1423*K1423</f>
        <v>0</v>
      </c>
      <c r="M1423" s="118"/>
      <c r="N1423" s="118">
        <f>H1423*M1423</f>
        <v>0</v>
      </c>
      <c r="O1423" s="120">
        <v>21</v>
      </c>
      <c r="P1423" s="120">
        <f>J1423*(O1423/100)</f>
        <v>0</v>
      </c>
      <c r="Q1423" s="120">
        <f>J1423+P1423</f>
        <v>0</v>
      </c>
      <c r="R1423" s="10"/>
      <c r="S1423" s="10"/>
      <c r="T1423" s="10"/>
    </row>
    <row r="1424" spans="1:20" ht="11.25" outlineLevel="3" x14ac:dyDescent="0.2">
      <c r="A1424" s="16"/>
      <c r="B1424" s="113"/>
      <c r="C1424" s="114">
        <v>5</v>
      </c>
      <c r="D1424" s="115" t="s">
        <v>236</v>
      </c>
      <c r="E1424" s="116" t="s">
        <v>1040</v>
      </c>
      <c r="F1424" s="117" t="s">
        <v>1041</v>
      </c>
      <c r="G1424" s="115" t="s">
        <v>234</v>
      </c>
      <c r="H1424" s="118">
        <v>32.433999999999997</v>
      </c>
      <c r="I1424" s="119">
        <v>0</v>
      </c>
      <c r="J1424" s="120">
        <f>H1424*I1424</f>
        <v>0</v>
      </c>
      <c r="K1424" s="118"/>
      <c r="L1424" s="118">
        <f>H1424*K1424</f>
        <v>0</v>
      </c>
      <c r="M1424" s="118"/>
      <c r="N1424" s="118">
        <f>H1424*M1424</f>
        <v>0</v>
      </c>
      <c r="O1424" s="120">
        <v>21</v>
      </c>
      <c r="P1424" s="120">
        <f>J1424*(O1424/100)</f>
        <v>0</v>
      </c>
      <c r="Q1424" s="120">
        <f>J1424+P1424</f>
        <v>0</v>
      </c>
      <c r="R1424" s="10"/>
      <c r="S1424" s="10"/>
      <c r="T1424" s="10"/>
    </row>
    <row r="1425" spans="1:20" ht="11.25" outlineLevel="3" x14ac:dyDescent="0.2">
      <c r="A1425" s="16"/>
      <c r="B1425" s="113"/>
      <c r="C1425" s="114">
        <v>6</v>
      </c>
      <c r="D1425" s="115" t="s">
        <v>181</v>
      </c>
      <c r="E1425" s="116" t="s">
        <v>1042</v>
      </c>
      <c r="F1425" s="117" t="s">
        <v>1043</v>
      </c>
      <c r="G1425" s="115" t="s">
        <v>1044</v>
      </c>
      <c r="H1425" s="118">
        <v>2</v>
      </c>
      <c r="I1425" s="119">
        <v>0</v>
      </c>
      <c r="J1425" s="120">
        <f>H1425*I1425</f>
        <v>0</v>
      </c>
      <c r="K1425" s="118"/>
      <c r="L1425" s="118">
        <f>H1425*K1425</f>
        <v>0</v>
      </c>
      <c r="M1425" s="118"/>
      <c r="N1425" s="118">
        <f>H1425*M1425</f>
        <v>0</v>
      </c>
      <c r="O1425" s="120">
        <v>21</v>
      </c>
      <c r="P1425" s="120">
        <f>J1425*(O1425/100)</f>
        <v>0</v>
      </c>
      <c r="Q1425" s="120">
        <f>J1425+P1425</f>
        <v>0</v>
      </c>
      <c r="R1425" s="10"/>
      <c r="S1425" s="10"/>
      <c r="T1425" s="10"/>
    </row>
    <row r="1426" spans="1:20" ht="9.75" outlineLevel="4" x14ac:dyDescent="0.2">
      <c r="A1426" s="121"/>
      <c r="B1426" s="122"/>
      <c r="C1426" s="122"/>
      <c r="D1426" s="123"/>
      <c r="E1426" s="128" t="s">
        <v>17</v>
      </c>
      <c r="F1426" s="124" t="s">
        <v>465</v>
      </c>
      <c r="G1426" s="123"/>
      <c r="H1426" s="125">
        <v>2</v>
      </c>
      <c r="I1426" s="126"/>
      <c r="J1426" s="127"/>
      <c r="K1426" s="125"/>
      <c r="L1426" s="125"/>
      <c r="M1426" s="125"/>
      <c r="N1426" s="125"/>
      <c r="O1426" s="127"/>
      <c r="P1426" s="127"/>
      <c r="Q1426" s="127"/>
      <c r="R1426" s="7"/>
      <c r="S1426" s="10"/>
    </row>
    <row r="1427" spans="1:20" ht="7.5" customHeight="1" outlineLevel="4" x14ac:dyDescent="0.15">
      <c r="A1427" s="10"/>
      <c r="B1427" s="84"/>
      <c r="C1427" s="83"/>
      <c r="D1427" s="86"/>
      <c r="E1427" s="45"/>
      <c r="F1427" s="87"/>
      <c r="G1427" s="86"/>
      <c r="H1427" s="88"/>
      <c r="I1427" s="90"/>
      <c r="J1427" s="47"/>
      <c r="K1427" s="51"/>
      <c r="L1427" s="51"/>
      <c r="M1427" s="51"/>
      <c r="N1427" s="51"/>
      <c r="O1427" s="47"/>
      <c r="P1427" s="47"/>
      <c r="Q1427" s="47"/>
      <c r="R1427" s="7"/>
      <c r="S1427" s="10"/>
    </row>
    <row r="1428" spans="1:20" outlineLevel="3" x14ac:dyDescent="0.15">
      <c r="B1428" s="7"/>
      <c r="C1428" s="7"/>
      <c r="D1428" s="7"/>
      <c r="E1428" s="7"/>
      <c r="F1428" s="7"/>
      <c r="G1428" s="7"/>
      <c r="H1428" s="7"/>
      <c r="I1428" s="10"/>
      <c r="J1428" s="10"/>
      <c r="K1428" s="7"/>
      <c r="L1428" s="7"/>
      <c r="M1428" s="7"/>
      <c r="N1428" s="7"/>
      <c r="O1428" s="7"/>
      <c r="P1428" s="10"/>
      <c r="Q1428" s="10"/>
    </row>
    <row r="1429" spans="1:20" ht="12" outlineLevel="1" x14ac:dyDescent="0.2">
      <c r="A1429" s="73" t="s">
        <v>105</v>
      </c>
      <c r="B1429" s="99">
        <v>2</v>
      </c>
      <c r="C1429" s="100"/>
      <c r="D1429" s="101" t="s">
        <v>179</v>
      </c>
      <c r="E1429" s="101"/>
      <c r="F1429" s="102" t="s">
        <v>106</v>
      </c>
      <c r="G1429" s="101"/>
      <c r="H1429" s="103"/>
      <c r="I1429" s="104"/>
      <c r="J1429" s="75">
        <f>SUBTOTAL(9,J1430:J1475)</f>
        <v>0</v>
      </c>
      <c r="K1429" s="103"/>
      <c r="L1429" s="76">
        <f>SUBTOTAL(9,L1430:L1475)</f>
        <v>0</v>
      </c>
      <c r="M1429" s="103"/>
      <c r="N1429" s="76">
        <f>SUBTOTAL(9,N1430:N1475)</f>
        <v>0</v>
      </c>
      <c r="O1429" s="105"/>
      <c r="P1429" s="75">
        <f>SUBTOTAL(9,P1430:P1475)</f>
        <v>0</v>
      </c>
      <c r="Q1429" s="75">
        <f>SUBTOTAL(9,Q1430:Q1475)</f>
        <v>0</v>
      </c>
      <c r="R1429" s="7"/>
      <c r="S1429" s="10"/>
      <c r="T1429" s="10"/>
    </row>
    <row r="1430" spans="1:20" ht="11.25" outlineLevel="2" x14ac:dyDescent="0.2">
      <c r="A1430" s="77" t="s">
        <v>107</v>
      </c>
      <c r="B1430" s="106">
        <v>3</v>
      </c>
      <c r="C1430" s="107"/>
      <c r="D1430" s="108" t="s">
        <v>180</v>
      </c>
      <c r="E1430" s="108"/>
      <c r="F1430" s="109" t="s">
        <v>45</v>
      </c>
      <c r="G1430" s="108"/>
      <c r="H1430" s="110"/>
      <c r="I1430" s="111"/>
      <c r="J1430" s="79">
        <f>SUBTOTAL(9,J1431:J1475)</f>
        <v>0</v>
      </c>
      <c r="K1430" s="110"/>
      <c r="L1430" s="80">
        <f>SUBTOTAL(9,L1431:L1475)</f>
        <v>0</v>
      </c>
      <c r="M1430" s="110"/>
      <c r="N1430" s="80">
        <f>SUBTOTAL(9,N1431:N1475)</f>
        <v>0</v>
      </c>
      <c r="O1430" s="112"/>
      <c r="P1430" s="79">
        <f>SUBTOTAL(9,P1431:P1475)</f>
        <v>0</v>
      </c>
      <c r="Q1430" s="79">
        <f>SUBTOTAL(9,Q1431:Q1475)</f>
        <v>0</v>
      </c>
      <c r="R1430" s="7"/>
      <c r="S1430" s="10"/>
      <c r="T1430" s="10"/>
    </row>
    <row r="1431" spans="1:20" ht="11.25" outlineLevel="3" x14ac:dyDescent="0.2">
      <c r="A1431" s="16"/>
      <c r="B1431" s="113"/>
      <c r="C1431" s="114">
        <v>1</v>
      </c>
      <c r="D1431" s="115" t="s">
        <v>181</v>
      </c>
      <c r="E1431" s="116" t="s">
        <v>1045</v>
      </c>
      <c r="F1431" s="117" t="s">
        <v>1046</v>
      </c>
      <c r="G1431" s="115" t="s">
        <v>184</v>
      </c>
      <c r="H1431" s="118">
        <v>1</v>
      </c>
      <c r="I1431" s="119">
        <v>0</v>
      </c>
      <c r="J1431" s="120">
        <f t="shared" ref="J1431:J1474" si="5">H1431*I1431</f>
        <v>0</v>
      </c>
      <c r="K1431" s="118"/>
      <c r="L1431" s="118">
        <f t="shared" ref="L1431:L1474" si="6">H1431*K1431</f>
        <v>0</v>
      </c>
      <c r="M1431" s="118"/>
      <c r="N1431" s="118">
        <f t="shared" ref="N1431:N1474" si="7">H1431*M1431</f>
        <v>0</v>
      </c>
      <c r="O1431" s="120">
        <v>21</v>
      </c>
      <c r="P1431" s="120">
        <f t="shared" ref="P1431:P1474" si="8">J1431*(O1431/100)</f>
        <v>0</v>
      </c>
      <c r="Q1431" s="120">
        <f t="shared" ref="Q1431:Q1474" si="9">J1431+P1431</f>
        <v>0</v>
      </c>
      <c r="R1431" s="10"/>
      <c r="S1431" s="10"/>
      <c r="T1431" s="10"/>
    </row>
    <row r="1432" spans="1:20" ht="11.25" outlineLevel="3" x14ac:dyDescent="0.2">
      <c r="A1432" s="16"/>
      <c r="B1432" s="113"/>
      <c r="C1432" s="114">
        <v>2</v>
      </c>
      <c r="D1432" s="115" t="s">
        <v>181</v>
      </c>
      <c r="E1432" s="116" t="s">
        <v>1047</v>
      </c>
      <c r="F1432" s="117" t="s">
        <v>1048</v>
      </c>
      <c r="G1432" s="115" t="s">
        <v>277</v>
      </c>
      <c r="H1432" s="118">
        <v>400</v>
      </c>
      <c r="I1432" s="119">
        <v>0</v>
      </c>
      <c r="J1432" s="120">
        <f t="shared" si="5"/>
        <v>0</v>
      </c>
      <c r="K1432" s="118"/>
      <c r="L1432" s="118">
        <f t="shared" si="6"/>
        <v>0</v>
      </c>
      <c r="M1432" s="118"/>
      <c r="N1432" s="118">
        <f t="shared" si="7"/>
        <v>0</v>
      </c>
      <c r="O1432" s="120">
        <v>21</v>
      </c>
      <c r="P1432" s="120">
        <f t="shared" si="8"/>
        <v>0</v>
      </c>
      <c r="Q1432" s="120">
        <f t="shared" si="9"/>
        <v>0</v>
      </c>
      <c r="R1432" s="10"/>
      <c r="S1432" s="10"/>
      <c r="T1432" s="10"/>
    </row>
    <row r="1433" spans="1:20" ht="11.25" outlineLevel="3" x14ac:dyDescent="0.2">
      <c r="A1433" s="16"/>
      <c r="B1433" s="113"/>
      <c r="C1433" s="114">
        <v>3</v>
      </c>
      <c r="D1433" s="115" t="s">
        <v>181</v>
      </c>
      <c r="E1433" s="116" t="s">
        <v>1049</v>
      </c>
      <c r="F1433" s="117" t="s">
        <v>1050</v>
      </c>
      <c r="G1433" s="115" t="s">
        <v>277</v>
      </c>
      <c r="H1433" s="118">
        <v>400</v>
      </c>
      <c r="I1433" s="119">
        <v>0</v>
      </c>
      <c r="J1433" s="120">
        <f t="shared" si="5"/>
        <v>0</v>
      </c>
      <c r="K1433" s="118"/>
      <c r="L1433" s="118">
        <f t="shared" si="6"/>
        <v>0</v>
      </c>
      <c r="M1433" s="118"/>
      <c r="N1433" s="118">
        <f t="shared" si="7"/>
        <v>0</v>
      </c>
      <c r="O1433" s="120">
        <v>21</v>
      </c>
      <c r="P1433" s="120">
        <f t="shared" si="8"/>
        <v>0</v>
      </c>
      <c r="Q1433" s="120">
        <f t="shared" si="9"/>
        <v>0</v>
      </c>
      <c r="R1433" s="10"/>
      <c r="S1433" s="10"/>
      <c r="T1433" s="10"/>
    </row>
    <row r="1434" spans="1:20" ht="22.5" outlineLevel="3" x14ac:dyDescent="0.2">
      <c r="A1434" s="16"/>
      <c r="B1434" s="113"/>
      <c r="C1434" s="114">
        <v>4</v>
      </c>
      <c r="D1434" s="115" t="s">
        <v>181</v>
      </c>
      <c r="E1434" s="116" t="s">
        <v>1051</v>
      </c>
      <c r="F1434" s="117" t="s">
        <v>1052</v>
      </c>
      <c r="G1434" s="115" t="s">
        <v>277</v>
      </c>
      <c r="H1434" s="118">
        <v>215</v>
      </c>
      <c r="I1434" s="119">
        <v>0</v>
      </c>
      <c r="J1434" s="120">
        <f t="shared" si="5"/>
        <v>0</v>
      </c>
      <c r="K1434" s="118"/>
      <c r="L1434" s="118">
        <f t="shared" si="6"/>
        <v>0</v>
      </c>
      <c r="M1434" s="118"/>
      <c r="N1434" s="118">
        <f t="shared" si="7"/>
        <v>0</v>
      </c>
      <c r="O1434" s="120">
        <v>21</v>
      </c>
      <c r="P1434" s="120">
        <f t="shared" si="8"/>
        <v>0</v>
      </c>
      <c r="Q1434" s="120">
        <f t="shared" si="9"/>
        <v>0</v>
      </c>
      <c r="R1434" s="10"/>
      <c r="S1434" s="10"/>
      <c r="T1434" s="10"/>
    </row>
    <row r="1435" spans="1:20" ht="11.25" outlineLevel="3" x14ac:dyDescent="0.2">
      <c r="A1435" s="16"/>
      <c r="B1435" s="113"/>
      <c r="C1435" s="114">
        <v>5</v>
      </c>
      <c r="D1435" s="115" t="s">
        <v>181</v>
      </c>
      <c r="E1435" s="116" t="s">
        <v>1053</v>
      </c>
      <c r="F1435" s="117" t="s">
        <v>1054</v>
      </c>
      <c r="G1435" s="115" t="s">
        <v>1055</v>
      </c>
      <c r="H1435" s="118">
        <v>10</v>
      </c>
      <c r="I1435" s="119">
        <v>0</v>
      </c>
      <c r="J1435" s="120">
        <f t="shared" si="5"/>
        <v>0</v>
      </c>
      <c r="K1435" s="118"/>
      <c r="L1435" s="118">
        <f t="shared" si="6"/>
        <v>0</v>
      </c>
      <c r="M1435" s="118"/>
      <c r="N1435" s="118">
        <f t="shared" si="7"/>
        <v>0</v>
      </c>
      <c r="O1435" s="120">
        <v>21</v>
      </c>
      <c r="P1435" s="120">
        <f t="shared" si="8"/>
        <v>0</v>
      </c>
      <c r="Q1435" s="120">
        <f t="shared" si="9"/>
        <v>0</v>
      </c>
      <c r="R1435" s="10"/>
      <c r="S1435" s="10"/>
      <c r="T1435" s="10"/>
    </row>
    <row r="1436" spans="1:20" ht="22.5" outlineLevel="3" x14ac:dyDescent="0.2">
      <c r="A1436" s="16"/>
      <c r="B1436" s="113"/>
      <c r="C1436" s="114">
        <v>6</v>
      </c>
      <c r="D1436" s="115" t="s">
        <v>181</v>
      </c>
      <c r="E1436" s="116" t="s">
        <v>1056</v>
      </c>
      <c r="F1436" s="117" t="s">
        <v>1057</v>
      </c>
      <c r="G1436" s="115" t="s">
        <v>1055</v>
      </c>
      <c r="H1436" s="118">
        <v>1</v>
      </c>
      <c r="I1436" s="119">
        <v>0</v>
      </c>
      <c r="J1436" s="120">
        <f t="shared" si="5"/>
        <v>0</v>
      </c>
      <c r="K1436" s="118"/>
      <c r="L1436" s="118">
        <f t="shared" si="6"/>
        <v>0</v>
      </c>
      <c r="M1436" s="118"/>
      <c r="N1436" s="118">
        <f t="shared" si="7"/>
        <v>0</v>
      </c>
      <c r="O1436" s="120">
        <v>21</v>
      </c>
      <c r="P1436" s="120">
        <f t="shared" si="8"/>
        <v>0</v>
      </c>
      <c r="Q1436" s="120">
        <f t="shared" si="9"/>
        <v>0</v>
      </c>
      <c r="R1436" s="10"/>
      <c r="S1436" s="10"/>
      <c r="T1436" s="10"/>
    </row>
    <row r="1437" spans="1:20" ht="11.25" outlineLevel="3" x14ac:dyDescent="0.2">
      <c r="A1437" s="16"/>
      <c r="B1437" s="113"/>
      <c r="C1437" s="114">
        <v>7</v>
      </c>
      <c r="D1437" s="115" t="s">
        <v>181</v>
      </c>
      <c r="E1437" s="116" t="s">
        <v>1058</v>
      </c>
      <c r="F1437" s="117" t="s">
        <v>1059</v>
      </c>
      <c r="G1437" s="115" t="s">
        <v>277</v>
      </c>
      <c r="H1437" s="118">
        <v>215</v>
      </c>
      <c r="I1437" s="119">
        <v>0</v>
      </c>
      <c r="J1437" s="120">
        <f t="shared" si="5"/>
        <v>0</v>
      </c>
      <c r="K1437" s="118"/>
      <c r="L1437" s="118">
        <f t="shared" si="6"/>
        <v>0</v>
      </c>
      <c r="M1437" s="118"/>
      <c r="N1437" s="118">
        <f t="shared" si="7"/>
        <v>0</v>
      </c>
      <c r="O1437" s="120">
        <v>21</v>
      </c>
      <c r="P1437" s="120">
        <f t="shared" si="8"/>
        <v>0</v>
      </c>
      <c r="Q1437" s="120">
        <f t="shared" si="9"/>
        <v>0</v>
      </c>
      <c r="R1437" s="10"/>
      <c r="S1437" s="10"/>
      <c r="T1437" s="10"/>
    </row>
    <row r="1438" spans="1:20" ht="22.5" outlineLevel="3" x14ac:dyDescent="0.2">
      <c r="A1438" s="16"/>
      <c r="B1438" s="113"/>
      <c r="C1438" s="114">
        <v>8</v>
      </c>
      <c r="D1438" s="115" t="s">
        <v>181</v>
      </c>
      <c r="E1438" s="116" t="s">
        <v>1060</v>
      </c>
      <c r="F1438" s="117" t="s">
        <v>1061</v>
      </c>
      <c r="G1438" s="115" t="s">
        <v>1055</v>
      </c>
      <c r="H1438" s="118">
        <v>1</v>
      </c>
      <c r="I1438" s="119">
        <v>0</v>
      </c>
      <c r="J1438" s="120">
        <f t="shared" si="5"/>
        <v>0</v>
      </c>
      <c r="K1438" s="118"/>
      <c r="L1438" s="118">
        <f t="shared" si="6"/>
        <v>0</v>
      </c>
      <c r="M1438" s="118"/>
      <c r="N1438" s="118">
        <f t="shared" si="7"/>
        <v>0</v>
      </c>
      <c r="O1438" s="120">
        <v>21</v>
      </c>
      <c r="P1438" s="120">
        <f t="shared" si="8"/>
        <v>0</v>
      </c>
      <c r="Q1438" s="120">
        <f t="shared" si="9"/>
        <v>0</v>
      </c>
      <c r="R1438" s="10"/>
      <c r="S1438" s="10"/>
      <c r="T1438" s="10"/>
    </row>
    <row r="1439" spans="1:20" ht="11.25" outlineLevel="3" x14ac:dyDescent="0.2">
      <c r="A1439" s="16"/>
      <c r="B1439" s="113"/>
      <c r="C1439" s="114">
        <v>9</v>
      </c>
      <c r="D1439" s="115" t="s">
        <v>181</v>
      </c>
      <c r="E1439" s="116" t="s">
        <v>1062</v>
      </c>
      <c r="F1439" s="117" t="s">
        <v>1063</v>
      </c>
      <c r="G1439" s="115" t="s">
        <v>1055</v>
      </c>
      <c r="H1439" s="118">
        <v>2</v>
      </c>
      <c r="I1439" s="119">
        <v>0</v>
      </c>
      <c r="J1439" s="120">
        <f t="shared" si="5"/>
        <v>0</v>
      </c>
      <c r="K1439" s="118"/>
      <c r="L1439" s="118">
        <f t="shared" si="6"/>
        <v>0</v>
      </c>
      <c r="M1439" s="118"/>
      <c r="N1439" s="118">
        <f t="shared" si="7"/>
        <v>0</v>
      </c>
      <c r="O1439" s="120">
        <v>21</v>
      </c>
      <c r="P1439" s="120">
        <f t="shared" si="8"/>
        <v>0</v>
      </c>
      <c r="Q1439" s="120">
        <f t="shared" si="9"/>
        <v>0</v>
      </c>
      <c r="R1439" s="10"/>
      <c r="S1439" s="10"/>
      <c r="T1439" s="10"/>
    </row>
    <row r="1440" spans="1:20" ht="11.25" outlineLevel="3" x14ac:dyDescent="0.2">
      <c r="A1440" s="16"/>
      <c r="B1440" s="113"/>
      <c r="C1440" s="114">
        <v>10</v>
      </c>
      <c r="D1440" s="115" t="s">
        <v>181</v>
      </c>
      <c r="E1440" s="116" t="s">
        <v>1064</v>
      </c>
      <c r="F1440" s="117" t="s">
        <v>1065</v>
      </c>
      <c r="G1440" s="115" t="s">
        <v>1055</v>
      </c>
      <c r="H1440" s="118">
        <v>2</v>
      </c>
      <c r="I1440" s="119">
        <v>0</v>
      </c>
      <c r="J1440" s="120">
        <f t="shared" si="5"/>
        <v>0</v>
      </c>
      <c r="K1440" s="118"/>
      <c r="L1440" s="118">
        <f t="shared" si="6"/>
        <v>0</v>
      </c>
      <c r="M1440" s="118"/>
      <c r="N1440" s="118">
        <f t="shared" si="7"/>
        <v>0</v>
      </c>
      <c r="O1440" s="120">
        <v>21</v>
      </c>
      <c r="P1440" s="120">
        <f t="shared" si="8"/>
        <v>0</v>
      </c>
      <c r="Q1440" s="120">
        <f t="shared" si="9"/>
        <v>0</v>
      </c>
      <c r="R1440" s="10"/>
      <c r="S1440" s="10"/>
      <c r="T1440" s="10"/>
    </row>
    <row r="1441" spans="1:20" ht="11.25" outlineLevel="3" x14ac:dyDescent="0.2">
      <c r="A1441" s="16"/>
      <c r="B1441" s="113"/>
      <c r="C1441" s="114">
        <v>11</v>
      </c>
      <c r="D1441" s="115" t="s">
        <v>181</v>
      </c>
      <c r="E1441" s="116" t="s">
        <v>1066</v>
      </c>
      <c r="F1441" s="117" t="s">
        <v>1067</v>
      </c>
      <c r="G1441" s="115" t="s">
        <v>1055</v>
      </c>
      <c r="H1441" s="118">
        <v>1</v>
      </c>
      <c r="I1441" s="119">
        <v>0</v>
      </c>
      <c r="J1441" s="120">
        <f t="shared" si="5"/>
        <v>0</v>
      </c>
      <c r="K1441" s="118"/>
      <c r="L1441" s="118">
        <f t="shared" si="6"/>
        <v>0</v>
      </c>
      <c r="M1441" s="118"/>
      <c r="N1441" s="118">
        <f t="shared" si="7"/>
        <v>0</v>
      </c>
      <c r="O1441" s="120">
        <v>21</v>
      </c>
      <c r="P1441" s="120">
        <f t="shared" si="8"/>
        <v>0</v>
      </c>
      <c r="Q1441" s="120">
        <f t="shared" si="9"/>
        <v>0</v>
      </c>
      <c r="R1441" s="10"/>
      <c r="S1441" s="10"/>
      <c r="T1441" s="10"/>
    </row>
    <row r="1442" spans="1:20" ht="22.5" outlineLevel="3" x14ac:dyDescent="0.2">
      <c r="A1442" s="16"/>
      <c r="B1442" s="113"/>
      <c r="C1442" s="114">
        <v>12</v>
      </c>
      <c r="D1442" s="115" t="s">
        <v>181</v>
      </c>
      <c r="E1442" s="116" t="s">
        <v>1068</v>
      </c>
      <c r="F1442" s="117" t="s">
        <v>1069</v>
      </c>
      <c r="G1442" s="115" t="s">
        <v>1055</v>
      </c>
      <c r="H1442" s="118">
        <v>1</v>
      </c>
      <c r="I1442" s="119">
        <v>0</v>
      </c>
      <c r="J1442" s="120">
        <f t="shared" si="5"/>
        <v>0</v>
      </c>
      <c r="K1442" s="118"/>
      <c r="L1442" s="118">
        <f t="shared" si="6"/>
        <v>0</v>
      </c>
      <c r="M1442" s="118"/>
      <c r="N1442" s="118">
        <f t="shared" si="7"/>
        <v>0</v>
      </c>
      <c r="O1442" s="120">
        <v>21</v>
      </c>
      <c r="P1442" s="120">
        <f t="shared" si="8"/>
        <v>0</v>
      </c>
      <c r="Q1442" s="120">
        <f t="shared" si="9"/>
        <v>0</v>
      </c>
      <c r="R1442" s="10"/>
      <c r="S1442" s="10"/>
      <c r="T1442" s="10"/>
    </row>
    <row r="1443" spans="1:20" ht="11.25" outlineLevel="3" x14ac:dyDescent="0.2">
      <c r="A1443" s="16"/>
      <c r="B1443" s="113"/>
      <c r="C1443" s="114">
        <v>13</v>
      </c>
      <c r="D1443" s="115" t="s">
        <v>181</v>
      </c>
      <c r="E1443" s="116" t="s">
        <v>1070</v>
      </c>
      <c r="F1443" s="117" t="s">
        <v>1071</v>
      </c>
      <c r="G1443" s="115" t="s">
        <v>1055</v>
      </c>
      <c r="H1443" s="118">
        <v>2</v>
      </c>
      <c r="I1443" s="119">
        <v>0</v>
      </c>
      <c r="J1443" s="120">
        <f t="shared" si="5"/>
        <v>0</v>
      </c>
      <c r="K1443" s="118"/>
      <c r="L1443" s="118">
        <f t="shared" si="6"/>
        <v>0</v>
      </c>
      <c r="M1443" s="118"/>
      <c r="N1443" s="118">
        <f t="shared" si="7"/>
        <v>0</v>
      </c>
      <c r="O1443" s="120">
        <v>21</v>
      </c>
      <c r="P1443" s="120">
        <f t="shared" si="8"/>
        <v>0</v>
      </c>
      <c r="Q1443" s="120">
        <f t="shared" si="9"/>
        <v>0</v>
      </c>
      <c r="R1443" s="10"/>
      <c r="S1443" s="10"/>
      <c r="T1443" s="10"/>
    </row>
    <row r="1444" spans="1:20" ht="11.25" outlineLevel="3" x14ac:dyDescent="0.2">
      <c r="A1444" s="16"/>
      <c r="B1444" s="113"/>
      <c r="C1444" s="114">
        <v>14</v>
      </c>
      <c r="D1444" s="115" t="s">
        <v>181</v>
      </c>
      <c r="E1444" s="116" t="s">
        <v>1072</v>
      </c>
      <c r="F1444" s="117" t="s">
        <v>1073</v>
      </c>
      <c r="G1444" s="115" t="s">
        <v>1055</v>
      </c>
      <c r="H1444" s="118">
        <v>1</v>
      </c>
      <c r="I1444" s="119">
        <v>0</v>
      </c>
      <c r="J1444" s="120">
        <f t="shared" si="5"/>
        <v>0</v>
      </c>
      <c r="K1444" s="118"/>
      <c r="L1444" s="118">
        <f t="shared" si="6"/>
        <v>0</v>
      </c>
      <c r="M1444" s="118"/>
      <c r="N1444" s="118">
        <f t="shared" si="7"/>
        <v>0</v>
      </c>
      <c r="O1444" s="120">
        <v>21</v>
      </c>
      <c r="P1444" s="120">
        <f t="shared" si="8"/>
        <v>0</v>
      </c>
      <c r="Q1444" s="120">
        <f t="shared" si="9"/>
        <v>0</v>
      </c>
      <c r="R1444" s="10"/>
      <c r="S1444" s="10"/>
      <c r="T1444" s="10"/>
    </row>
    <row r="1445" spans="1:20" ht="11.25" outlineLevel="3" x14ac:dyDescent="0.2">
      <c r="A1445" s="16"/>
      <c r="B1445" s="113"/>
      <c r="C1445" s="114">
        <v>15</v>
      </c>
      <c r="D1445" s="115" t="s">
        <v>181</v>
      </c>
      <c r="E1445" s="116" t="s">
        <v>1074</v>
      </c>
      <c r="F1445" s="117" t="s">
        <v>1075</v>
      </c>
      <c r="G1445" s="115" t="s">
        <v>1055</v>
      </c>
      <c r="H1445" s="118">
        <v>1</v>
      </c>
      <c r="I1445" s="119">
        <v>0</v>
      </c>
      <c r="J1445" s="120">
        <f t="shared" si="5"/>
        <v>0</v>
      </c>
      <c r="K1445" s="118"/>
      <c r="L1445" s="118">
        <f t="shared" si="6"/>
        <v>0</v>
      </c>
      <c r="M1445" s="118"/>
      <c r="N1445" s="118">
        <f t="shared" si="7"/>
        <v>0</v>
      </c>
      <c r="O1445" s="120">
        <v>21</v>
      </c>
      <c r="P1445" s="120">
        <f t="shared" si="8"/>
        <v>0</v>
      </c>
      <c r="Q1445" s="120">
        <f t="shared" si="9"/>
        <v>0</v>
      </c>
      <c r="R1445" s="10"/>
      <c r="S1445" s="10"/>
      <c r="T1445" s="10"/>
    </row>
    <row r="1446" spans="1:20" ht="11.25" outlineLevel="3" x14ac:dyDescent="0.2">
      <c r="A1446" s="16"/>
      <c r="B1446" s="113"/>
      <c r="C1446" s="114">
        <v>16</v>
      </c>
      <c r="D1446" s="115" t="s">
        <v>181</v>
      </c>
      <c r="E1446" s="116" t="s">
        <v>1076</v>
      </c>
      <c r="F1446" s="117" t="s">
        <v>1077</v>
      </c>
      <c r="G1446" s="115" t="s">
        <v>1055</v>
      </c>
      <c r="H1446" s="118">
        <v>1</v>
      </c>
      <c r="I1446" s="119">
        <v>0</v>
      </c>
      <c r="J1446" s="120">
        <f t="shared" si="5"/>
        <v>0</v>
      </c>
      <c r="K1446" s="118"/>
      <c r="L1446" s="118">
        <f t="shared" si="6"/>
        <v>0</v>
      </c>
      <c r="M1446" s="118"/>
      <c r="N1446" s="118">
        <f t="shared" si="7"/>
        <v>0</v>
      </c>
      <c r="O1446" s="120">
        <v>21</v>
      </c>
      <c r="P1446" s="120">
        <f t="shared" si="8"/>
        <v>0</v>
      </c>
      <c r="Q1446" s="120">
        <f t="shared" si="9"/>
        <v>0</v>
      </c>
      <c r="R1446" s="10"/>
      <c r="S1446" s="10"/>
      <c r="T1446" s="10"/>
    </row>
    <row r="1447" spans="1:20" ht="22.5" outlineLevel="3" x14ac:dyDescent="0.2">
      <c r="A1447" s="16"/>
      <c r="B1447" s="113"/>
      <c r="C1447" s="114">
        <v>17</v>
      </c>
      <c r="D1447" s="115" t="s">
        <v>181</v>
      </c>
      <c r="E1447" s="116" t="s">
        <v>1078</v>
      </c>
      <c r="F1447" s="117" t="s">
        <v>1079</v>
      </c>
      <c r="G1447" s="115" t="s">
        <v>1055</v>
      </c>
      <c r="H1447" s="118">
        <v>1</v>
      </c>
      <c r="I1447" s="119">
        <v>0</v>
      </c>
      <c r="J1447" s="120">
        <f t="shared" si="5"/>
        <v>0</v>
      </c>
      <c r="K1447" s="118"/>
      <c r="L1447" s="118">
        <f t="shared" si="6"/>
        <v>0</v>
      </c>
      <c r="M1447" s="118"/>
      <c r="N1447" s="118">
        <f t="shared" si="7"/>
        <v>0</v>
      </c>
      <c r="O1447" s="120">
        <v>21</v>
      </c>
      <c r="P1447" s="120">
        <f t="shared" si="8"/>
        <v>0</v>
      </c>
      <c r="Q1447" s="120">
        <f t="shared" si="9"/>
        <v>0</v>
      </c>
      <c r="R1447" s="10"/>
      <c r="S1447" s="10"/>
      <c r="T1447" s="10"/>
    </row>
    <row r="1448" spans="1:20" ht="11.25" outlineLevel="3" x14ac:dyDescent="0.2">
      <c r="A1448" s="16"/>
      <c r="B1448" s="113"/>
      <c r="C1448" s="114">
        <v>18</v>
      </c>
      <c r="D1448" s="115" t="s">
        <v>181</v>
      </c>
      <c r="E1448" s="116" t="s">
        <v>1080</v>
      </c>
      <c r="F1448" s="117" t="s">
        <v>1081</v>
      </c>
      <c r="G1448" s="115" t="s">
        <v>1055</v>
      </c>
      <c r="H1448" s="118">
        <v>1</v>
      </c>
      <c r="I1448" s="119">
        <v>0</v>
      </c>
      <c r="J1448" s="120">
        <f t="shared" si="5"/>
        <v>0</v>
      </c>
      <c r="K1448" s="118"/>
      <c r="L1448" s="118">
        <f t="shared" si="6"/>
        <v>0</v>
      </c>
      <c r="M1448" s="118"/>
      <c r="N1448" s="118">
        <f t="shared" si="7"/>
        <v>0</v>
      </c>
      <c r="O1448" s="120">
        <v>21</v>
      </c>
      <c r="P1448" s="120">
        <f t="shared" si="8"/>
        <v>0</v>
      </c>
      <c r="Q1448" s="120">
        <f t="shared" si="9"/>
        <v>0</v>
      </c>
      <c r="R1448" s="10"/>
      <c r="S1448" s="10"/>
      <c r="T1448" s="10"/>
    </row>
    <row r="1449" spans="1:20" ht="11.25" outlineLevel="3" x14ac:dyDescent="0.2">
      <c r="A1449" s="16"/>
      <c r="B1449" s="113"/>
      <c r="C1449" s="114">
        <v>19</v>
      </c>
      <c r="D1449" s="115" t="s">
        <v>181</v>
      </c>
      <c r="E1449" s="116" t="s">
        <v>1082</v>
      </c>
      <c r="F1449" s="117" t="s">
        <v>1083</v>
      </c>
      <c r="G1449" s="115" t="s">
        <v>1055</v>
      </c>
      <c r="H1449" s="118">
        <v>2</v>
      </c>
      <c r="I1449" s="119">
        <v>0</v>
      </c>
      <c r="J1449" s="120">
        <f t="shared" si="5"/>
        <v>0</v>
      </c>
      <c r="K1449" s="118"/>
      <c r="L1449" s="118">
        <f t="shared" si="6"/>
        <v>0</v>
      </c>
      <c r="M1449" s="118"/>
      <c r="N1449" s="118">
        <f t="shared" si="7"/>
        <v>0</v>
      </c>
      <c r="O1449" s="120">
        <v>21</v>
      </c>
      <c r="P1449" s="120">
        <f t="shared" si="8"/>
        <v>0</v>
      </c>
      <c r="Q1449" s="120">
        <f t="shared" si="9"/>
        <v>0</v>
      </c>
      <c r="R1449" s="10"/>
      <c r="S1449" s="10"/>
      <c r="T1449" s="10"/>
    </row>
    <row r="1450" spans="1:20" ht="11.25" outlineLevel="3" x14ac:dyDescent="0.2">
      <c r="A1450" s="16"/>
      <c r="B1450" s="113"/>
      <c r="C1450" s="114">
        <v>20</v>
      </c>
      <c r="D1450" s="115" t="s">
        <v>181</v>
      </c>
      <c r="E1450" s="116" t="s">
        <v>1084</v>
      </c>
      <c r="F1450" s="117" t="s">
        <v>1085</v>
      </c>
      <c r="G1450" s="115" t="s">
        <v>1055</v>
      </c>
      <c r="H1450" s="118">
        <v>4</v>
      </c>
      <c r="I1450" s="119">
        <v>0</v>
      </c>
      <c r="J1450" s="120">
        <f t="shared" si="5"/>
        <v>0</v>
      </c>
      <c r="K1450" s="118"/>
      <c r="L1450" s="118">
        <f t="shared" si="6"/>
        <v>0</v>
      </c>
      <c r="M1450" s="118"/>
      <c r="N1450" s="118">
        <f t="shared" si="7"/>
        <v>0</v>
      </c>
      <c r="O1450" s="120">
        <v>21</v>
      </c>
      <c r="P1450" s="120">
        <f t="shared" si="8"/>
        <v>0</v>
      </c>
      <c r="Q1450" s="120">
        <f t="shared" si="9"/>
        <v>0</v>
      </c>
      <c r="R1450" s="10"/>
      <c r="S1450" s="10"/>
      <c r="T1450" s="10"/>
    </row>
    <row r="1451" spans="1:20" ht="11.25" outlineLevel="3" x14ac:dyDescent="0.2">
      <c r="A1451" s="16"/>
      <c r="B1451" s="113"/>
      <c r="C1451" s="114">
        <v>21</v>
      </c>
      <c r="D1451" s="115" t="s">
        <v>181</v>
      </c>
      <c r="E1451" s="116" t="s">
        <v>1086</v>
      </c>
      <c r="F1451" s="117" t="s">
        <v>1087</v>
      </c>
      <c r="G1451" s="115" t="s">
        <v>1055</v>
      </c>
      <c r="H1451" s="118">
        <v>1</v>
      </c>
      <c r="I1451" s="119">
        <v>0</v>
      </c>
      <c r="J1451" s="120">
        <f t="shared" si="5"/>
        <v>0</v>
      </c>
      <c r="K1451" s="118"/>
      <c r="L1451" s="118">
        <f t="shared" si="6"/>
        <v>0</v>
      </c>
      <c r="M1451" s="118"/>
      <c r="N1451" s="118">
        <f t="shared" si="7"/>
        <v>0</v>
      </c>
      <c r="O1451" s="120">
        <v>21</v>
      </c>
      <c r="P1451" s="120">
        <f t="shared" si="8"/>
        <v>0</v>
      </c>
      <c r="Q1451" s="120">
        <f t="shared" si="9"/>
        <v>0</v>
      </c>
      <c r="R1451" s="10"/>
      <c r="S1451" s="10"/>
      <c r="T1451" s="10"/>
    </row>
    <row r="1452" spans="1:20" ht="11.25" outlineLevel="3" x14ac:dyDescent="0.2">
      <c r="A1452" s="16"/>
      <c r="B1452" s="113"/>
      <c r="C1452" s="114">
        <v>22</v>
      </c>
      <c r="D1452" s="115" t="s">
        <v>181</v>
      </c>
      <c r="E1452" s="116" t="s">
        <v>1088</v>
      </c>
      <c r="F1452" s="117" t="s">
        <v>1089</v>
      </c>
      <c r="G1452" s="115" t="s">
        <v>1055</v>
      </c>
      <c r="H1452" s="118">
        <v>1</v>
      </c>
      <c r="I1452" s="119">
        <v>0</v>
      </c>
      <c r="J1452" s="120">
        <f t="shared" si="5"/>
        <v>0</v>
      </c>
      <c r="K1452" s="118"/>
      <c r="L1452" s="118">
        <f t="shared" si="6"/>
        <v>0</v>
      </c>
      <c r="M1452" s="118"/>
      <c r="N1452" s="118">
        <f t="shared" si="7"/>
        <v>0</v>
      </c>
      <c r="O1452" s="120">
        <v>21</v>
      </c>
      <c r="P1452" s="120">
        <f t="shared" si="8"/>
        <v>0</v>
      </c>
      <c r="Q1452" s="120">
        <f t="shared" si="9"/>
        <v>0</v>
      </c>
      <c r="R1452" s="10"/>
      <c r="S1452" s="10"/>
      <c r="T1452" s="10"/>
    </row>
    <row r="1453" spans="1:20" ht="11.25" outlineLevel="3" x14ac:dyDescent="0.2">
      <c r="A1453" s="16"/>
      <c r="B1453" s="113"/>
      <c r="C1453" s="114">
        <v>23</v>
      </c>
      <c r="D1453" s="115" t="s">
        <v>181</v>
      </c>
      <c r="E1453" s="116" t="s">
        <v>1090</v>
      </c>
      <c r="F1453" s="117" t="s">
        <v>1091</v>
      </c>
      <c r="G1453" s="115" t="s">
        <v>1055</v>
      </c>
      <c r="H1453" s="118">
        <v>4</v>
      </c>
      <c r="I1453" s="119">
        <v>0</v>
      </c>
      <c r="J1453" s="120">
        <f t="shared" si="5"/>
        <v>0</v>
      </c>
      <c r="K1453" s="118"/>
      <c r="L1453" s="118">
        <f t="shared" si="6"/>
        <v>0</v>
      </c>
      <c r="M1453" s="118"/>
      <c r="N1453" s="118">
        <f t="shared" si="7"/>
        <v>0</v>
      </c>
      <c r="O1453" s="120">
        <v>21</v>
      </c>
      <c r="P1453" s="120">
        <f t="shared" si="8"/>
        <v>0</v>
      </c>
      <c r="Q1453" s="120">
        <f t="shared" si="9"/>
        <v>0</v>
      </c>
      <c r="R1453" s="10"/>
      <c r="S1453" s="10"/>
      <c r="T1453" s="10"/>
    </row>
    <row r="1454" spans="1:20" ht="11.25" outlineLevel="3" x14ac:dyDescent="0.2">
      <c r="A1454" s="16"/>
      <c r="B1454" s="113"/>
      <c r="C1454" s="114">
        <v>24</v>
      </c>
      <c r="D1454" s="115" t="s">
        <v>181</v>
      </c>
      <c r="E1454" s="116" t="s">
        <v>1092</v>
      </c>
      <c r="F1454" s="117" t="s">
        <v>1093</v>
      </c>
      <c r="G1454" s="115" t="s">
        <v>1055</v>
      </c>
      <c r="H1454" s="118">
        <v>1</v>
      </c>
      <c r="I1454" s="119">
        <v>0</v>
      </c>
      <c r="J1454" s="120">
        <f t="shared" si="5"/>
        <v>0</v>
      </c>
      <c r="K1454" s="118"/>
      <c r="L1454" s="118">
        <f t="shared" si="6"/>
        <v>0</v>
      </c>
      <c r="M1454" s="118"/>
      <c r="N1454" s="118">
        <f t="shared" si="7"/>
        <v>0</v>
      </c>
      <c r="O1454" s="120">
        <v>21</v>
      </c>
      <c r="P1454" s="120">
        <f t="shared" si="8"/>
        <v>0</v>
      </c>
      <c r="Q1454" s="120">
        <f t="shared" si="9"/>
        <v>0</v>
      </c>
      <c r="R1454" s="10"/>
      <c r="S1454" s="10"/>
      <c r="T1454" s="10"/>
    </row>
    <row r="1455" spans="1:20" ht="11.25" outlineLevel="3" x14ac:dyDescent="0.2">
      <c r="A1455" s="16"/>
      <c r="B1455" s="113"/>
      <c r="C1455" s="114">
        <v>25</v>
      </c>
      <c r="D1455" s="115" t="s">
        <v>181</v>
      </c>
      <c r="E1455" s="116" t="s">
        <v>1094</v>
      </c>
      <c r="F1455" s="117" t="s">
        <v>1095</v>
      </c>
      <c r="G1455" s="115" t="s">
        <v>1055</v>
      </c>
      <c r="H1455" s="118">
        <v>4</v>
      </c>
      <c r="I1455" s="119">
        <v>0</v>
      </c>
      <c r="J1455" s="120">
        <f t="shared" si="5"/>
        <v>0</v>
      </c>
      <c r="K1455" s="118"/>
      <c r="L1455" s="118">
        <f t="shared" si="6"/>
        <v>0</v>
      </c>
      <c r="M1455" s="118"/>
      <c r="N1455" s="118">
        <f t="shared" si="7"/>
        <v>0</v>
      </c>
      <c r="O1455" s="120">
        <v>21</v>
      </c>
      <c r="P1455" s="120">
        <f t="shared" si="8"/>
        <v>0</v>
      </c>
      <c r="Q1455" s="120">
        <f t="shared" si="9"/>
        <v>0</v>
      </c>
      <c r="R1455" s="10"/>
      <c r="S1455" s="10"/>
      <c r="T1455" s="10"/>
    </row>
    <row r="1456" spans="1:20" ht="11.25" outlineLevel="3" x14ac:dyDescent="0.2">
      <c r="A1456" s="16"/>
      <c r="B1456" s="113"/>
      <c r="C1456" s="114">
        <v>26</v>
      </c>
      <c r="D1456" s="115" t="s">
        <v>181</v>
      </c>
      <c r="E1456" s="116" t="s">
        <v>1096</v>
      </c>
      <c r="F1456" s="117" t="s">
        <v>1097</v>
      </c>
      <c r="G1456" s="115" t="s">
        <v>1055</v>
      </c>
      <c r="H1456" s="118">
        <v>1</v>
      </c>
      <c r="I1456" s="119">
        <v>0</v>
      </c>
      <c r="J1456" s="120">
        <f t="shared" si="5"/>
        <v>0</v>
      </c>
      <c r="K1456" s="118"/>
      <c r="L1456" s="118">
        <f t="shared" si="6"/>
        <v>0</v>
      </c>
      <c r="M1456" s="118"/>
      <c r="N1456" s="118">
        <f t="shared" si="7"/>
        <v>0</v>
      </c>
      <c r="O1456" s="120">
        <v>21</v>
      </c>
      <c r="P1456" s="120">
        <f t="shared" si="8"/>
        <v>0</v>
      </c>
      <c r="Q1456" s="120">
        <f t="shared" si="9"/>
        <v>0</v>
      </c>
      <c r="R1456" s="10"/>
      <c r="S1456" s="10"/>
      <c r="T1456" s="10"/>
    </row>
    <row r="1457" spans="1:20" ht="11.25" outlineLevel="3" x14ac:dyDescent="0.2">
      <c r="A1457" s="16"/>
      <c r="B1457" s="113"/>
      <c r="C1457" s="114">
        <v>27</v>
      </c>
      <c r="D1457" s="115" t="s">
        <v>181</v>
      </c>
      <c r="E1457" s="116" t="s">
        <v>1098</v>
      </c>
      <c r="F1457" s="117" t="s">
        <v>1099</v>
      </c>
      <c r="G1457" s="115" t="s">
        <v>1055</v>
      </c>
      <c r="H1457" s="118">
        <v>1</v>
      </c>
      <c r="I1457" s="119">
        <v>0</v>
      </c>
      <c r="J1457" s="120">
        <f t="shared" si="5"/>
        <v>0</v>
      </c>
      <c r="K1457" s="118"/>
      <c r="L1457" s="118">
        <f t="shared" si="6"/>
        <v>0</v>
      </c>
      <c r="M1457" s="118"/>
      <c r="N1457" s="118">
        <f t="shared" si="7"/>
        <v>0</v>
      </c>
      <c r="O1457" s="120">
        <v>21</v>
      </c>
      <c r="P1457" s="120">
        <f t="shared" si="8"/>
        <v>0</v>
      </c>
      <c r="Q1457" s="120">
        <f t="shared" si="9"/>
        <v>0</v>
      </c>
      <c r="R1457" s="10"/>
      <c r="S1457" s="10"/>
      <c r="T1457" s="10"/>
    </row>
    <row r="1458" spans="1:20" ht="11.25" outlineLevel="3" x14ac:dyDescent="0.2">
      <c r="A1458" s="16"/>
      <c r="B1458" s="113"/>
      <c r="C1458" s="114">
        <v>28</v>
      </c>
      <c r="D1458" s="115" t="s">
        <v>181</v>
      </c>
      <c r="E1458" s="116" t="s">
        <v>1100</v>
      </c>
      <c r="F1458" s="117" t="s">
        <v>1101</v>
      </c>
      <c r="G1458" s="115" t="s">
        <v>1055</v>
      </c>
      <c r="H1458" s="118">
        <v>12</v>
      </c>
      <c r="I1458" s="119">
        <v>0</v>
      </c>
      <c r="J1458" s="120">
        <f t="shared" si="5"/>
        <v>0</v>
      </c>
      <c r="K1458" s="118"/>
      <c r="L1458" s="118">
        <f t="shared" si="6"/>
        <v>0</v>
      </c>
      <c r="M1458" s="118"/>
      <c r="N1458" s="118">
        <f t="shared" si="7"/>
        <v>0</v>
      </c>
      <c r="O1458" s="120">
        <v>21</v>
      </c>
      <c r="P1458" s="120">
        <f t="shared" si="8"/>
        <v>0</v>
      </c>
      <c r="Q1458" s="120">
        <f t="shared" si="9"/>
        <v>0</v>
      </c>
      <c r="R1458" s="10"/>
      <c r="S1458" s="10"/>
      <c r="T1458" s="10"/>
    </row>
    <row r="1459" spans="1:20" ht="11.25" outlineLevel="3" x14ac:dyDescent="0.2">
      <c r="A1459" s="16"/>
      <c r="B1459" s="113"/>
      <c r="C1459" s="114">
        <v>29</v>
      </c>
      <c r="D1459" s="115" t="s">
        <v>181</v>
      </c>
      <c r="E1459" s="116" t="s">
        <v>1102</v>
      </c>
      <c r="F1459" s="117" t="s">
        <v>1103</v>
      </c>
      <c r="G1459" s="115" t="s">
        <v>1055</v>
      </c>
      <c r="H1459" s="118">
        <v>1</v>
      </c>
      <c r="I1459" s="119">
        <v>0</v>
      </c>
      <c r="J1459" s="120">
        <f t="shared" si="5"/>
        <v>0</v>
      </c>
      <c r="K1459" s="118"/>
      <c r="L1459" s="118">
        <f t="shared" si="6"/>
        <v>0</v>
      </c>
      <c r="M1459" s="118"/>
      <c r="N1459" s="118">
        <f t="shared" si="7"/>
        <v>0</v>
      </c>
      <c r="O1459" s="120">
        <v>21</v>
      </c>
      <c r="P1459" s="120">
        <f t="shared" si="8"/>
        <v>0</v>
      </c>
      <c r="Q1459" s="120">
        <f t="shared" si="9"/>
        <v>0</v>
      </c>
      <c r="R1459" s="10"/>
      <c r="S1459" s="10"/>
      <c r="T1459" s="10"/>
    </row>
    <row r="1460" spans="1:20" ht="11.25" outlineLevel="3" x14ac:dyDescent="0.2">
      <c r="A1460" s="16"/>
      <c r="B1460" s="113"/>
      <c r="C1460" s="114">
        <v>30</v>
      </c>
      <c r="D1460" s="115" t="s">
        <v>181</v>
      </c>
      <c r="E1460" s="116" t="s">
        <v>1104</v>
      </c>
      <c r="F1460" s="117" t="s">
        <v>1105</v>
      </c>
      <c r="G1460" s="115" t="s">
        <v>1055</v>
      </c>
      <c r="H1460" s="118">
        <v>1</v>
      </c>
      <c r="I1460" s="119">
        <v>0</v>
      </c>
      <c r="J1460" s="120">
        <f t="shared" si="5"/>
        <v>0</v>
      </c>
      <c r="K1460" s="118"/>
      <c r="L1460" s="118">
        <f t="shared" si="6"/>
        <v>0</v>
      </c>
      <c r="M1460" s="118"/>
      <c r="N1460" s="118">
        <f t="shared" si="7"/>
        <v>0</v>
      </c>
      <c r="O1460" s="120">
        <v>21</v>
      </c>
      <c r="P1460" s="120">
        <f t="shared" si="8"/>
        <v>0</v>
      </c>
      <c r="Q1460" s="120">
        <f t="shared" si="9"/>
        <v>0</v>
      </c>
      <c r="R1460" s="10"/>
      <c r="S1460" s="10"/>
      <c r="T1460" s="10"/>
    </row>
    <row r="1461" spans="1:20" ht="11.25" outlineLevel="3" x14ac:dyDescent="0.2">
      <c r="A1461" s="16"/>
      <c r="B1461" s="113"/>
      <c r="C1461" s="114">
        <v>31</v>
      </c>
      <c r="D1461" s="115" t="s">
        <v>181</v>
      </c>
      <c r="E1461" s="116" t="s">
        <v>1106</v>
      </c>
      <c r="F1461" s="117" t="s">
        <v>1107</v>
      </c>
      <c r="G1461" s="115" t="s">
        <v>1055</v>
      </c>
      <c r="H1461" s="118">
        <v>1</v>
      </c>
      <c r="I1461" s="119">
        <v>0</v>
      </c>
      <c r="J1461" s="120">
        <f t="shared" si="5"/>
        <v>0</v>
      </c>
      <c r="K1461" s="118"/>
      <c r="L1461" s="118">
        <f t="shared" si="6"/>
        <v>0</v>
      </c>
      <c r="M1461" s="118"/>
      <c r="N1461" s="118">
        <f t="shared" si="7"/>
        <v>0</v>
      </c>
      <c r="O1461" s="120">
        <v>21</v>
      </c>
      <c r="P1461" s="120">
        <f t="shared" si="8"/>
        <v>0</v>
      </c>
      <c r="Q1461" s="120">
        <f t="shared" si="9"/>
        <v>0</v>
      </c>
      <c r="R1461" s="10"/>
      <c r="S1461" s="10"/>
      <c r="T1461" s="10"/>
    </row>
    <row r="1462" spans="1:20" ht="11.25" outlineLevel="3" x14ac:dyDescent="0.2">
      <c r="A1462" s="16"/>
      <c r="B1462" s="113"/>
      <c r="C1462" s="114">
        <v>32</v>
      </c>
      <c r="D1462" s="115" t="s">
        <v>181</v>
      </c>
      <c r="E1462" s="116" t="s">
        <v>1108</v>
      </c>
      <c r="F1462" s="117" t="s">
        <v>1109</v>
      </c>
      <c r="G1462" s="115" t="s">
        <v>1055</v>
      </c>
      <c r="H1462" s="118">
        <v>2</v>
      </c>
      <c r="I1462" s="119">
        <v>0</v>
      </c>
      <c r="J1462" s="120">
        <f t="shared" si="5"/>
        <v>0</v>
      </c>
      <c r="K1462" s="118"/>
      <c r="L1462" s="118">
        <f t="shared" si="6"/>
        <v>0</v>
      </c>
      <c r="M1462" s="118"/>
      <c r="N1462" s="118">
        <f t="shared" si="7"/>
        <v>0</v>
      </c>
      <c r="O1462" s="120">
        <v>21</v>
      </c>
      <c r="P1462" s="120">
        <f t="shared" si="8"/>
        <v>0</v>
      </c>
      <c r="Q1462" s="120">
        <f t="shared" si="9"/>
        <v>0</v>
      </c>
      <c r="R1462" s="10"/>
      <c r="S1462" s="10"/>
      <c r="T1462" s="10"/>
    </row>
    <row r="1463" spans="1:20" ht="11.25" outlineLevel="3" x14ac:dyDescent="0.2">
      <c r="A1463" s="16"/>
      <c r="B1463" s="113"/>
      <c r="C1463" s="114">
        <v>33</v>
      </c>
      <c r="D1463" s="115" t="s">
        <v>181</v>
      </c>
      <c r="E1463" s="116" t="s">
        <v>1110</v>
      </c>
      <c r="F1463" s="117" t="s">
        <v>1111</v>
      </c>
      <c r="G1463" s="115" t="s">
        <v>1055</v>
      </c>
      <c r="H1463" s="118">
        <v>2</v>
      </c>
      <c r="I1463" s="119">
        <v>0</v>
      </c>
      <c r="J1463" s="120">
        <f t="shared" si="5"/>
        <v>0</v>
      </c>
      <c r="K1463" s="118"/>
      <c r="L1463" s="118">
        <f t="shared" si="6"/>
        <v>0</v>
      </c>
      <c r="M1463" s="118"/>
      <c r="N1463" s="118">
        <f t="shared" si="7"/>
        <v>0</v>
      </c>
      <c r="O1463" s="120">
        <v>21</v>
      </c>
      <c r="P1463" s="120">
        <f t="shared" si="8"/>
        <v>0</v>
      </c>
      <c r="Q1463" s="120">
        <f t="shared" si="9"/>
        <v>0</v>
      </c>
      <c r="R1463" s="10"/>
      <c r="S1463" s="10"/>
      <c r="T1463" s="10"/>
    </row>
    <row r="1464" spans="1:20" ht="11.25" outlineLevel="3" x14ac:dyDescent="0.2">
      <c r="A1464" s="16"/>
      <c r="B1464" s="113"/>
      <c r="C1464" s="114">
        <v>34</v>
      </c>
      <c r="D1464" s="115" t="s">
        <v>181</v>
      </c>
      <c r="E1464" s="116" t="s">
        <v>1112</v>
      </c>
      <c r="F1464" s="117" t="s">
        <v>1113</v>
      </c>
      <c r="G1464" s="115" t="s">
        <v>1055</v>
      </c>
      <c r="H1464" s="118">
        <v>6</v>
      </c>
      <c r="I1464" s="119">
        <v>0</v>
      </c>
      <c r="J1464" s="120">
        <f t="shared" si="5"/>
        <v>0</v>
      </c>
      <c r="K1464" s="118"/>
      <c r="L1464" s="118">
        <f t="shared" si="6"/>
        <v>0</v>
      </c>
      <c r="M1464" s="118"/>
      <c r="N1464" s="118">
        <f t="shared" si="7"/>
        <v>0</v>
      </c>
      <c r="O1464" s="120">
        <v>21</v>
      </c>
      <c r="P1464" s="120">
        <f t="shared" si="8"/>
        <v>0</v>
      </c>
      <c r="Q1464" s="120">
        <f t="shared" si="9"/>
        <v>0</v>
      </c>
      <c r="R1464" s="10"/>
      <c r="S1464" s="10"/>
      <c r="T1464" s="10"/>
    </row>
    <row r="1465" spans="1:20" ht="11.25" outlineLevel="3" x14ac:dyDescent="0.2">
      <c r="A1465" s="16"/>
      <c r="B1465" s="113"/>
      <c r="C1465" s="114">
        <v>35</v>
      </c>
      <c r="D1465" s="115" t="s">
        <v>181</v>
      </c>
      <c r="E1465" s="116" t="s">
        <v>1114</v>
      </c>
      <c r="F1465" s="117" t="s">
        <v>1115</v>
      </c>
      <c r="G1465" s="115" t="s">
        <v>1055</v>
      </c>
      <c r="H1465" s="118">
        <v>1</v>
      </c>
      <c r="I1465" s="119">
        <v>0</v>
      </c>
      <c r="J1465" s="120">
        <f t="shared" si="5"/>
        <v>0</v>
      </c>
      <c r="K1465" s="118"/>
      <c r="L1465" s="118">
        <f t="shared" si="6"/>
        <v>0</v>
      </c>
      <c r="M1465" s="118"/>
      <c r="N1465" s="118">
        <f t="shared" si="7"/>
        <v>0</v>
      </c>
      <c r="O1465" s="120">
        <v>21</v>
      </c>
      <c r="P1465" s="120">
        <f t="shared" si="8"/>
        <v>0</v>
      </c>
      <c r="Q1465" s="120">
        <f t="shared" si="9"/>
        <v>0</v>
      </c>
      <c r="R1465" s="10"/>
      <c r="S1465" s="10"/>
      <c r="T1465" s="10"/>
    </row>
    <row r="1466" spans="1:20" ht="11.25" outlineLevel="3" x14ac:dyDescent="0.2">
      <c r="A1466" s="16"/>
      <c r="B1466" s="113"/>
      <c r="C1466" s="114">
        <v>36</v>
      </c>
      <c r="D1466" s="115" t="s">
        <v>181</v>
      </c>
      <c r="E1466" s="116" t="s">
        <v>1116</v>
      </c>
      <c r="F1466" s="117" t="s">
        <v>1117</v>
      </c>
      <c r="G1466" s="115" t="s">
        <v>1055</v>
      </c>
      <c r="H1466" s="118">
        <v>1</v>
      </c>
      <c r="I1466" s="119">
        <v>0</v>
      </c>
      <c r="J1466" s="120">
        <f t="shared" si="5"/>
        <v>0</v>
      </c>
      <c r="K1466" s="118"/>
      <c r="L1466" s="118">
        <f t="shared" si="6"/>
        <v>0</v>
      </c>
      <c r="M1466" s="118"/>
      <c r="N1466" s="118">
        <f t="shared" si="7"/>
        <v>0</v>
      </c>
      <c r="O1466" s="120">
        <v>21</v>
      </c>
      <c r="P1466" s="120">
        <f t="shared" si="8"/>
        <v>0</v>
      </c>
      <c r="Q1466" s="120">
        <f t="shared" si="9"/>
        <v>0</v>
      </c>
      <c r="R1466" s="10"/>
      <c r="S1466" s="10"/>
      <c r="T1466" s="10"/>
    </row>
    <row r="1467" spans="1:20" ht="11.25" outlineLevel="3" x14ac:dyDescent="0.2">
      <c r="A1467" s="16"/>
      <c r="B1467" s="113"/>
      <c r="C1467" s="114">
        <v>37</v>
      </c>
      <c r="D1467" s="115" t="s">
        <v>181</v>
      </c>
      <c r="E1467" s="116" t="s">
        <v>1118</v>
      </c>
      <c r="F1467" s="117" t="s">
        <v>1119</v>
      </c>
      <c r="G1467" s="115" t="s">
        <v>1055</v>
      </c>
      <c r="H1467" s="118">
        <v>1</v>
      </c>
      <c r="I1467" s="119">
        <v>0</v>
      </c>
      <c r="J1467" s="120">
        <f t="shared" si="5"/>
        <v>0</v>
      </c>
      <c r="K1467" s="118"/>
      <c r="L1467" s="118">
        <f t="shared" si="6"/>
        <v>0</v>
      </c>
      <c r="M1467" s="118"/>
      <c r="N1467" s="118">
        <f t="shared" si="7"/>
        <v>0</v>
      </c>
      <c r="O1467" s="120">
        <v>21</v>
      </c>
      <c r="P1467" s="120">
        <f t="shared" si="8"/>
        <v>0</v>
      </c>
      <c r="Q1467" s="120">
        <f t="shared" si="9"/>
        <v>0</v>
      </c>
      <c r="R1467" s="10"/>
      <c r="S1467" s="10"/>
      <c r="T1467" s="10"/>
    </row>
    <row r="1468" spans="1:20" ht="11.25" outlineLevel="3" x14ac:dyDescent="0.2">
      <c r="A1468" s="16"/>
      <c r="B1468" s="113"/>
      <c r="C1468" s="114">
        <v>38</v>
      </c>
      <c r="D1468" s="115" t="s">
        <v>181</v>
      </c>
      <c r="E1468" s="116" t="s">
        <v>1120</v>
      </c>
      <c r="F1468" s="117" t="s">
        <v>1121</v>
      </c>
      <c r="G1468" s="115" t="s">
        <v>1055</v>
      </c>
      <c r="H1468" s="118">
        <v>1</v>
      </c>
      <c r="I1468" s="119">
        <v>0</v>
      </c>
      <c r="J1468" s="120">
        <f t="shared" si="5"/>
        <v>0</v>
      </c>
      <c r="K1468" s="118"/>
      <c r="L1468" s="118">
        <f t="shared" si="6"/>
        <v>0</v>
      </c>
      <c r="M1468" s="118"/>
      <c r="N1468" s="118">
        <f t="shared" si="7"/>
        <v>0</v>
      </c>
      <c r="O1468" s="120">
        <v>21</v>
      </c>
      <c r="P1468" s="120">
        <f t="shared" si="8"/>
        <v>0</v>
      </c>
      <c r="Q1468" s="120">
        <f t="shared" si="9"/>
        <v>0</v>
      </c>
      <c r="R1468" s="10"/>
      <c r="S1468" s="10"/>
      <c r="T1468" s="10"/>
    </row>
    <row r="1469" spans="1:20" ht="22.5" outlineLevel="3" x14ac:dyDescent="0.2">
      <c r="A1469" s="16"/>
      <c r="B1469" s="113"/>
      <c r="C1469" s="114">
        <v>39</v>
      </c>
      <c r="D1469" s="115" t="s">
        <v>181</v>
      </c>
      <c r="E1469" s="116" t="s">
        <v>1122</v>
      </c>
      <c r="F1469" s="117" t="s">
        <v>1123</v>
      </c>
      <c r="G1469" s="115" t="s">
        <v>1055</v>
      </c>
      <c r="H1469" s="118">
        <v>2</v>
      </c>
      <c r="I1469" s="119">
        <v>0</v>
      </c>
      <c r="J1469" s="120">
        <f t="shared" si="5"/>
        <v>0</v>
      </c>
      <c r="K1469" s="118"/>
      <c r="L1469" s="118">
        <f t="shared" si="6"/>
        <v>0</v>
      </c>
      <c r="M1469" s="118"/>
      <c r="N1469" s="118">
        <f t="shared" si="7"/>
        <v>0</v>
      </c>
      <c r="O1469" s="120">
        <v>21</v>
      </c>
      <c r="P1469" s="120">
        <f t="shared" si="8"/>
        <v>0</v>
      </c>
      <c r="Q1469" s="120">
        <f t="shared" si="9"/>
        <v>0</v>
      </c>
      <c r="R1469" s="10"/>
      <c r="S1469" s="10"/>
      <c r="T1469" s="10"/>
    </row>
    <row r="1470" spans="1:20" ht="22.5" outlineLevel="3" x14ac:dyDescent="0.2">
      <c r="A1470" s="16"/>
      <c r="B1470" s="113"/>
      <c r="C1470" s="114">
        <v>40</v>
      </c>
      <c r="D1470" s="115" t="s">
        <v>181</v>
      </c>
      <c r="E1470" s="116" t="s">
        <v>1124</v>
      </c>
      <c r="F1470" s="117" t="s">
        <v>1125</v>
      </c>
      <c r="G1470" s="115" t="s">
        <v>1055</v>
      </c>
      <c r="H1470" s="118">
        <v>1</v>
      </c>
      <c r="I1470" s="119">
        <v>0</v>
      </c>
      <c r="J1470" s="120">
        <f t="shared" si="5"/>
        <v>0</v>
      </c>
      <c r="K1470" s="118"/>
      <c r="L1470" s="118">
        <f t="shared" si="6"/>
        <v>0</v>
      </c>
      <c r="M1470" s="118"/>
      <c r="N1470" s="118">
        <f t="shared" si="7"/>
        <v>0</v>
      </c>
      <c r="O1470" s="120">
        <v>21</v>
      </c>
      <c r="P1470" s="120">
        <f t="shared" si="8"/>
        <v>0</v>
      </c>
      <c r="Q1470" s="120">
        <f t="shared" si="9"/>
        <v>0</v>
      </c>
      <c r="R1470" s="10"/>
      <c r="S1470" s="10"/>
      <c r="T1470" s="10"/>
    </row>
    <row r="1471" spans="1:20" ht="11.25" outlineLevel="3" x14ac:dyDescent="0.2">
      <c r="A1471" s="16"/>
      <c r="B1471" s="113"/>
      <c r="C1471" s="114">
        <v>41</v>
      </c>
      <c r="D1471" s="115" t="s">
        <v>181</v>
      </c>
      <c r="E1471" s="116" t="s">
        <v>1126</v>
      </c>
      <c r="F1471" s="117" t="s">
        <v>1127</v>
      </c>
      <c r="G1471" s="115" t="s">
        <v>1055</v>
      </c>
      <c r="H1471" s="118">
        <v>2</v>
      </c>
      <c r="I1471" s="119">
        <v>0</v>
      </c>
      <c r="J1471" s="120">
        <f t="shared" si="5"/>
        <v>0</v>
      </c>
      <c r="K1471" s="118"/>
      <c r="L1471" s="118">
        <f t="shared" si="6"/>
        <v>0</v>
      </c>
      <c r="M1471" s="118"/>
      <c r="N1471" s="118">
        <f t="shared" si="7"/>
        <v>0</v>
      </c>
      <c r="O1471" s="120">
        <v>21</v>
      </c>
      <c r="P1471" s="120">
        <f t="shared" si="8"/>
        <v>0</v>
      </c>
      <c r="Q1471" s="120">
        <f t="shared" si="9"/>
        <v>0</v>
      </c>
      <c r="R1471" s="10"/>
      <c r="S1471" s="10"/>
      <c r="T1471" s="10"/>
    </row>
    <row r="1472" spans="1:20" ht="11.25" outlineLevel="3" x14ac:dyDescent="0.2">
      <c r="A1472" s="16"/>
      <c r="B1472" s="113"/>
      <c r="C1472" s="114">
        <v>42</v>
      </c>
      <c r="D1472" s="115" t="s">
        <v>181</v>
      </c>
      <c r="E1472" s="116" t="s">
        <v>1128</v>
      </c>
      <c r="F1472" s="117" t="s">
        <v>1129</v>
      </c>
      <c r="G1472" s="115" t="s">
        <v>1055</v>
      </c>
      <c r="H1472" s="118">
        <v>4</v>
      </c>
      <c r="I1472" s="119">
        <v>0</v>
      </c>
      <c r="J1472" s="120">
        <f t="shared" si="5"/>
        <v>0</v>
      </c>
      <c r="K1472" s="118"/>
      <c r="L1472" s="118">
        <f t="shared" si="6"/>
        <v>0</v>
      </c>
      <c r="M1472" s="118"/>
      <c r="N1472" s="118">
        <f t="shared" si="7"/>
        <v>0</v>
      </c>
      <c r="O1472" s="120">
        <v>21</v>
      </c>
      <c r="P1472" s="120">
        <f t="shared" si="8"/>
        <v>0</v>
      </c>
      <c r="Q1472" s="120">
        <f t="shared" si="9"/>
        <v>0</v>
      </c>
      <c r="R1472" s="10"/>
      <c r="S1472" s="10"/>
      <c r="T1472" s="10"/>
    </row>
    <row r="1473" spans="1:20" ht="11.25" outlineLevel="3" x14ac:dyDescent="0.2">
      <c r="A1473" s="16"/>
      <c r="B1473" s="113"/>
      <c r="C1473" s="114">
        <v>43</v>
      </c>
      <c r="D1473" s="115" t="s">
        <v>181</v>
      </c>
      <c r="E1473" s="116" t="s">
        <v>1130</v>
      </c>
      <c r="F1473" s="117" t="s">
        <v>1131</v>
      </c>
      <c r="G1473" s="115" t="s">
        <v>1055</v>
      </c>
      <c r="H1473" s="118">
        <v>2</v>
      </c>
      <c r="I1473" s="119">
        <v>0</v>
      </c>
      <c r="J1473" s="120">
        <f t="shared" si="5"/>
        <v>0</v>
      </c>
      <c r="K1473" s="118"/>
      <c r="L1473" s="118">
        <f t="shared" si="6"/>
        <v>0</v>
      </c>
      <c r="M1473" s="118"/>
      <c r="N1473" s="118">
        <f t="shared" si="7"/>
        <v>0</v>
      </c>
      <c r="O1473" s="120">
        <v>21</v>
      </c>
      <c r="P1473" s="120">
        <f t="shared" si="8"/>
        <v>0</v>
      </c>
      <c r="Q1473" s="120">
        <f t="shared" si="9"/>
        <v>0</v>
      </c>
      <c r="R1473" s="10"/>
      <c r="S1473" s="10"/>
      <c r="T1473" s="10"/>
    </row>
    <row r="1474" spans="1:20" ht="11.25" outlineLevel="3" x14ac:dyDescent="0.2">
      <c r="A1474" s="16"/>
      <c r="B1474" s="113"/>
      <c r="C1474" s="114">
        <v>44</v>
      </c>
      <c r="D1474" s="115" t="s">
        <v>181</v>
      </c>
      <c r="E1474" s="116" t="s">
        <v>1132</v>
      </c>
      <c r="F1474" s="117" t="s">
        <v>1133</v>
      </c>
      <c r="G1474" s="115" t="s">
        <v>204</v>
      </c>
      <c r="H1474" s="118">
        <v>1</v>
      </c>
      <c r="I1474" s="119">
        <v>0</v>
      </c>
      <c r="J1474" s="120">
        <f t="shared" si="5"/>
        <v>0</v>
      </c>
      <c r="K1474" s="118"/>
      <c r="L1474" s="118">
        <f t="shared" si="6"/>
        <v>0</v>
      </c>
      <c r="M1474" s="118"/>
      <c r="N1474" s="118">
        <f t="shared" si="7"/>
        <v>0</v>
      </c>
      <c r="O1474" s="120">
        <v>21</v>
      </c>
      <c r="P1474" s="120">
        <f t="shared" si="8"/>
        <v>0</v>
      </c>
      <c r="Q1474" s="120">
        <f t="shared" si="9"/>
        <v>0</v>
      </c>
      <c r="R1474" s="10"/>
      <c r="S1474" s="10"/>
      <c r="T1474" s="10"/>
    </row>
    <row r="1475" spans="1:20" outlineLevel="3" x14ac:dyDescent="0.15">
      <c r="B1475" s="7"/>
      <c r="C1475" s="7"/>
      <c r="D1475" s="7"/>
      <c r="E1475" s="7"/>
      <c r="F1475" s="7"/>
      <c r="G1475" s="7"/>
      <c r="H1475" s="7"/>
      <c r="I1475" s="10"/>
      <c r="J1475" s="10"/>
      <c r="K1475" s="7"/>
      <c r="L1475" s="7"/>
      <c r="M1475" s="7"/>
      <c r="N1475" s="7"/>
      <c r="O1475" s="7"/>
      <c r="P1475" s="10"/>
      <c r="Q1475" s="10"/>
    </row>
    <row r="1476" spans="1:20" ht="12" outlineLevel="1" x14ac:dyDescent="0.2">
      <c r="A1476" s="73" t="s">
        <v>108</v>
      </c>
      <c r="B1476" s="99">
        <v>2</v>
      </c>
      <c r="C1476" s="100"/>
      <c r="D1476" s="101" t="s">
        <v>179</v>
      </c>
      <c r="E1476" s="101"/>
      <c r="F1476" s="102" t="s">
        <v>109</v>
      </c>
      <c r="G1476" s="101"/>
      <c r="H1476" s="103"/>
      <c r="I1476" s="104"/>
      <c r="J1476" s="75">
        <f>SUBTOTAL(9,J1477:J1494)</f>
        <v>0</v>
      </c>
      <c r="K1476" s="103"/>
      <c r="L1476" s="76">
        <f>SUBTOTAL(9,L1477:L1494)</f>
        <v>0</v>
      </c>
      <c r="M1476" s="103"/>
      <c r="N1476" s="76">
        <f>SUBTOTAL(9,N1477:N1494)</f>
        <v>7.8E-2</v>
      </c>
      <c r="O1476" s="105"/>
      <c r="P1476" s="75">
        <f>SUBTOTAL(9,P1477:P1494)</f>
        <v>0</v>
      </c>
      <c r="Q1476" s="75">
        <f>SUBTOTAL(9,Q1477:Q1494)</f>
        <v>0</v>
      </c>
      <c r="R1476" s="7"/>
      <c r="S1476" s="10"/>
      <c r="T1476" s="10"/>
    </row>
    <row r="1477" spans="1:20" ht="11.25" outlineLevel="2" x14ac:dyDescent="0.2">
      <c r="A1477" s="77" t="s">
        <v>110</v>
      </c>
      <c r="B1477" s="106">
        <v>3</v>
      </c>
      <c r="C1477" s="107"/>
      <c r="D1477" s="108" t="s">
        <v>180</v>
      </c>
      <c r="E1477" s="108"/>
      <c r="F1477" s="109" t="s">
        <v>45</v>
      </c>
      <c r="G1477" s="108"/>
      <c r="H1477" s="110"/>
      <c r="I1477" s="111"/>
      <c r="J1477" s="79">
        <f>SUBTOTAL(9,J1478:J1494)</f>
        <v>0</v>
      </c>
      <c r="K1477" s="110"/>
      <c r="L1477" s="80">
        <f>SUBTOTAL(9,L1478:L1494)</f>
        <v>0</v>
      </c>
      <c r="M1477" s="110"/>
      <c r="N1477" s="80">
        <f>SUBTOTAL(9,N1478:N1494)</f>
        <v>7.8E-2</v>
      </c>
      <c r="O1477" s="112"/>
      <c r="P1477" s="79">
        <f>SUBTOTAL(9,P1478:P1494)</f>
        <v>0</v>
      </c>
      <c r="Q1477" s="79">
        <f>SUBTOTAL(9,Q1478:Q1494)</f>
        <v>0</v>
      </c>
      <c r="R1477" s="7"/>
      <c r="S1477" s="10"/>
      <c r="T1477" s="10"/>
    </row>
    <row r="1478" spans="1:20" ht="11.25" outlineLevel="3" x14ac:dyDescent="0.2">
      <c r="A1478" s="16"/>
      <c r="B1478" s="113"/>
      <c r="C1478" s="114">
        <v>1</v>
      </c>
      <c r="D1478" s="115" t="s">
        <v>181</v>
      </c>
      <c r="E1478" s="116" t="s">
        <v>1134</v>
      </c>
      <c r="F1478" s="117" t="s">
        <v>1135</v>
      </c>
      <c r="G1478" s="115" t="s">
        <v>204</v>
      </c>
      <c r="H1478" s="118">
        <v>1</v>
      </c>
      <c r="I1478" s="119">
        <v>0</v>
      </c>
      <c r="J1478" s="120">
        <f t="shared" ref="J1478:J1493" si="10">H1478*I1478</f>
        <v>0</v>
      </c>
      <c r="K1478" s="118"/>
      <c r="L1478" s="118">
        <f t="shared" ref="L1478:L1493" si="11">H1478*K1478</f>
        <v>0</v>
      </c>
      <c r="M1478" s="118"/>
      <c r="N1478" s="118">
        <f t="shared" ref="N1478:N1493" si="12">H1478*M1478</f>
        <v>0</v>
      </c>
      <c r="O1478" s="120">
        <v>21</v>
      </c>
      <c r="P1478" s="120">
        <f t="shared" ref="P1478:P1493" si="13">J1478*(O1478/100)</f>
        <v>0</v>
      </c>
      <c r="Q1478" s="120">
        <f t="shared" ref="Q1478:Q1493" si="14">J1478+P1478</f>
        <v>0</v>
      </c>
      <c r="R1478" s="10"/>
      <c r="S1478" s="10"/>
      <c r="T1478" s="10"/>
    </row>
    <row r="1479" spans="1:20" ht="11.25" outlineLevel="3" x14ac:dyDescent="0.2">
      <c r="A1479" s="16"/>
      <c r="B1479" s="113"/>
      <c r="C1479" s="114">
        <v>2</v>
      </c>
      <c r="D1479" s="115" t="s">
        <v>181</v>
      </c>
      <c r="E1479" s="116" t="s">
        <v>1136</v>
      </c>
      <c r="F1479" s="117" t="s">
        <v>1137</v>
      </c>
      <c r="G1479" s="115" t="s">
        <v>1055</v>
      </c>
      <c r="H1479" s="118">
        <v>1</v>
      </c>
      <c r="I1479" s="119">
        <v>0</v>
      </c>
      <c r="J1479" s="120">
        <f t="shared" si="10"/>
        <v>0</v>
      </c>
      <c r="K1479" s="118"/>
      <c r="L1479" s="118">
        <f t="shared" si="11"/>
        <v>0</v>
      </c>
      <c r="M1479" s="118"/>
      <c r="N1479" s="118">
        <f t="shared" si="12"/>
        <v>0</v>
      </c>
      <c r="O1479" s="120">
        <v>21</v>
      </c>
      <c r="P1479" s="120">
        <f t="shared" si="13"/>
        <v>0</v>
      </c>
      <c r="Q1479" s="120">
        <f t="shared" si="14"/>
        <v>0</v>
      </c>
      <c r="R1479" s="10"/>
      <c r="S1479" s="10"/>
      <c r="T1479" s="10"/>
    </row>
    <row r="1480" spans="1:20" ht="11.25" outlineLevel="3" x14ac:dyDescent="0.2">
      <c r="A1480" s="16"/>
      <c r="B1480" s="113"/>
      <c r="C1480" s="114">
        <v>3</v>
      </c>
      <c r="D1480" s="115" t="s">
        <v>181</v>
      </c>
      <c r="E1480" s="116" t="s">
        <v>1138</v>
      </c>
      <c r="F1480" s="117" t="s">
        <v>1139</v>
      </c>
      <c r="G1480" s="115" t="s">
        <v>277</v>
      </c>
      <c r="H1480" s="118">
        <v>15</v>
      </c>
      <c r="I1480" s="119">
        <v>0</v>
      </c>
      <c r="J1480" s="120">
        <f t="shared" si="10"/>
        <v>0</v>
      </c>
      <c r="K1480" s="118"/>
      <c r="L1480" s="118">
        <f t="shared" si="11"/>
        <v>0</v>
      </c>
      <c r="M1480" s="118"/>
      <c r="N1480" s="118">
        <f t="shared" si="12"/>
        <v>0</v>
      </c>
      <c r="O1480" s="120">
        <v>21</v>
      </c>
      <c r="P1480" s="120">
        <f t="shared" si="13"/>
        <v>0</v>
      </c>
      <c r="Q1480" s="120">
        <f t="shared" si="14"/>
        <v>0</v>
      </c>
      <c r="R1480" s="10"/>
      <c r="S1480" s="10"/>
      <c r="T1480" s="10"/>
    </row>
    <row r="1481" spans="1:20" ht="11.25" outlineLevel="3" x14ac:dyDescent="0.2">
      <c r="A1481" s="16"/>
      <c r="B1481" s="113"/>
      <c r="C1481" s="114">
        <v>4</v>
      </c>
      <c r="D1481" s="115" t="s">
        <v>181</v>
      </c>
      <c r="E1481" s="116" t="s">
        <v>1140</v>
      </c>
      <c r="F1481" s="117" t="s">
        <v>1141</v>
      </c>
      <c r="G1481" s="115" t="s">
        <v>306</v>
      </c>
      <c r="H1481" s="118">
        <v>3</v>
      </c>
      <c r="I1481" s="119">
        <v>0</v>
      </c>
      <c r="J1481" s="120">
        <f t="shared" si="10"/>
        <v>0</v>
      </c>
      <c r="K1481" s="118"/>
      <c r="L1481" s="118">
        <f t="shared" si="11"/>
        <v>0</v>
      </c>
      <c r="M1481" s="118"/>
      <c r="N1481" s="118">
        <f t="shared" si="12"/>
        <v>0</v>
      </c>
      <c r="O1481" s="120">
        <v>21</v>
      </c>
      <c r="P1481" s="120">
        <f t="shared" si="13"/>
        <v>0</v>
      </c>
      <c r="Q1481" s="120">
        <f t="shared" si="14"/>
        <v>0</v>
      </c>
      <c r="R1481" s="10"/>
      <c r="S1481" s="10"/>
      <c r="T1481" s="10"/>
    </row>
    <row r="1482" spans="1:20" ht="11.25" outlineLevel="3" x14ac:dyDescent="0.2">
      <c r="A1482" s="16"/>
      <c r="B1482" s="113"/>
      <c r="C1482" s="114">
        <v>5</v>
      </c>
      <c r="D1482" s="115" t="s">
        <v>181</v>
      </c>
      <c r="E1482" s="116" t="s">
        <v>1142</v>
      </c>
      <c r="F1482" s="117" t="s">
        <v>1143</v>
      </c>
      <c r="G1482" s="115" t="s">
        <v>277</v>
      </c>
      <c r="H1482" s="118">
        <v>13</v>
      </c>
      <c r="I1482" s="119">
        <v>0</v>
      </c>
      <c r="J1482" s="120">
        <f t="shared" si="10"/>
        <v>0</v>
      </c>
      <c r="K1482" s="118"/>
      <c r="L1482" s="118">
        <f t="shared" si="11"/>
        <v>0</v>
      </c>
      <c r="M1482" s="118"/>
      <c r="N1482" s="118">
        <f t="shared" si="12"/>
        <v>0</v>
      </c>
      <c r="O1482" s="120">
        <v>21</v>
      </c>
      <c r="P1482" s="120">
        <f t="shared" si="13"/>
        <v>0</v>
      </c>
      <c r="Q1482" s="120">
        <f t="shared" si="14"/>
        <v>0</v>
      </c>
      <c r="R1482" s="10"/>
      <c r="S1482" s="10"/>
      <c r="T1482" s="10"/>
    </row>
    <row r="1483" spans="1:20" ht="11.25" outlineLevel="3" x14ac:dyDescent="0.2">
      <c r="A1483" s="16"/>
      <c r="B1483" s="113"/>
      <c r="C1483" s="114">
        <v>6</v>
      </c>
      <c r="D1483" s="115" t="s">
        <v>181</v>
      </c>
      <c r="E1483" s="116" t="s">
        <v>1144</v>
      </c>
      <c r="F1483" s="117" t="s">
        <v>1145</v>
      </c>
      <c r="G1483" s="115" t="s">
        <v>1055</v>
      </c>
      <c r="H1483" s="118">
        <v>1</v>
      </c>
      <c r="I1483" s="119">
        <v>0</v>
      </c>
      <c r="J1483" s="120">
        <f t="shared" si="10"/>
        <v>0</v>
      </c>
      <c r="K1483" s="118"/>
      <c r="L1483" s="118">
        <f t="shared" si="11"/>
        <v>0</v>
      </c>
      <c r="M1483" s="118"/>
      <c r="N1483" s="118">
        <f t="shared" si="12"/>
        <v>0</v>
      </c>
      <c r="O1483" s="120">
        <v>21</v>
      </c>
      <c r="P1483" s="120">
        <f t="shared" si="13"/>
        <v>0</v>
      </c>
      <c r="Q1483" s="120">
        <f t="shared" si="14"/>
        <v>0</v>
      </c>
      <c r="R1483" s="10"/>
      <c r="S1483" s="10"/>
      <c r="T1483" s="10"/>
    </row>
    <row r="1484" spans="1:20" ht="11.25" outlineLevel="3" x14ac:dyDescent="0.2">
      <c r="A1484" s="16"/>
      <c r="B1484" s="113"/>
      <c r="C1484" s="114">
        <v>7</v>
      </c>
      <c r="D1484" s="115" t="s">
        <v>236</v>
      </c>
      <c r="E1484" s="116" t="s">
        <v>1146</v>
      </c>
      <c r="F1484" s="117" t="s">
        <v>1147</v>
      </c>
      <c r="G1484" s="115" t="s">
        <v>277</v>
      </c>
      <c r="H1484" s="118">
        <v>13</v>
      </c>
      <c r="I1484" s="119">
        <v>0</v>
      </c>
      <c r="J1484" s="120">
        <f t="shared" si="10"/>
        <v>0</v>
      </c>
      <c r="K1484" s="118"/>
      <c r="L1484" s="118">
        <f t="shared" si="11"/>
        <v>0</v>
      </c>
      <c r="M1484" s="118">
        <v>6.0000000000000001E-3</v>
      </c>
      <c r="N1484" s="118">
        <f t="shared" si="12"/>
        <v>7.8E-2</v>
      </c>
      <c r="O1484" s="120">
        <v>21</v>
      </c>
      <c r="P1484" s="120">
        <f t="shared" si="13"/>
        <v>0</v>
      </c>
      <c r="Q1484" s="120">
        <f t="shared" si="14"/>
        <v>0</v>
      </c>
      <c r="R1484" s="10"/>
      <c r="S1484" s="10"/>
      <c r="T1484" s="10"/>
    </row>
    <row r="1485" spans="1:20" ht="11.25" outlineLevel="3" x14ac:dyDescent="0.2">
      <c r="A1485" s="16"/>
      <c r="B1485" s="113"/>
      <c r="C1485" s="114">
        <v>8</v>
      </c>
      <c r="D1485" s="115" t="s">
        <v>181</v>
      </c>
      <c r="E1485" s="116" t="s">
        <v>1148</v>
      </c>
      <c r="F1485" s="117" t="s">
        <v>1149</v>
      </c>
      <c r="G1485" s="115" t="s">
        <v>1055</v>
      </c>
      <c r="H1485" s="118">
        <v>2</v>
      </c>
      <c r="I1485" s="119">
        <v>0</v>
      </c>
      <c r="J1485" s="120">
        <f t="shared" si="10"/>
        <v>0</v>
      </c>
      <c r="K1485" s="118"/>
      <c r="L1485" s="118">
        <f t="shared" si="11"/>
        <v>0</v>
      </c>
      <c r="M1485" s="118"/>
      <c r="N1485" s="118">
        <f t="shared" si="12"/>
        <v>0</v>
      </c>
      <c r="O1485" s="120">
        <v>21</v>
      </c>
      <c r="P1485" s="120">
        <f t="shared" si="13"/>
        <v>0</v>
      </c>
      <c r="Q1485" s="120">
        <f t="shared" si="14"/>
        <v>0</v>
      </c>
      <c r="R1485" s="10"/>
      <c r="S1485" s="10"/>
      <c r="T1485" s="10"/>
    </row>
    <row r="1486" spans="1:20" ht="11.25" outlineLevel="3" x14ac:dyDescent="0.2">
      <c r="A1486" s="16"/>
      <c r="B1486" s="113"/>
      <c r="C1486" s="114">
        <v>9</v>
      </c>
      <c r="D1486" s="115" t="s">
        <v>181</v>
      </c>
      <c r="E1486" s="116" t="s">
        <v>1150</v>
      </c>
      <c r="F1486" s="117" t="s">
        <v>1151</v>
      </c>
      <c r="G1486" s="115" t="s">
        <v>1055</v>
      </c>
      <c r="H1486" s="118">
        <v>1</v>
      </c>
      <c r="I1486" s="119">
        <v>0</v>
      </c>
      <c r="J1486" s="120">
        <f t="shared" si="10"/>
        <v>0</v>
      </c>
      <c r="K1486" s="118"/>
      <c r="L1486" s="118">
        <f t="shared" si="11"/>
        <v>0</v>
      </c>
      <c r="M1486" s="118"/>
      <c r="N1486" s="118">
        <f t="shared" si="12"/>
        <v>0</v>
      </c>
      <c r="O1486" s="120">
        <v>21</v>
      </c>
      <c r="P1486" s="120">
        <f t="shared" si="13"/>
        <v>0</v>
      </c>
      <c r="Q1486" s="120">
        <f t="shared" si="14"/>
        <v>0</v>
      </c>
      <c r="R1486" s="10"/>
      <c r="S1486" s="10"/>
      <c r="T1486" s="10"/>
    </row>
    <row r="1487" spans="1:20" ht="11.25" outlineLevel="3" x14ac:dyDescent="0.2">
      <c r="A1487" s="16"/>
      <c r="B1487" s="113"/>
      <c r="C1487" s="114">
        <v>10</v>
      </c>
      <c r="D1487" s="115" t="s">
        <v>181</v>
      </c>
      <c r="E1487" s="116" t="s">
        <v>1152</v>
      </c>
      <c r="F1487" s="117" t="s">
        <v>1153</v>
      </c>
      <c r="G1487" s="115" t="s">
        <v>1055</v>
      </c>
      <c r="H1487" s="118">
        <v>1</v>
      </c>
      <c r="I1487" s="119">
        <v>0</v>
      </c>
      <c r="J1487" s="120">
        <f t="shared" si="10"/>
        <v>0</v>
      </c>
      <c r="K1487" s="118"/>
      <c r="L1487" s="118">
        <f t="shared" si="11"/>
        <v>0</v>
      </c>
      <c r="M1487" s="118"/>
      <c r="N1487" s="118">
        <f t="shared" si="12"/>
        <v>0</v>
      </c>
      <c r="O1487" s="120">
        <v>21</v>
      </c>
      <c r="P1487" s="120">
        <f t="shared" si="13"/>
        <v>0</v>
      </c>
      <c r="Q1487" s="120">
        <f t="shared" si="14"/>
        <v>0</v>
      </c>
      <c r="R1487" s="10"/>
      <c r="S1487" s="10"/>
      <c r="T1487" s="10"/>
    </row>
    <row r="1488" spans="1:20" ht="11.25" outlineLevel="3" x14ac:dyDescent="0.2">
      <c r="A1488" s="16"/>
      <c r="B1488" s="113"/>
      <c r="C1488" s="114">
        <v>11</v>
      </c>
      <c r="D1488" s="115" t="s">
        <v>181</v>
      </c>
      <c r="E1488" s="116" t="s">
        <v>1154</v>
      </c>
      <c r="F1488" s="117" t="s">
        <v>1155</v>
      </c>
      <c r="G1488" s="115" t="s">
        <v>277</v>
      </c>
      <c r="H1488" s="118">
        <v>35</v>
      </c>
      <c r="I1488" s="119">
        <v>0</v>
      </c>
      <c r="J1488" s="120">
        <f t="shared" si="10"/>
        <v>0</v>
      </c>
      <c r="K1488" s="118"/>
      <c r="L1488" s="118">
        <f t="shared" si="11"/>
        <v>0</v>
      </c>
      <c r="M1488" s="118"/>
      <c r="N1488" s="118">
        <f t="shared" si="12"/>
        <v>0</v>
      </c>
      <c r="O1488" s="120">
        <v>21</v>
      </c>
      <c r="P1488" s="120">
        <f t="shared" si="13"/>
        <v>0</v>
      </c>
      <c r="Q1488" s="120">
        <f t="shared" si="14"/>
        <v>0</v>
      </c>
      <c r="R1488" s="10"/>
      <c r="S1488" s="10"/>
      <c r="T1488" s="10"/>
    </row>
    <row r="1489" spans="1:20" ht="11.25" outlineLevel="3" x14ac:dyDescent="0.2">
      <c r="A1489" s="16"/>
      <c r="B1489" s="113"/>
      <c r="C1489" s="114">
        <v>12</v>
      </c>
      <c r="D1489" s="115" t="s">
        <v>181</v>
      </c>
      <c r="E1489" s="116" t="s">
        <v>1156</v>
      </c>
      <c r="F1489" s="117" t="s">
        <v>1157</v>
      </c>
      <c r="G1489" s="115" t="s">
        <v>184</v>
      </c>
      <c r="H1489" s="118">
        <v>1</v>
      </c>
      <c r="I1489" s="119">
        <v>0</v>
      </c>
      <c r="J1489" s="120">
        <f t="shared" si="10"/>
        <v>0</v>
      </c>
      <c r="K1489" s="118"/>
      <c r="L1489" s="118">
        <f t="shared" si="11"/>
        <v>0</v>
      </c>
      <c r="M1489" s="118"/>
      <c r="N1489" s="118">
        <f t="shared" si="12"/>
        <v>0</v>
      </c>
      <c r="O1489" s="120">
        <v>21</v>
      </c>
      <c r="P1489" s="120">
        <f t="shared" si="13"/>
        <v>0</v>
      </c>
      <c r="Q1489" s="120">
        <f t="shared" si="14"/>
        <v>0</v>
      </c>
      <c r="R1489" s="10"/>
      <c r="S1489" s="10"/>
      <c r="T1489" s="10"/>
    </row>
    <row r="1490" spans="1:20" ht="11.25" outlineLevel="3" x14ac:dyDescent="0.2">
      <c r="A1490" s="16"/>
      <c r="B1490" s="113"/>
      <c r="C1490" s="114">
        <v>13</v>
      </c>
      <c r="D1490" s="115" t="s">
        <v>181</v>
      </c>
      <c r="E1490" s="116" t="s">
        <v>1158</v>
      </c>
      <c r="F1490" s="117" t="s">
        <v>1159</v>
      </c>
      <c r="G1490" s="115" t="s">
        <v>1055</v>
      </c>
      <c r="H1490" s="118">
        <v>2</v>
      </c>
      <c r="I1490" s="119">
        <v>0</v>
      </c>
      <c r="J1490" s="120">
        <f t="shared" si="10"/>
        <v>0</v>
      </c>
      <c r="K1490" s="118"/>
      <c r="L1490" s="118">
        <f t="shared" si="11"/>
        <v>0</v>
      </c>
      <c r="M1490" s="118"/>
      <c r="N1490" s="118">
        <f t="shared" si="12"/>
        <v>0</v>
      </c>
      <c r="O1490" s="120">
        <v>21</v>
      </c>
      <c r="P1490" s="120">
        <f t="shared" si="13"/>
        <v>0</v>
      </c>
      <c r="Q1490" s="120">
        <f t="shared" si="14"/>
        <v>0</v>
      </c>
      <c r="R1490" s="10"/>
      <c r="S1490" s="10"/>
      <c r="T1490" s="10"/>
    </row>
    <row r="1491" spans="1:20" ht="11.25" outlineLevel="3" x14ac:dyDescent="0.2">
      <c r="A1491" s="16"/>
      <c r="B1491" s="113"/>
      <c r="C1491" s="114">
        <v>14</v>
      </c>
      <c r="D1491" s="115" t="s">
        <v>181</v>
      </c>
      <c r="E1491" s="116" t="s">
        <v>1160</v>
      </c>
      <c r="F1491" s="117" t="s">
        <v>1161</v>
      </c>
      <c r="G1491" s="115" t="s">
        <v>1055</v>
      </c>
      <c r="H1491" s="118">
        <v>2</v>
      </c>
      <c r="I1491" s="119">
        <v>0</v>
      </c>
      <c r="J1491" s="120">
        <f t="shared" si="10"/>
        <v>0</v>
      </c>
      <c r="K1491" s="118"/>
      <c r="L1491" s="118">
        <f t="shared" si="11"/>
        <v>0</v>
      </c>
      <c r="M1491" s="118"/>
      <c r="N1491" s="118">
        <f t="shared" si="12"/>
        <v>0</v>
      </c>
      <c r="O1491" s="120">
        <v>21</v>
      </c>
      <c r="P1491" s="120">
        <f t="shared" si="13"/>
        <v>0</v>
      </c>
      <c r="Q1491" s="120">
        <f t="shared" si="14"/>
        <v>0</v>
      </c>
      <c r="R1491" s="10"/>
      <c r="S1491" s="10"/>
      <c r="T1491" s="10"/>
    </row>
    <row r="1492" spans="1:20" ht="11.25" outlineLevel="3" x14ac:dyDescent="0.2">
      <c r="A1492" s="16"/>
      <c r="B1492" s="113"/>
      <c r="C1492" s="114">
        <v>15</v>
      </c>
      <c r="D1492" s="115" t="s">
        <v>181</v>
      </c>
      <c r="E1492" s="116" t="s">
        <v>1162</v>
      </c>
      <c r="F1492" s="117" t="s">
        <v>1163</v>
      </c>
      <c r="G1492" s="115" t="s">
        <v>277</v>
      </c>
      <c r="H1492" s="118">
        <v>35</v>
      </c>
      <c r="I1492" s="119">
        <v>0</v>
      </c>
      <c r="J1492" s="120">
        <f t="shared" si="10"/>
        <v>0</v>
      </c>
      <c r="K1492" s="118"/>
      <c r="L1492" s="118">
        <f t="shared" si="11"/>
        <v>0</v>
      </c>
      <c r="M1492" s="118"/>
      <c r="N1492" s="118">
        <f t="shared" si="12"/>
        <v>0</v>
      </c>
      <c r="O1492" s="120">
        <v>21</v>
      </c>
      <c r="P1492" s="120">
        <f t="shared" si="13"/>
        <v>0</v>
      </c>
      <c r="Q1492" s="120">
        <f t="shared" si="14"/>
        <v>0</v>
      </c>
      <c r="R1492" s="10"/>
      <c r="S1492" s="10"/>
      <c r="T1492" s="10"/>
    </row>
    <row r="1493" spans="1:20" ht="11.25" outlineLevel="3" x14ac:dyDescent="0.2">
      <c r="A1493" s="16"/>
      <c r="B1493" s="113"/>
      <c r="C1493" s="114">
        <v>16</v>
      </c>
      <c r="D1493" s="115" t="s">
        <v>181</v>
      </c>
      <c r="E1493" s="116" t="s">
        <v>1164</v>
      </c>
      <c r="F1493" s="117" t="s">
        <v>1165</v>
      </c>
      <c r="G1493" s="115" t="s">
        <v>779</v>
      </c>
      <c r="H1493" s="118">
        <v>8</v>
      </c>
      <c r="I1493" s="119">
        <v>0</v>
      </c>
      <c r="J1493" s="120">
        <f t="shared" si="10"/>
        <v>0</v>
      </c>
      <c r="K1493" s="118"/>
      <c r="L1493" s="118">
        <f t="shared" si="11"/>
        <v>0</v>
      </c>
      <c r="M1493" s="118"/>
      <c r="N1493" s="118">
        <f t="shared" si="12"/>
        <v>0</v>
      </c>
      <c r="O1493" s="120">
        <v>21</v>
      </c>
      <c r="P1493" s="120">
        <f t="shared" si="13"/>
        <v>0</v>
      </c>
      <c r="Q1493" s="120">
        <f t="shared" si="14"/>
        <v>0</v>
      </c>
      <c r="R1493" s="10"/>
      <c r="S1493" s="10"/>
      <c r="T1493" s="10"/>
    </row>
    <row r="1494" spans="1:20" outlineLevel="3" x14ac:dyDescent="0.15">
      <c r="B1494" s="7"/>
      <c r="C1494" s="7"/>
      <c r="D1494" s="7"/>
      <c r="E1494" s="7"/>
      <c r="F1494" s="7"/>
      <c r="G1494" s="7"/>
      <c r="H1494" s="7"/>
      <c r="I1494" s="10"/>
      <c r="J1494" s="10"/>
      <c r="K1494" s="7"/>
      <c r="L1494" s="7"/>
      <c r="M1494" s="7"/>
      <c r="N1494" s="7"/>
      <c r="O1494" s="7"/>
      <c r="P1494" s="10"/>
      <c r="Q1494" s="10"/>
    </row>
    <row r="1495" spans="1:20" ht="12" outlineLevel="1" x14ac:dyDescent="0.2">
      <c r="A1495" s="73" t="s">
        <v>111</v>
      </c>
      <c r="B1495" s="99">
        <v>2</v>
      </c>
      <c r="C1495" s="100"/>
      <c r="D1495" s="101" t="s">
        <v>179</v>
      </c>
      <c r="E1495" s="101"/>
      <c r="F1495" s="102" t="s">
        <v>112</v>
      </c>
      <c r="G1495" s="101"/>
      <c r="H1495" s="103"/>
      <c r="I1495" s="104"/>
      <c r="J1495" s="75">
        <f>SUBTOTAL(9,J1496:J1934)</f>
        <v>0</v>
      </c>
      <c r="K1495" s="103"/>
      <c r="L1495" s="76">
        <f>SUBTOTAL(9,L1496:L1934)</f>
        <v>104.52771941436252</v>
      </c>
      <c r="M1495" s="103"/>
      <c r="N1495" s="76">
        <f>SUBTOTAL(9,N1496:N1934)</f>
        <v>0</v>
      </c>
      <c r="O1495" s="105"/>
      <c r="P1495" s="75">
        <f>SUBTOTAL(9,P1496:P1934)</f>
        <v>0</v>
      </c>
      <c r="Q1495" s="75">
        <f>SUBTOTAL(9,Q1496:Q1934)</f>
        <v>0</v>
      </c>
      <c r="R1495" s="7"/>
      <c r="S1495" s="10"/>
      <c r="T1495" s="10"/>
    </row>
    <row r="1496" spans="1:20" ht="11.25" outlineLevel="2" x14ac:dyDescent="0.2">
      <c r="A1496" s="77" t="s">
        <v>113</v>
      </c>
      <c r="B1496" s="106">
        <v>3</v>
      </c>
      <c r="C1496" s="107"/>
      <c r="D1496" s="108" t="s">
        <v>180</v>
      </c>
      <c r="E1496" s="108"/>
      <c r="F1496" s="109" t="s">
        <v>49</v>
      </c>
      <c r="G1496" s="108"/>
      <c r="H1496" s="110"/>
      <c r="I1496" s="111"/>
      <c r="J1496" s="79">
        <f>SUBTOTAL(9,J1497:J1519)</f>
        <v>0</v>
      </c>
      <c r="K1496" s="110"/>
      <c r="L1496" s="80">
        <f>SUBTOTAL(9,L1497:L1519)</f>
        <v>0</v>
      </c>
      <c r="M1496" s="110"/>
      <c r="N1496" s="80">
        <f>SUBTOTAL(9,N1497:N1519)</f>
        <v>0</v>
      </c>
      <c r="O1496" s="112"/>
      <c r="P1496" s="79">
        <f>SUBTOTAL(9,P1497:P1519)</f>
        <v>0</v>
      </c>
      <c r="Q1496" s="79">
        <f>SUBTOTAL(9,Q1497:Q1519)</f>
        <v>0</v>
      </c>
      <c r="R1496" s="7"/>
      <c r="S1496" s="10"/>
      <c r="T1496" s="10"/>
    </row>
    <row r="1497" spans="1:20" ht="11.25" outlineLevel="3" x14ac:dyDescent="0.2">
      <c r="A1497" s="16"/>
      <c r="B1497" s="113"/>
      <c r="C1497" s="114">
        <v>1</v>
      </c>
      <c r="D1497" s="115" t="s">
        <v>236</v>
      </c>
      <c r="E1497" s="116" t="s">
        <v>1166</v>
      </c>
      <c r="F1497" s="117" t="s">
        <v>1167</v>
      </c>
      <c r="G1497" s="115" t="s">
        <v>243</v>
      </c>
      <c r="H1497" s="118">
        <v>32.8125</v>
      </c>
      <c r="I1497" s="119">
        <v>0</v>
      </c>
      <c r="J1497" s="120">
        <f>H1497*I1497</f>
        <v>0</v>
      </c>
      <c r="K1497" s="118"/>
      <c r="L1497" s="118">
        <f>H1497*K1497</f>
        <v>0</v>
      </c>
      <c r="M1497" s="118"/>
      <c r="N1497" s="118">
        <f>H1497*M1497</f>
        <v>0</v>
      </c>
      <c r="O1497" s="120">
        <v>21</v>
      </c>
      <c r="P1497" s="120">
        <f>J1497*(O1497/100)</f>
        <v>0</v>
      </c>
      <c r="Q1497" s="120">
        <f>J1497+P1497</f>
        <v>0</v>
      </c>
      <c r="R1497" s="10"/>
      <c r="S1497" s="10"/>
      <c r="T1497" s="10"/>
    </row>
    <row r="1498" spans="1:20" ht="9.75" outlineLevel="4" x14ac:dyDescent="0.2">
      <c r="A1498" s="121"/>
      <c r="B1498" s="122"/>
      <c r="C1498" s="122"/>
      <c r="D1498" s="123"/>
      <c r="E1498" s="128" t="s">
        <v>17</v>
      </c>
      <c r="F1498" s="124" t="s">
        <v>1168</v>
      </c>
      <c r="G1498" s="123"/>
      <c r="H1498" s="125">
        <v>32.8125</v>
      </c>
      <c r="I1498" s="126"/>
      <c r="J1498" s="127"/>
      <c r="K1498" s="125"/>
      <c r="L1498" s="125"/>
      <c r="M1498" s="125"/>
      <c r="N1498" s="125"/>
      <c r="O1498" s="127"/>
      <c r="P1498" s="127"/>
      <c r="Q1498" s="127"/>
      <c r="R1498" s="7"/>
      <c r="S1498" s="10"/>
    </row>
    <row r="1499" spans="1:20" ht="7.5" customHeight="1" outlineLevel="4" x14ac:dyDescent="0.15">
      <c r="A1499" s="10"/>
      <c r="B1499" s="84"/>
      <c r="C1499" s="83"/>
      <c r="D1499" s="86"/>
      <c r="E1499" s="45"/>
      <c r="F1499" s="87"/>
      <c r="G1499" s="86"/>
      <c r="H1499" s="88"/>
      <c r="I1499" s="90"/>
      <c r="J1499" s="47"/>
      <c r="K1499" s="51"/>
      <c r="L1499" s="51"/>
      <c r="M1499" s="51"/>
      <c r="N1499" s="51"/>
      <c r="O1499" s="47"/>
      <c r="P1499" s="47"/>
      <c r="Q1499" s="47"/>
      <c r="R1499" s="7"/>
      <c r="S1499" s="10"/>
    </row>
    <row r="1500" spans="1:20" ht="22.5" outlineLevel="3" x14ac:dyDescent="0.2">
      <c r="A1500" s="16"/>
      <c r="B1500" s="113"/>
      <c r="C1500" s="114">
        <v>2</v>
      </c>
      <c r="D1500" s="115" t="s">
        <v>236</v>
      </c>
      <c r="E1500" s="116" t="s">
        <v>1169</v>
      </c>
      <c r="F1500" s="117" t="s">
        <v>1170</v>
      </c>
      <c r="G1500" s="115" t="s">
        <v>243</v>
      </c>
      <c r="H1500" s="118">
        <v>10.151999999999999</v>
      </c>
      <c r="I1500" s="119">
        <v>0</v>
      </c>
      <c r="J1500" s="120">
        <f>H1500*I1500</f>
        <v>0</v>
      </c>
      <c r="K1500" s="118"/>
      <c r="L1500" s="118">
        <f>H1500*K1500</f>
        <v>0</v>
      </c>
      <c r="M1500" s="118"/>
      <c r="N1500" s="118">
        <f>H1500*M1500</f>
        <v>0</v>
      </c>
      <c r="O1500" s="120">
        <v>21</v>
      </c>
      <c r="P1500" s="120">
        <f>J1500*(O1500/100)</f>
        <v>0</v>
      </c>
      <c r="Q1500" s="120">
        <f>J1500+P1500</f>
        <v>0</v>
      </c>
      <c r="R1500" s="10"/>
      <c r="S1500" s="10"/>
      <c r="T1500" s="10"/>
    </row>
    <row r="1501" spans="1:20" ht="9.75" outlineLevel="4" x14ac:dyDescent="0.2">
      <c r="A1501" s="121"/>
      <c r="B1501" s="122"/>
      <c r="C1501" s="122"/>
      <c r="D1501" s="123"/>
      <c r="E1501" s="128" t="s">
        <v>17</v>
      </c>
      <c r="F1501" s="124" t="s">
        <v>1171</v>
      </c>
      <c r="G1501" s="123"/>
      <c r="H1501" s="125">
        <v>9.1519999999999992</v>
      </c>
      <c r="I1501" s="126"/>
      <c r="J1501" s="127"/>
      <c r="K1501" s="125"/>
      <c r="L1501" s="125"/>
      <c r="M1501" s="125"/>
      <c r="N1501" s="125"/>
      <c r="O1501" s="127"/>
      <c r="P1501" s="127"/>
      <c r="Q1501" s="127"/>
      <c r="R1501" s="7"/>
      <c r="S1501" s="10"/>
    </row>
    <row r="1502" spans="1:20" ht="9.75" outlineLevel="4" x14ac:dyDescent="0.2">
      <c r="A1502" s="121"/>
      <c r="B1502" s="122"/>
      <c r="C1502" s="122"/>
      <c r="D1502" s="123"/>
      <c r="E1502" s="128"/>
      <c r="F1502" s="124" t="s">
        <v>1172</v>
      </c>
      <c r="G1502" s="123"/>
      <c r="H1502" s="125">
        <v>1</v>
      </c>
      <c r="I1502" s="126"/>
      <c r="J1502" s="127"/>
      <c r="K1502" s="125"/>
      <c r="L1502" s="125"/>
      <c r="M1502" s="125"/>
      <c r="N1502" s="125"/>
      <c r="O1502" s="127"/>
      <c r="P1502" s="127"/>
      <c r="Q1502" s="127"/>
      <c r="R1502" s="7"/>
      <c r="S1502" s="10"/>
    </row>
    <row r="1503" spans="1:20" ht="7.5" customHeight="1" outlineLevel="4" x14ac:dyDescent="0.15">
      <c r="A1503" s="10"/>
      <c r="B1503" s="84"/>
      <c r="C1503" s="83"/>
      <c r="D1503" s="86"/>
      <c r="E1503" s="45"/>
      <c r="F1503" s="87"/>
      <c r="G1503" s="86"/>
      <c r="H1503" s="88"/>
      <c r="I1503" s="90"/>
      <c r="J1503" s="47"/>
      <c r="K1503" s="51"/>
      <c r="L1503" s="51"/>
      <c r="M1503" s="51"/>
      <c r="N1503" s="51"/>
      <c r="O1503" s="47"/>
      <c r="P1503" s="47"/>
      <c r="Q1503" s="47"/>
      <c r="R1503" s="7"/>
      <c r="S1503" s="10"/>
    </row>
    <row r="1504" spans="1:20" ht="22.5" outlineLevel="3" x14ac:dyDescent="0.2">
      <c r="A1504" s="16"/>
      <c r="B1504" s="113"/>
      <c r="C1504" s="114">
        <v>3</v>
      </c>
      <c r="D1504" s="115" t="s">
        <v>236</v>
      </c>
      <c r="E1504" s="116" t="s">
        <v>248</v>
      </c>
      <c r="F1504" s="117" t="s">
        <v>249</v>
      </c>
      <c r="G1504" s="115" t="s">
        <v>243</v>
      </c>
      <c r="H1504" s="118">
        <v>42.965000000000003</v>
      </c>
      <c r="I1504" s="119">
        <v>0</v>
      </c>
      <c r="J1504" s="120">
        <f>H1504*I1504</f>
        <v>0</v>
      </c>
      <c r="K1504" s="118"/>
      <c r="L1504" s="118">
        <f>H1504*K1504</f>
        <v>0</v>
      </c>
      <c r="M1504" s="118"/>
      <c r="N1504" s="118">
        <f>H1504*M1504</f>
        <v>0</v>
      </c>
      <c r="O1504" s="120">
        <v>21</v>
      </c>
      <c r="P1504" s="120">
        <f>J1504*(O1504/100)</f>
        <v>0</v>
      </c>
      <c r="Q1504" s="120">
        <f>J1504+P1504</f>
        <v>0</v>
      </c>
      <c r="R1504" s="10"/>
      <c r="S1504" s="10"/>
      <c r="T1504" s="10"/>
    </row>
    <row r="1505" spans="1:20" ht="9.75" outlineLevel="4" x14ac:dyDescent="0.2">
      <c r="A1505" s="121"/>
      <c r="B1505" s="122"/>
      <c r="C1505" s="122"/>
      <c r="D1505" s="123"/>
      <c r="E1505" s="128" t="s">
        <v>17</v>
      </c>
      <c r="F1505" s="124" t="s">
        <v>1173</v>
      </c>
      <c r="G1505" s="123"/>
      <c r="H1505" s="125">
        <v>42.965000000000003</v>
      </c>
      <c r="I1505" s="126"/>
      <c r="J1505" s="127"/>
      <c r="K1505" s="125"/>
      <c r="L1505" s="125"/>
      <c r="M1505" s="125"/>
      <c r="N1505" s="125"/>
      <c r="O1505" s="127"/>
      <c r="P1505" s="127"/>
      <c r="Q1505" s="127"/>
      <c r="R1505" s="7"/>
      <c r="S1505" s="10"/>
    </row>
    <row r="1506" spans="1:20" ht="7.5" customHeight="1" outlineLevel="4" x14ac:dyDescent="0.15">
      <c r="A1506" s="10"/>
      <c r="B1506" s="84"/>
      <c r="C1506" s="83"/>
      <c r="D1506" s="86"/>
      <c r="E1506" s="45"/>
      <c r="F1506" s="87"/>
      <c r="G1506" s="86"/>
      <c r="H1506" s="88"/>
      <c r="I1506" s="90"/>
      <c r="J1506" s="47"/>
      <c r="K1506" s="51"/>
      <c r="L1506" s="51"/>
      <c r="M1506" s="51"/>
      <c r="N1506" s="51"/>
      <c r="O1506" s="47"/>
      <c r="P1506" s="47"/>
      <c r="Q1506" s="47"/>
      <c r="R1506" s="7"/>
      <c r="S1506" s="10"/>
    </row>
    <row r="1507" spans="1:20" ht="22.5" outlineLevel="3" x14ac:dyDescent="0.2">
      <c r="A1507" s="16"/>
      <c r="B1507" s="113"/>
      <c r="C1507" s="114">
        <v>4</v>
      </c>
      <c r="D1507" s="115" t="s">
        <v>236</v>
      </c>
      <c r="E1507" s="116" t="s">
        <v>251</v>
      </c>
      <c r="F1507" s="117" t="s">
        <v>252</v>
      </c>
      <c r="G1507" s="115" t="s">
        <v>243</v>
      </c>
      <c r="H1507" s="118">
        <v>429.65</v>
      </c>
      <c r="I1507" s="119">
        <v>0</v>
      </c>
      <c r="J1507" s="120">
        <f>H1507*I1507</f>
        <v>0</v>
      </c>
      <c r="K1507" s="118"/>
      <c r="L1507" s="118">
        <f>H1507*K1507</f>
        <v>0</v>
      </c>
      <c r="M1507" s="118"/>
      <c r="N1507" s="118">
        <f>H1507*M1507</f>
        <v>0</v>
      </c>
      <c r="O1507" s="120">
        <v>21</v>
      </c>
      <c r="P1507" s="120">
        <f>J1507*(O1507/100)</f>
        <v>0</v>
      </c>
      <c r="Q1507" s="120">
        <f>J1507+P1507</f>
        <v>0</v>
      </c>
      <c r="R1507" s="10"/>
      <c r="S1507" s="10"/>
      <c r="T1507" s="10"/>
    </row>
    <row r="1508" spans="1:20" ht="9.75" outlineLevel="4" x14ac:dyDescent="0.2">
      <c r="A1508" s="121"/>
      <c r="B1508" s="122"/>
      <c r="C1508" s="122"/>
      <c r="D1508" s="123"/>
      <c r="E1508" s="128" t="s">
        <v>17</v>
      </c>
      <c r="F1508" s="124" t="s">
        <v>1174</v>
      </c>
      <c r="G1508" s="123"/>
      <c r="H1508" s="125">
        <v>429.65</v>
      </c>
      <c r="I1508" s="126"/>
      <c r="J1508" s="127"/>
      <c r="K1508" s="125"/>
      <c r="L1508" s="125"/>
      <c r="M1508" s="125"/>
      <c r="N1508" s="125"/>
      <c r="O1508" s="127"/>
      <c r="P1508" s="127"/>
      <c r="Q1508" s="127"/>
      <c r="R1508" s="7"/>
      <c r="S1508" s="10"/>
    </row>
    <row r="1509" spans="1:20" ht="7.5" customHeight="1" outlineLevel="4" x14ac:dyDescent="0.15">
      <c r="A1509" s="10"/>
      <c r="B1509" s="84"/>
      <c r="C1509" s="83"/>
      <c r="D1509" s="86"/>
      <c r="E1509" s="45"/>
      <c r="F1509" s="87"/>
      <c r="G1509" s="86"/>
      <c r="H1509" s="88"/>
      <c r="I1509" s="90"/>
      <c r="J1509" s="47"/>
      <c r="K1509" s="51"/>
      <c r="L1509" s="51"/>
      <c r="M1509" s="51"/>
      <c r="N1509" s="51"/>
      <c r="O1509" s="47"/>
      <c r="P1509" s="47"/>
      <c r="Q1509" s="47"/>
      <c r="R1509" s="7"/>
      <c r="S1509" s="10"/>
    </row>
    <row r="1510" spans="1:20" ht="11.25" outlineLevel="3" x14ac:dyDescent="0.2">
      <c r="A1510" s="16"/>
      <c r="B1510" s="113"/>
      <c r="C1510" s="114">
        <v>5</v>
      </c>
      <c r="D1510" s="115" t="s">
        <v>236</v>
      </c>
      <c r="E1510" s="116" t="s">
        <v>724</v>
      </c>
      <c r="F1510" s="117" t="s">
        <v>725</v>
      </c>
      <c r="G1510" s="115" t="s">
        <v>243</v>
      </c>
      <c r="H1510" s="118">
        <v>42.965000000000003</v>
      </c>
      <c r="I1510" s="119">
        <v>0</v>
      </c>
      <c r="J1510" s="120">
        <f>H1510*I1510</f>
        <v>0</v>
      </c>
      <c r="K1510" s="118"/>
      <c r="L1510" s="118">
        <f>H1510*K1510</f>
        <v>0</v>
      </c>
      <c r="M1510" s="118"/>
      <c r="N1510" s="118">
        <f>H1510*M1510</f>
        <v>0</v>
      </c>
      <c r="O1510" s="120">
        <v>21</v>
      </c>
      <c r="P1510" s="120">
        <f>J1510*(O1510/100)</f>
        <v>0</v>
      </c>
      <c r="Q1510" s="120">
        <f>J1510+P1510</f>
        <v>0</v>
      </c>
      <c r="R1510" s="10"/>
      <c r="S1510" s="10"/>
      <c r="T1510" s="10"/>
    </row>
    <row r="1511" spans="1:20" ht="9.75" outlineLevel="4" x14ac:dyDescent="0.2">
      <c r="A1511" s="121"/>
      <c r="B1511" s="122"/>
      <c r="C1511" s="122"/>
      <c r="D1511" s="123"/>
      <c r="E1511" s="128" t="s">
        <v>17</v>
      </c>
      <c r="F1511" s="124" t="s">
        <v>1173</v>
      </c>
      <c r="G1511" s="123"/>
      <c r="H1511" s="125">
        <v>42.965000000000003</v>
      </c>
      <c r="I1511" s="126"/>
      <c r="J1511" s="127"/>
      <c r="K1511" s="125"/>
      <c r="L1511" s="125"/>
      <c r="M1511" s="125"/>
      <c r="N1511" s="125"/>
      <c r="O1511" s="127"/>
      <c r="P1511" s="127"/>
      <c r="Q1511" s="127"/>
      <c r="R1511" s="7"/>
      <c r="S1511" s="10"/>
    </row>
    <row r="1512" spans="1:20" ht="7.5" customHeight="1" outlineLevel="4" x14ac:dyDescent="0.15">
      <c r="A1512" s="10"/>
      <c r="B1512" s="84"/>
      <c r="C1512" s="83"/>
      <c r="D1512" s="86"/>
      <c r="E1512" s="45"/>
      <c r="F1512" s="87"/>
      <c r="G1512" s="86"/>
      <c r="H1512" s="88"/>
      <c r="I1512" s="90"/>
      <c r="J1512" s="47"/>
      <c r="K1512" s="51"/>
      <c r="L1512" s="51"/>
      <c r="M1512" s="51"/>
      <c r="N1512" s="51"/>
      <c r="O1512" s="47"/>
      <c r="P1512" s="47"/>
      <c r="Q1512" s="47"/>
      <c r="R1512" s="7"/>
      <c r="S1512" s="10"/>
    </row>
    <row r="1513" spans="1:20" ht="11.25" outlineLevel="3" x14ac:dyDescent="0.2">
      <c r="A1513" s="16"/>
      <c r="B1513" s="113"/>
      <c r="C1513" s="114">
        <v>6</v>
      </c>
      <c r="D1513" s="115" t="s">
        <v>236</v>
      </c>
      <c r="E1513" s="116" t="s">
        <v>254</v>
      </c>
      <c r="F1513" s="117" t="s">
        <v>255</v>
      </c>
      <c r="G1513" s="115" t="s">
        <v>234</v>
      </c>
      <c r="H1513" s="118">
        <v>73.040500000000009</v>
      </c>
      <c r="I1513" s="119">
        <v>0</v>
      </c>
      <c r="J1513" s="120">
        <f>H1513*I1513</f>
        <v>0</v>
      </c>
      <c r="K1513" s="118"/>
      <c r="L1513" s="118">
        <f>H1513*K1513</f>
        <v>0</v>
      </c>
      <c r="M1513" s="118"/>
      <c r="N1513" s="118">
        <f>H1513*M1513</f>
        <v>0</v>
      </c>
      <c r="O1513" s="120">
        <v>21</v>
      </c>
      <c r="P1513" s="120">
        <f>J1513*(O1513/100)</f>
        <v>0</v>
      </c>
      <c r="Q1513" s="120">
        <f>J1513+P1513</f>
        <v>0</v>
      </c>
      <c r="R1513" s="10"/>
      <c r="S1513" s="10"/>
      <c r="T1513" s="10"/>
    </row>
    <row r="1514" spans="1:20" ht="9.75" outlineLevel="4" x14ac:dyDescent="0.2">
      <c r="A1514" s="121"/>
      <c r="B1514" s="122"/>
      <c r="C1514" s="122"/>
      <c r="D1514" s="123"/>
      <c r="E1514" s="128" t="s">
        <v>17</v>
      </c>
      <c r="F1514" s="124" t="s">
        <v>1175</v>
      </c>
      <c r="G1514" s="123"/>
      <c r="H1514" s="125">
        <v>73.040500000000009</v>
      </c>
      <c r="I1514" s="126"/>
      <c r="J1514" s="127"/>
      <c r="K1514" s="125"/>
      <c r="L1514" s="125"/>
      <c r="M1514" s="125"/>
      <c r="N1514" s="125"/>
      <c r="O1514" s="127"/>
      <c r="P1514" s="127"/>
      <c r="Q1514" s="127"/>
      <c r="R1514" s="7"/>
      <c r="S1514" s="10"/>
    </row>
    <row r="1515" spans="1:20" ht="7.5" customHeight="1" outlineLevel="4" x14ac:dyDescent="0.15">
      <c r="A1515" s="10"/>
      <c r="B1515" s="84"/>
      <c r="C1515" s="83"/>
      <c r="D1515" s="86"/>
      <c r="E1515" s="45"/>
      <c r="F1515" s="87"/>
      <c r="G1515" s="86"/>
      <c r="H1515" s="88"/>
      <c r="I1515" s="90"/>
      <c r="J1515" s="47"/>
      <c r="K1515" s="51"/>
      <c r="L1515" s="51"/>
      <c r="M1515" s="51"/>
      <c r="N1515" s="51"/>
      <c r="O1515" s="47"/>
      <c r="P1515" s="47"/>
      <c r="Q1515" s="47"/>
      <c r="R1515" s="7"/>
      <c r="S1515" s="10"/>
    </row>
    <row r="1516" spans="1:20" ht="11.25" outlineLevel="3" x14ac:dyDescent="0.2">
      <c r="A1516" s="16"/>
      <c r="B1516" s="113"/>
      <c r="C1516" s="114">
        <v>7</v>
      </c>
      <c r="D1516" s="115" t="s">
        <v>236</v>
      </c>
      <c r="E1516" s="116" t="s">
        <v>257</v>
      </c>
      <c r="F1516" s="117" t="s">
        <v>258</v>
      </c>
      <c r="G1516" s="115" t="s">
        <v>243</v>
      </c>
      <c r="H1516" s="118">
        <v>42.965000000000003</v>
      </c>
      <c r="I1516" s="119">
        <v>0</v>
      </c>
      <c r="J1516" s="120">
        <f>H1516*I1516</f>
        <v>0</v>
      </c>
      <c r="K1516" s="118"/>
      <c r="L1516" s="118">
        <f>H1516*K1516</f>
        <v>0</v>
      </c>
      <c r="M1516" s="118"/>
      <c r="N1516" s="118">
        <f>H1516*M1516</f>
        <v>0</v>
      </c>
      <c r="O1516" s="120">
        <v>21</v>
      </c>
      <c r="P1516" s="120">
        <f>J1516*(O1516/100)</f>
        <v>0</v>
      </c>
      <c r="Q1516" s="120">
        <f>J1516+P1516</f>
        <v>0</v>
      </c>
      <c r="R1516" s="10"/>
      <c r="S1516" s="10"/>
      <c r="T1516" s="10"/>
    </row>
    <row r="1517" spans="1:20" ht="9.75" outlineLevel="4" x14ac:dyDescent="0.2">
      <c r="A1517" s="121"/>
      <c r="B1517" s="122"/>
      <c r="C1517" s="122"/>
      <c r="D1517" s="123"/>
      <c r="E1517" s="128" t="s">
        <v>17</v>
      </c>
      <c r="F1517" s="124" t="s">
        <v>1173</v>
      </c>
      <c r="G1517" s="123"/>
      <c r="H1517" s="125">
        <v>42.965000000000003</v>
      </c>
      <c r="I1517" s="126"/>
      <c r="J1517" s="127"/>
      <c r="K1517" s="125"/>
      <c r="L1517" s="125"/>
      <c r="M1517" s="125"/>
      <c r="N1517" s="125"/>
      <c r="O1517" s="127"/>
      <c r="P1517" s="127"/>
      <c r="Q1517" s="127"/>
      <c r="R1517" s="7"/>
      <c r="S1517" s="10"/>
    </row>
    <row r="1518" spans="1:20" ht="7.5" customHeight="1" outlineLevel="4" x14ac:dyDescent="0.15">
      <c r="A1518" s="10"/>
      <c r="B1518" s="84"/>
      <c r="C1518" s="83"/>
      <c r="D1518" s="86"/>
      <c r="E1518" s="45"/>
      <c r="F1518" s="87"/>
      <c r="G1518" s="86"/>
      <c r="H1518" s="88"/>
      <c r="I1518" s="90"/>
      <c r="J1518" s="47"/>
      <c r="K1518" s="51"/>
      <c r="L1518" s="51"/>
      <c r="M1518" s="51"/>
      <c r="N1518" s="51"/>
      <c r="O1518" s="47"/>
      <c r="P1518" s="47"/>
      <c r="Q1518" s="47"/>
      <c r="R1518" s="7"/>
      <c r="S1518" s="10"/>
    </row>
    <row r="1519" spans="1:20" outlineLevel="3" x14ac:dyDescent="0.15">
      <c r="B1519" s="7"/>
      <c r="C1519" s="7"/>
      <c r="D1519" s="7"/>
      <c r="E1519" s="7"/>
      <c r="F1519" s="7"/>
      <c r="G1519" s="7"/>
      <c r="H1519" s="7"/>
      <c r="I1519" s="10"/>
      <c r="J1519" s="10"/>
      <c r="K1519" s="7"/>
      <c r="L1519" s="7"/>
      <c r="M1519" s="7"/>
      <c r="N1519" s="7"/>
      <c r="O1519" s="7"/>
      <c r="P1519" s="10"/>
      <c r="Q1519" s="10"/>
    </row>
    <row r="1520" spans="1:20" ht="11.25" outlineLevel="2" x14ac:dyDescent="0.2">
      <c r="A1520" s="77" t="s">
        <v>114</v>
      </c>
      <c r="B1520" s="106">
        <v>3</v>
      </c>
      <c r="C1520" s="107"/>
      <c r="D1520" s="108" t="s">
        <v>180</v>
      </c>
      <c r="E1520" s="108"/>
      <c r="F1520" s="109" t="s">
        <v>51</v>
      </c>
      <c r="G1520" s="108"/>
      <c r="H1520" s="110"/>
      <c r="I1520" s="111"/>
      <c r="J1520" s="79">
        <f>SUBTOTAL(9,J1521:J1554)</f>
        <v>0</v>
      </c>
      <c r="K1520" s="110"/>
      <c r="L1520" s="80">
        <f>SUBTOTAL(9,L1521:L1554)</f>
        <v>59.758989462812508</v>
      </c>
      <c r="M1520" s="110"/>
      <c r="N1520" s="80">
        <f>SUBTOTAL(9,N1521:N1554)</f>
        <v>0</v>
      </c>
      <c r="O1520" s="112"/>
      <c r="P1520" s="79">
        <f>SUBTOTAL(9,P1521:P1554)</f>
        <v>0</v>
      </c>
      <c r="Q1520" s="79">
        <f>SUBTOTAL(9,Q1521:Q1554)</f>
        <v>0</v>
      </c>
      <c r="R1520" s="7"/>
      <c r="S1520" s="10"/>
      <c r="T1520" s="10"/>
    </row>
    <row r="1521" spans="1:20" ht="11.25" outlineLevel="3" x14ac:dyDescent="0.2">
      <c r="A1521" s="16"/>
      <c r="B1521" s="113"/>
      <c r="C1521" s="114">
        <v>1</v>
      </c>
      <c r="D1521" s="115" t="s">
        <v>236</v>
      </c>
      <c r="E1521" s="116" t="s">
        <v>1176</v>
      </c>
      <c r="F1521" s="117" t="s">
        <v>1177</v>
      </c>
      <c r="G1521" s="115" t="s">
        <v>243</v>
      </c>
      <c r="H1521" s="118">
        <v>4.7924999999999995</v>
      </c>
      <c r="I1521" s="119">
        <v>0</v>
      </c>
      <c r="J1521" s="120">
        <f>H1521*I1521</f>
        <v>0</v>
      </c>
      <c r="K1521" s="118">
        <v>2.16</v>
      </c>
      <c r="L1521" s="118">
        <f>H1521*K1521</f>
        <v>10.351799999999999</v>
      </c>
      <c r="M1521" s="118"/>
      <c r="N1521" s="118">
        <f>H1521*M1521</f>
        <v>0</v>
      </c>
      <c r="O1521" s="120">
        <v>21</v>
      </c>
      <c r="P1521" s="120">
        <f>J1521*(O1521/100)</f>
        <v>0</v>
      </c>
      <c r="Q1521" s="120">
        <f>J1521+P1521</f>
        <v>0</v>
      </c>
      <c r="R1521" s="10"/>
      <c r="S1521" s="10"/>
      <c r="T1521" s="10"/>
    </row>
    <row r="1522" spans="1:20" ht="9.75" outlineLevel="4" x14ac:dyDescent="0.2">
      <c r="A1522" s="121"/>
      <c r="B1522" s="122"/>
      <c r="C1522" s="122"/>
      <c r="D1522" s="123"/>
      <c r="E1522" s="128" t="s">
        <v>17</v>
      </c>
      <c r="F1522" s="124" t="s">
        <v>1178</v>
      </c>
      <c r="G1522" s="123"/>
      <c r="H1522" s="125">
        <v>4.7924999999999995</v>
      </c>
      <c r="I1522" s="126"/>
      <c r="J1522" s="127"/>
      <c r="K1522" s="125"/>
      <c r="L1522" s="125"/>
      <c r="M1522" s="125"/>
      <c r="N1522" s="125"/>
      <c r="O1522" s="127"/>
      <c r="P1522" s="127"/>
      <c r="Q1522" s="127"/>
      <c r="R1522" s="7"/>
      <c r="S1522" s="10"/>
    </row>
    <row r="1523" spans="1:20" ht="7.5" customHeight="1" outlineLevel="4" x14ac:dyDescent="0.15">
      <c r="A1523" s="10"/>
      <c r="B1523" s="84"/>
      <c r="C1523" s="83"/>
      <c r="D1523" s="86"/>
      <c r="E1523" s="45"/>
      <c r="F1523" s="87"/>
      <c r="G1523" s="86"/>
      <c r="H1523" s="88"/>
      <c r="I1523" s="90"/>
      <c r="J1523" s="47"/>
      <c r="K1523" s="51"/>
      <c r="L1523" s="51"/>
      <c r="M1523" s="51"/>
      <c r="N1523" s="51"/>
      <c r="O1523" s="47"/>
      <c r="P1523" s="47"/>
      <c r="Q1523" s="47"/>
      <c r="R1523" s="7"/>
      <c r="S1523" s="10"/>
    </row>
    <row r="1524" spans="1:20" ht="11.25" outlineLevel="3" x14ac:dyDescent="0.2">
      <c r="A1524" s="16"/>
      <c r="B1524" s="113"/>
      <c r="C1524" s="114">
        <v>2</v>
      </c>
      <c r="D1524" s="115" t="s">
        <v>236</v>
      </c>
      <c r="E1524" s="116" t="s">
        <v>1179</v>
      </c>
      <c r="F1524" s="117" t="s">
        <v>1180</v>
      </c>
      <c r="G1524" s="115" t="s">
        <v>243</v>
      </c>
      <c r="H1524" s="118">
        <v>4.617</v>
      </c>
      <c r="I1524" s="119">
        <v>0</v>
      </c>
      <c r="J1524" s="120">
        <f>H1524*I1524</f>
        <v>0</v>
      </c>
      <c r="K1524" s="118">
        <v>2.3010199999999998</v>
      </c>
      <c r="L1524" s="118">
        <f>H1524*K1524</f>
        <v>10.623809339999999</v>
      </c>
      <c r="M1524" s="118"/>
      <c r="N1524" s="118">
        <f>H1524*M1524</f>
        <v>0</v>
      </c>
      <c r="O1524" s="120">
        <v>21</v>
      </c>
      <c r="P1524" s="120">
        <f>J1524*(O1524/100)</f>
        <v>0</v>
      </c>
      <c r="Q1524" s="120">
        <f>J1524+P1524</f>
        <v>0</v>
      </c>
      <c r="R1524" s="10"/>
      <c r="S1524" s="10"/>
      <c r="T1524" s="10"/>
    </row>
    <row r="1525" spans="1:20" ht="9.75" outlineLevel="4" x14ac:dyDescent="0.2">
      <c r="A1525" s="121"/>
      <c r="B1525" s="122"/>
      <c r="C1525" s="122"/>
      <c r="D1525" s="123"/>
      <c r="E1525" s="128" t="s">
        <v>17</v>
      </c>
      <c r="F1525" s="124" t="s">
        <v>1181</v>
      </c>
      <c r="G1525" s="123"/>
      <c r="H1525" s="125">
        <v>4.617</v>
      </c>
      <c r="I1525" s="126"/>
      <c r="J1525" s="127"/>
      <c r="K1525" s="125"/>
      <c r="L1525" s="125"/>
      <c r="M1525" s="125"/>
      <c r="N1525" s="125"/>
      <c r="O1525" s="127"/>
      <c r="P1525" s="127"/>
      <c r="Q1525" s="127"/>
      <c r="R1525" s="7"/>
      <c r="S1525" s="10"/>
    </row>
    <row r="1526" spans="1:20" ht="7.5" customHeight="1" outlineLevel="4" x14ac:dyDescent="0.15">
      <c r="A1526" s="10"/>
      <c r="B1526" s="84"/>
      <c r="C1526" s="83"/>
      <c r="D1526" s="86"/>
      <c r="E1526" s="45"/>
      <c r="F1526" s="87"/>
      <c r="G1526" s="86"/>
      <c r="H1526" s="88"/>
      <c r="I1526" s="90"/>
      <c r="J1526" s="47"/>
      <c r="K1526" s="51"/>
      <c r="L1526" s="51"/>
      <c r="M1526" s="51"/>
      <c r="N1526" s="51"/>
      <c r="O1526" s="47"/>
      <c r="P1526" s="47"/>
      <c r="Q1526" s="47"/>
      <c r="R1526" s="7"/>
      <c r="S1526" s="10"/>
    </row>
    <row r="1527" spans="1:20" ht="11.25" outlineLevel="3" x14ac:dyDescent="0.2">
      <c r="A1527" s="16"/>
      <c r="B1527" s="113"/>
      <c r="C1527" s="114">
        <v>3</v>
      </c>
      <c r="D1527" s="115" t="s">
        <v>236</v>
      </c>
      <c r="E1527" s="116" t="s">
        <v>1182</v>
      </c>
      <c r="F1527" s="117" t="s">
        <v>1183</v>
      </c>
      <c r="G1527" s="115" t="s">
        <v>243</v>
      </c>
      <c r="H1527" s="118">
        <v>4.617</v>
      </c>
      <c r="I1527" s="119">
        <v>0</v>
      </c>
      <c r="J1527" s="120">
        <f>H1527*I1527</f>
        <v>0</v>
      </c>
      <c r="K1527" s="118">
        <v>2.3010199999999998</v>
      </c>
      <c r="L1527" s="118">
        <f>H1527*K1527</f>
        <v>10.623809339999999</v>
      </c>
      <c r="M1527" s="118"/>
      <c r="N1527" s="118">
        <f>H1527*M1527</f>
        <v>0</v>
      </c>
      <c r="O1527" s="120">
        <v>21</v>
      </c>
      <c r="P1527" s="120">
        <f>J1527*(O1527/100)</f>
        <v>0</v>
      </c>
      <c r="Q1527" s="120">
        <f>J1527+P1527</f>
        <v>0</v>
      </c>
      <c r="R1527" s="10"/>
      <c r="S1527" s="10"/>
      <c r="T1527" s="10"/>
    </row>
    <row r="1528" spans="1:20" ht="9.75" outlineLevel="4" x14ac:dyDescent="0.2">
      <c r="A1528" s="121"/>
      <c r="B1528" s="122"/>
      <c r="C1528" s="122"/>
      <c r="D1528" s="123"/>
      <c r="E1528" s="128" t="s">
        <v>17</v>
      </c>
      <c r="F1528" s="124" t="s">
        <v>1181</v>
      </c>
      <c r="G1528" s="123"/>
      <c r="H1528" s="125">
        <v>4.617</v>
      </c>
      <c r="I1528" s="126"/>
      <c r="J1528" s="127"/>
      <c r="K1528" s="125"/>
      <c r="L1528" s="125"/>
      <c r="M1528" s="125"/>
      <c r="N1528" s="125"/>
      <c r="O1528" s="127"/>
      <c r="P1528" s="127"/>
      <c r="Q1528" s="127"/>
      <c r="R1528" s="7"/>
      <c r="S1528" s="10"/>
    </row>
    <row r="1529" spans="1:20" ht="7.5" customHeight="1" outlineLevel="4" x14ac:dyDescent="0.15">
      <c r="A1529" s="10"/>
      <c r="B1529" s="84"/>
      <c r="C1529" s="83"/>
      <c r="D1529" s="86"/>
      <c r="E1529" s="45"/>
      <c r="F1529" s="87"/>
      <c r="G1529" s="86"/>
      <c r="H1529" s="88"/>
      <c r="I1529" s="90"/>
      <c r="J1529" s="47"/>
      <c r="K1529" s="51"/>
      <c r="L1529" s="51"/>
      <c r="M1529" s="51"/>
      <c r="N1529" s="51"/>
      <c r="O1529" s="47"/>
      <c r="P1529" s="47"/>
      <c r="Q1529" s="47"/>
      <c r="R1529" s="7"/>
      <c r="S1529" s="10"/>
    </row>
    <row r="1530" spans="1:20" ht="11.25" outlineLevel="3" x14ac:dyDescent="0.2">
      <c r="A1530" s="16"/>
      <c r="B1530" s="113"/>
      <c r="C1530" s="114">
        <v>4</v>
      </c>
      <c r="D1530" s="115" t="s">
        <v>236</v>
      </c>
      <c r="E1530" s="116" t="s">
        <v>1184</v>
      </c>
      <c r="F1530" s="117" t="s">
        <v>1185</v>
      </c>
      <c r="G1530" s="115" t="s">
        <v>234</v>
      </c>
      <c r="H1530" s="118">
        <v>0.21353625000000001</v>
      </c>
      <c r="I1530" s="119">
        <v>0</v>
      </c>
      <c r="J1530" s="120">
        <f>H1530*I1530</f>
        <v>0</v>
      </c>
      <c r="K1530" s="118">
        <v>1.06277</v>
      </c>
      <c r="L1530" s="118">
        <f>H1530*K1530</f>
        <v>0.22693992041250002</v>
      </c>
      <c r="M1530" s="118"/>
      <c r="N1530" s="118">
        <f>H1530*M1530</f>
        <v>0</v>
      </c>
      <c r="O1530" s="120">
        <v>21</v>
      </c>
      <c r="P1530" s="120">
        <f>J1530*(O1530/100)</f>
        <v>0</v>
      </c>
      <c r="Q1530" s="120">
        <f>J1530+P1530</f>
        <v>0</v>
      </c>
      <c r="R1530" s="10"/>
      <c r="S1530" s="10"/>
      <c r="T1530" s="10"/>
    </row>
    <row r="1531" spans="1:20" ht="9.75" outlineLevel="4" x14ac:dyDescent="0.2">
      <c r="A1531" s="121"/>
      <c r="B1531" s="122"/>
      <c r="C1531" s="122"/>
      <c r="D1531" s="123"/>
      <c r="E1531" s="128" t="s">
        <v>17</v>
      </c>
      <c r="F1531" s="124" t="s">
        <v>1186</v>
      </c>
      <c r="G1531" s="123"/>
      <c r="H1531" s="125">
        <v>0.21353625000000001</v>
      </c>
      <c r="I1531" s="126"/>
      <c r="J1531" s="127"/>
      <c r="K1531" s="125"/>
      <c r="L1531" s="125"/>
      <c r="M1531" s="125"/>
      <c r="N1531" s="125"/>
      <c r="O1531" s="127"/>
      <c r="P1531" s="127"/>
      <c r="Q1531" s="127"/>
      <c r="R1531" s="7"/>
      <c r="S1531" s="10"/>
    </row>
    <row r="1532" spans="1:20" ht="7.5" customHeight="1" outlineLevel="4" x14ac:dyDescent="0.15">
      <c r="A1532" s="10"/>
      <c r="B1532" s="84"/>
      <c r="C1532" s="83"/>
      <c r="D1532" s="86"/>
      <c r="E1532" s="45"/>
      <c r="F1532" s="87"/>
      <c r="G1532" s="86"/>
      <c r="H1532" s="88"/>
      <c r="I1532" s="90"/>
      <c r="J1532" s="47"/>
      <c r="K1532" s="51"/>
      <c r="L1532" s="51"/>
      <c r="M1532" s="51"/>
      <c r="N1532" s="51"/>
      <c r="O1532" s="47"/>
      <c r="P1532" s="47"/>
      <c r="Q1532" s="47"/>
      <c r="R1532" s="7"/>
      <c r="S1532" s="10"/>
    </row>
    <row r="1533" spans="1:20" ht="11.25" outlineLevel="3" x14ac:dyDescent="0.2">
      <c r="A1533" s="16"/>
      <c r="B1533" s="113"/>
      <c r="C1533" s="114">
        <v>5</v>
      </c>
      <c r="D1533" s="115" t="s">
        <v>236</v>
      </c>
      <c r="E1533" s="116" t="s">
        <v>1187</v>
      </c>
      <c r="F1533" s="117" t="s">
        <v>1188</v>
      </c>
      <c r="G1533" s="115" t="s">
        <v>243</v>
      </c>
      <c r="H1533" s="118">
        <v>9.1519999999999992</v>
      </c>
      <c r="I1533" s="119">
        <v>0</v>
      </c>
      <c r="J1533" s="120">
        <f>H1533*I1533</f>
        <v>0</v>
      </c>
      <c r="K1533" s="118">
        <v>2.3010199999999998</v>
      </c>
      <c r="L1533" s="118">
        <f>H1533*K1533</f>
        <v>21.058935039999998</v>
      </c>
      <c r="M1533" s="118"/>
      <c r="N1533" s="118">
        <f>H1533*M1533</f>
        <v>0</v>
      </c>
      <c r="O1533" s="120">
        <v>21</v>
      </c>
      <c r="P1533" s="120">
        <f>J1533*(O1533/100)</f>
        <v>0</v>
      </c>
      <c r="Q1533" s="120">
        <f>J1533+P1533</f>
        <v>0</v>
      </c>
      <c r="R1533" s="10"/>
      <c r="S1533" s="10"/>
      <c r="T1533" s="10"/>
    </row>
    <row r="1534" spans="1:20" ht="9.75" outlineLevel="4" x14ac:dyDescent="0.2">
      <c r="A1534" s="121"/>
      <c r="B1534" s="122"/>
      <c r="C1534" s="122"/>
      <c r="D1534" s="123"/>
      <c r="E1534" s="128" t="s">
        <v>17</v>
      </c>
      <c r="F1534" s="124" t="s">
        <v>1189</v>
      </c>
      <c r="G1534" s="123"/>
      <c r="H1534" s="125">
        <v>9.1519999999999992</v>
      </c>
      <c r="I1534" s="126"/>
      <c r="J1534" s="127"/>
      <c r="K1534" s="125"/>
      <c r="L1534" s="125"/>
      <c r="M1534" s="125"/>
      <c r="N1534" s="125"/>
      <c r="O1534" s="127"/>
      <c r="P1534" s="127"/>
      <c r="Q1534" s="127"/>
      <c r="R1534" s="7"/>
      <c r="S1534" s="10"/>
    </row>
    <row r="1535" spans="1:20" ht="7.5" customHeight="1" outlineLevel="4" x14ac:dyDescent="0.15">
      <c r="A1535" s="10"/>
      <c r="B1535" s="84"/>
      <c r="C1535" s="83"/>
      <c r="D1535" s="86"/>
      <c r="E1535" s="45"/>
      <c r="F1535" s="87"/>
      <c r="G1535" s="86"/>
      <c r="H1535" s="88"/>
      <c r="I1535" s="90"/>
      <c r="J1535" s="47"/>
      <c r="K1535" s="51"/>
      <c r="L1535" s="51"/>
      <c r="M1535" s="51"/>
      <c r="N1535" s="51"/>
      <c r="O1535" s="47"/>
      <c r="P1535" s="47"/>
      <c r="Q1535" s="47"/>
      <c r="R1535" s="7"/>
      <c r="S1535" s="10"/>
    </row>
    <row r="1536" spans="1:20" ht="11.25" outlineLevel="3" x14ac:dyDescent="0.2">
      <c r="A1536" s="16"/>
      <c r="B1536" s="113"/>
      <c r="C1536" s="114">
        <v>6</v>
      </c>
      <c r="D1536" s="115" t="s">
        <v>236</v>
      </c>
      <c r="E1536" s="116" t="s">
        <v>1190</v>
      </c>
      <c r="F1536" s="117" t="s">
        <v>1191</v>
      </c>
      <c r="G1536" s="115" t="s">
        <v>243</v>
      </c>
      <c r="H1536" s="118">
        <v>1</v>
      </c>
      <c r="I1536" s="119">
        <v>0</v>
      </c>
      <c r="J1536" s="120">
        <f>H1536*I1536</f>
        <v>0</v>
      </c>
      <c r="K1536" s="118">
        <v>2.3010199999999998</v>
      </c>
      <c r="L1536" s="118">
        <f>H1536*K1536</f>
        <v>2.3010199999999998</v>
      </c>
      <c r="M1536" s="118"/>
      <c r="N1536" s="118">
        <f>H1536*M1536</f>
        <v>0</v>
      </c>
      <c r="O1536" s="120">
        <v>21</v>
      </c>
      <c r="P1536" s="120">
        <f>J1536*(O1536/100)</f>
        <v>0</v>
      </c>
      <c r="Q1536" s="120">
        <f>J1536+P1536</f>
        <v>0</v>
      </c>
      <c r="R1536" s="10"/>
      <c r="S1536" s="10"/>
      <c r="T1536" s="10"/>
    </row>
    <row r="1537" spans="1:20" ht="9.75" outlineLevel="4" x14ac:dyDescent="0.2">
      <c r="A1537" s="121"/>
      <c r="B1537" s="122"/>
      <c r="C1537" s="122"/>
      <c r="D1537" s="123"/>
      <c r="E1537" s="128" t="s">
        <v>17</v>
      </c>
      <c r="F1537" s="124" t="s">
        <v>1192</v>
      </c>
      <c r="G1537" s="123"/>
      <c r="H1537" s="125">
        <v>1</v>
      </c>
      <c r="I1537" s="126"/>
      <c r="J1537" s="127"/>
      <c r="K1537" s="125"/>
      <c r="L1537" s="125"/>
      <c r="M1537" s="125"/>
      <c r="N1537" s="125"/>
      <c r="O1537" s="127"/>
      <c r="P1537" s="127"/>
      <c r="Q1537" s="127"/>
      <c r="R1537" s="7"/>
      <c r="S1537" s="10"/>
    </row>
    <row r="1538" spans="1:20" ht="7.5" customHeight="1" outlineLevel="4" x14ac:dyDescent="0.15">
      <c r="A1538" s="10"/>
      <c r="B1538" s="84"/>
      <c r="C1538" s="83"/>
      <c r="D1538" s="86"/>
      <c r="E1538" s="45"/>
      <c r="F1538" s="87"/>
      <c r="G1538" s="86"/>
      <c r="H1538" s="88"/>
      <c r="I1538" s="90"/>
      <c r="J1538" s="47"/>
      <c r="K1538" s="51"/>
      <c r="L1538" s="51"/>
      <c r="M1538" s="51"/>
      <c r="N1538" s="51"/>
      <c r="O1538" s="47"/>
      <c r="P1538" s="47"/>
      <c r="Q1538" s="47"/>
      <c r="R1538" s="7"/>
      <c r="S1538" s="10"/>
    </row>
    <row r="1539" spans="1:20" ht="11.25" outlineLevel="3" x14ac:dyDescent="0.2">
      <c r="A1539" s="16"/>
      <c r="B1539" s="113"/>
      <c r="C1539" s="114">
        <v>7</v>
      </c>
      <c r="D1539" s="115" t="s">
        <v>236</v>
      </c>
      <c r="E1539" s="116" t="s">
        <v>1193</v>
      </c>
      <c r="F1539" s="117" t="s">
        <v>1194</v>
      </c>
      <c r="G1539" s="115" t="s">
        <v>239</v>
      </c>
      <c r="H1539" s="118">
        <v>4.2</v>
      </c>
      <c r="I1539" s="119">
        <v>0</v>
      </c>
      <c r="J1539" s="120">
        <f>H1539*I1539</f>
        <v>0</v>
      </c>
      <c r="K1539" s="118">
        <v>2.64E-3</v>
      </c>
      <c r="L1539" s="118">
        <f>H1539*K1539</f>
        <v>1.1088000000000001E-2</v>
      </c>
      <c r="M1539" s="118"/>
      <c r="N1539" s="118">
        <f>H1539*M1539</f>
        <v>0</v>
      </c>
      <c r="O1539" s="120">
        <v>21</v>
      </c>
      <c r="P1539" s="120">
        <f>J1539*(O1539/100)</f>
        <v>0</v>
      </c>
      <c r="Q1539" s="120">
        <f>J1539+P1539</f>
        <v>0</v>
      </c>
      <c r="R1539" s="10"/>
      <c r="S1539" s="10"/>
      <c r="T1539" s="10"/>
    </row>
    <row r="1540" spans="1:20" ht="9.75" outlineLevel="4" x14ac:dyDescent="0.2">
      <c r="A1540" s="121"/>
      <c r="B1540" s="122"/>
      <c r="C1540" s="122"/>
      <c r="D1540" s="123"/>
      <c r="E1540" s="128" t="s">
        <v>17</v>
      </c>
      <c r="F1540" s="124" t="s">
        <v>1195</v>
      </c>
      <c r="G1540" s="123"/>
      <c r="H1540" s="125">
        <v>4.2</v>
      </c>
      <c r="I1540" s="126"/>
      <c r="J1540" s="127"/>
      <c r="K1540" s="125"/>
      <c r="L1540" s="125"/>
      <c r="M1540" s="125"/>
      <c r="N1540" s="125"/>
      <c r="O1540" s="127"/>
      <c r="P1540" s="127"/>
      <c r="Q1540" s="127"/>
      <c r="R1540" s="7"/>
      <c r="S1540" s="10"/>
    </row>
    <row r="1541" spans="1:20" ht="7.5" customHeight="1" outlineLevel="4" x14ac:dyDescent="0.15">
      <c r="A1541" s="10"/>
      <c r="B1541" s="84"/>
      <c r="C1541" s="83"/>
      <c r="D1541" s="86"/>
      <c r="E1541" s="45"/>
      <c r="F1541" s="87"/>
      <c r="G1541" s="86"/>
      <c r="H1541" s="88"/>
      <c r="I1541" s="90"/>
      <c r="J1541" s="47"/>
      <c r="K1541" s="51"/>
      <c r="L1541" s="51"/>
      <c r="M1541" s="51"/>
      <c r="N1541" s="51"/>
      <c r="O1541" s="47"/>
      <c r="P1541" s="47"/>
      <c r="Q1541" s="47"/>
      <c r="R1541" s="7"/>
      <c r="S1541" s="10"/>
    </row>
    <row r="1542" spans="1:20" ht="11.25" outlineLevel="3" x14ac:dyDescent="0.2">
      <c r="A1542" s="16"/>
      <c r="B1542" s="113"/>
      <c r="C1542" s="114">
        <v>8</v>
      </c>
      <c r="D1542" s="115" t="s">
        <v>236</v>
      </c>
      <c r="E1542" s="116" t="s">
        <v>1196</v>
      </c>
      <c r="F1542" s="117" t="s">
        <v>1197</v>
      </c>
      <c r="G1542" s="115" t="s">
        <v>239</v>
      </c>
      <c r="H1542" s="118">
        <v>4.2</v>
      </c>
      <c r="I1542" s="119">
        <v>0</v>
      </c>
      <c r="J1542" s="120">
        <f>H1542*I1542</f>
        <v>0</v>
      </c>
      <c r="K1542" s="118"/>
      <c r="L1542" s="118">
        <f>H1542*K1542</f>
        <v>0</v>
      </c>
      <c r="M1542" s="118"/>
      <c r="N1542" s="118">
        <f>H1542*M1542</f>
        <v>0</v>
      </c>
      <c r="O1542" s="120">
        <v>21</v>
      </c>
      <c r="P1542" s="120">
        <f>J1542*(O1542/100)</f>
        <v>0</v>
      </c>
      <c r="Q1542" s="120">
        <f>J1542+P1542</f>
        <v>0</v>
      </c>
      <c r="R1542" s="10"/>
      <c r="S1542" s="10"/>
      <c r="T1542" s="10"/>
    </row>
    <row r="1543" spans="1:20" ht="9.75" outlineLevel="4" x14ac:dyDescent="0.2">
      <c r="A1543" s="121"/>
      <c r="B1543" s="122"/>
      <c r="C1543" s="122"/>
      <c r="D1543" s="123"/>
      <c r="E1543" s="128" t="s">
        <v>17</v>
      </c>
      <c r="F1543" s="124" t="s">
        <v>1195</v>
      </c>
      <c r="G1543" s="123"/>
      <c r="H1543" s="125">
        <v>4.2</v>
      </c>
      <c r="I1543" s="126"/>
      <c r="J1543" s="127"/>
      <c r="K1543" s="125"/>
      <c r="L1543" s="125"/>
      <c r="M1543" s="125"/>
      <c r="N1543" s="125"/>
      <c r="O1543" s="127"/>
      <c r="P1543" s="127"/>
      <c r="Q1543" s="127"/>
      <c r="R1543" s="7"/>
      <c r="S1543" s="10"/>
    </row>
    <row r="1544" spans="1:20" ht="7.5" customHeight="1" outlineLevel="4" x14ac:dyDescent="0.15">
      <c r="A1544" s="10"/>
      <c r="B1544" s="84"/>
      <c r="C1544" s="83"/>
      <c r="D1544" s="86"/>
      <c r="E1544" s="45"/>
      <c r="F1544" s="87"/>
      <c r="G1544" s="86"/>
      <c r="H1544" s="88"/>
      <c r="I1544" s="90"/>
      <c r="J1544" s="47"/>
      <c r="K1544" s="51"/>
      <c r="L1544" s="51"/>
      <c r="M1544" s="51"/>
      <c r="N1544" s="51"/>
      <c r="O1544" s="47"/>
      <c r="P1544" s="47"/>
      <c r="Q1544" s="47"/>
      <c r="R1544" s="7"/>
      <c r="S1544" s="10"/>
    </row>
    <row r="1545" spans="1:20" ht="22.5" outlineLevel="3" x14ac:dyDescent="0.2">
      <c r="A1545" s="16"/>
      <c r="B1545" s="113"/>
      <c r="C1545" s="114">
        <v>9</v>
      </c>
      <c r="D1545" s="115" t="s">
        <v>236</v>
      </c>
      <c r="E1545" s="116" t="s">
        <v>1198</v>
      </c>
      <c r="F1545" s="117" t="s">
        <v>1199</v>
      </c>
      <c r="G1545" s="115" t="s">
        <v>239</v>
      </c>
      <c r="H1545" s="118">
        <v>7.3080000000000007</v>
      </c>
      <c r="I1545" s="119">
        <v>0</v>
      </c>
      <c r="J1545" s="120">
        <f>H1545*I1545</f>
        <v>0</v>
      </c>
      <c r="K1545" s="118">
        <v>0.51809000000000005</v>
      </c>
      <c r="L1545" s="118">
        <f>H1545*K1545</f>
        <v>3.7862017200000007</v>
      </c>
      <c r="M1545" s="118"/>
      <c r="N1545" s="118">
        <f>H1545*M1545</f>
        <v>0</v>
      </c>
      <c r="O1545" s="120">
        <v>21</v>
      </c>
      <c r="P1545" s="120">
        <f>J1545*(O1545/100)</f>
        <v>0</v>
      </c>
      <c r="Q1545" s="120">
        <f>J1545+P1545</f>
        <v>0</v>
      </c>
      <c r="R1545" s="10"/>
      <c r="S1545" s="10"/>
      <c r="T1545" s="10"/>
    </row>
    <row r="1546" spans="1:20" ht="9.75" outlineLevel="4" x14ac:dyDescent="0.2">
      <c r="A1546" s="121"/>
      <c r="B1546" s="122"/>
      <c r="C1546" s="122"/>
      <c r="D1546" s="123"/>
      <c r="E1546" s="128" t="s">
        <v>17</v>
      </c>
      <c r="F1546" s="124" t="s">
        <v>1200</v>
      </c>
      <c r="G1546" s="123"/>
      <c r="H1546" s="125">
        <v>7.3080000000000007</v>
      </c>
      <c r="I1546" s="126"/>
      <c r="J1546" s="127"/>
      <c r="K1546" s="125"/>
      <c r="L1546" s="125"/>
      <c r="M1546" s="125"/>
      <c r="N1546" s="125"/>
      <c r="O1546" s="127"/>
      <c r="P1546" s="127"/>
      <c r="Q1546" s="127"/>
      <c r="R1546" s="7"/>
      <c r="S1546" s="10"/>
    </row>
    <row r="1547" spans="1:20" ht="7.5" customHeight="1" outlineLevel="4" x14ac:dyDescent="0.15">
      <c r="A1547" s="10"/>
      <c r="B1547" s="84"/>
      <c r="C1547" s="83"/>
      <c r="D1547" s="86"/>
      <c r="E1547" s="45"/>
      <c r="F1547" s="87"/>
      <c r="G1547" s="86"/>
      <c r="H1547" s="88"/>
      <c r="I1547" s="90"/>
      <c r="J1547" s="47"/>
      <c r="K1547" s="51"/>
      <c r="L1547" s="51"/>
      <c r="M1547" s="51"/>
      <c r="N1547" s="51"/>
      <c r="O1547" s="47"/>
      <c r="P1547" s="47"/>
      <c r="Q1547" s="47"/>
      <c r="R1547" s="7"/>
      <c r="S1547" s="10"/>
    </row>
    <row r="1548" spans="1:20" ht="22.5" outlineLevel="3" x14ac:dyDescent="0.2">
      <c r="A1548" s="16"/>
      <c r="B1548" s="113"/>
      <c r="C1548" s="114">
        <v>10</v>
      </c>
      <c r="D1548" s="115" t="s">
        <v>236</v>
      </c>
      <c r="E1548" s="116" t="s">
        <v>1201</v>
      </c>
      <c r="F1548" s="117" t="s">
        <v>1202</v>
      </c>
      <c r="G1548" s="115" t="s">
        <v>239</v>
      </c>
      <c r="H1548" s="118">
        <v>0.7</v>
      </c>
      <c r="I1548" s="119">
        <v>0</v>
      </c>
      <c r="J1548" s="120">
        <f>H1548*I1548</f>
        <v>0</v>
      </c>
      <c r="K1548" s="118">
        <v>0.96226</v>
      </c>
      <c r="L1548" s="118">
        <f>H1548*K1548</f>
        <v>0.67358200000000001</v>
      </c>
      <c r="M1548" s="118"/>
      <c r="N1548" s="118">
        <f>H1548*M1548</f>
        <v>0</v>
      </c>
      <c r="O1548" s="120">
        <v>21</v>
      </c>
      <c r="P1548" s="120">
        <f>J1548*(O1548/100)</f>
        <v>0</v>
      </c>
      <c r="Q1548" s="120">
        <f>J1548+P1548</f>
        <v>0</v>
      </c>
      <c r="R1548" s="10"/>
      <c r="S1548" s="10"/>
      <c r="T1548" s="10"/>
    </row>
    <row r="1549" spans="1:20" ht="9.75" outlineLevel="4" x14ac:dyDescent="0.2">
      <c r="A1549" s="121"/>
      <c r="B1549" s="122"/>
      <c r="C1549" s="122"/>
      <c r="D1549" s="123"/>
      <c r="E1549" s="128" t="s">
        <v>17</v>
      </c>
      <c r="F1549" s="124" t="s">
        <v>1203</v>
      </c>
      <c r="G1549" s="123"/>
      <c r="H1549" s="125">
        <v>0.7</v>
      </c>
      <c r="I1549" s="126"/>
      <c r="J1549" s="127"/>
      <c r="K1549" s="125"/>
      <c r="L1549" s="125"/>
      <c r="M1549" s="125"/>
      <c r="N1549" s="125"/>
      <c r="O1549" s="127"/>
      <c r="P1549" s="127"/>
      <c r="Q1549" s="127"/>
      <c r="R1549" s="7"/>
      <c r="S1549" s="10"/>
    </row>
    <row r="1550" spans="1:20" ht="7.5" customHeight="1" outlineLevel="4" x14ac:dyDescent="0.15">
      <c r="A1550" s="10"/>
      <c r="B1550" s="84"/>
      <c r="C1550" s="83"/>
      <c r="D1550" s="86"/>
      <c r="E1550" s="45"/>
      <c r="F1550" s="87"/>
      <c r="G1550" s="86"/>
      <c r="H1550" s="88"/>
      <c r="I1550" s="90"/>
      <c r="J1550" s="47"/>
      <c r="K1550" s="51"/>
      <c r="L1550" s="51"/>
      <c r="M1550" s="51"/>
      <c r="N1550" s="51"/>
      <c r="O1550" s="47"/>
      <c r="P1550" s="47"/>
      <c r="Q1550" s="47"/>
      <c r="R1550" s="7"/>
      <c r="S1550" s="10"/>
    </row>
    <row r="1551" spans="1:20" ht="11.25" outlineLevel="3" x14ac:dyDescent="0.2">
      <c r="A1551" s="16"/>
      <c r="B1551" s="113"/>
      <c r="C1551" s="114">
        <v>11</v>
      </c>
      <c r="D1551" s="115" t="s">
        <v>236</v>
      </c>
      <c r="E1551" s="116" t="s">
        <v>1204</v>
      </c>
      <c r="F1551" s="117" t="s">
        <v>1205</v>
      </c>
      <c r="G1551" s="115" t="s">
        <v>234</v>
      </c>
      <c r="H1551" s="118">
        <v>9.6095999999999987E-2</v>
      </c>
      <c r="I1551" s="119">
        <v>0</v>
      </c>
      <c r="J1551" s="120">
        <f>H1551*I1551</f>
        <v>0</v>
      </c>
      <c r="K1551" s="118">
        <v>1.0593999999999999</v>
      </c>
      <c r="L1551" s="118">
        <f>H1551*K1551</f>
        <v>0.10180410239999997</v>
      </c>
      <c r="M1551" s="118"/>
      <c r="N1551" s="118">
        <f>H1551*M1551</f>
        <v>0</v>
      </c>
      <c r="O1551" s="120">
        <v>21</v>
      </c>
      <c r="P1551" s="120">
        <f>J1551*(O1551/100)</f>
        <v>0</v>
      </c>
      <c r="Q1551" s="120">
        <f>J1551+P1551</f>
        <v>0</v>
      </c>
      <c r="R1551" s="10"/>
      <c r="S1551" s="10"/>
      <c r="T1551" s="10"/>
    </row>
    <row r="1552" spans="1:20" ht="9.75" outlineLevel="4" x14ac:dyDescent="0.2">
      <c r="A1552" s="121"/>
      <c r="B1552" s="122"/>
      <c r="C1552" s="122"/>
      <c r="D1552" s="123"/>
      <c r="E1552" s="128" t="s">
        <v>17</v>
      </c>
      <c r="F1552" s="124" t="s">
        <v>1206</v>
      </c>
      <c r="G1552" s="123"/>
      <c r="H1552" s="125">
        <v>9.6095999999999987E-2</v>
      </c>
      <c r="I1552" s="126"/>
      <c r="J1552" s="127"/>
      <c r="K1552" s="125"/>
      <c r="L1552" s="125"/>
      <c r="M1552" s="125"/>
      <c r="N1552" s="125"/>
      <c r="O1552" s="127"/>
      <c r="P1552" s="127"/>
      <c r="Q1552" s="127"/>
      <c r="R1552" s="7"/>
      <c r="S1552" s="10"/>
    </row>
    <row r="1553" spans="1:20" ht="7.5" customHeight="1" outlineLevel="4" x14ac:dyDescent="0.15">
      <c r="A1553" s="10"/>
      <c r="B1553" s="84"/>
      <c r="C1553" s="83"/>
      <c r="D1553" s="86"/>
      <c r="E1553" s="45"/>
      <c r="F1553" s="87"/>
      <c r="G1553" s="86"/>
      <c r="H1553" s="88"/>
      <c r="I1553" s="90"/>
      <c r="J1553" s="47"/>
      <c r="K1553" s="51"/>
      <c r="L1553" s="51"/>
      <c r="M1553" s="51"/>
      <c r="N1553" s="51"/>
      <c r="O1553" s="47"/>
      <c r="P1553" s="47"/>
      <c r="Q1553" s="47"/>
      <c r="R1553" s="7"/>
      <c r="S1553" s="10"/>
    </row>
    <row r="1554" spans="1:20" outlineLevel="3" x14ac:dyDescent="0.15">
      <c r="B1554" s="7"/>
      <c r="C1554" s="7"/>
      <c r="D1554" s="7"/>
      <c r="E1554" s="7"/>
      <c r="F1554" s="7"/>
      <c r="G1554" s="7"/>
      <c r="H1554" s="7"/>
      <c r="I1554" s="10"/>
      <c r="J1554" s="10"/>
      <c r="K1554" s="7"/>
      <c r="L1554" s="7"/>
      <c r="M1554" s="7"/>
      <c r="N1554" s="7"/>
      <c r="O1554" s="7"/>
      <c r="P1554" s="10"/>
      <c r="Q1554" s="10"/>
    </row>
    <row r="1555" spans="1:20" ht="11.25" outlineLevel="2" x14ac:dyDescent="0.2">
      <c r="A1555" s="77" t="s">
        <v>115</v>
      </c>
      <c r="B1555" s="106">
        <v>3</v>
      </c>
      <c r="C1555" s="107"/>
      <c r="D1555" s="108" t="s">
        <v>180</v>
      </c>
      <c r="E1555" s="108"/>
      <c r="F1555" s="109" t="s">
        <v>69</v>
      </c>
      <c r="G1555" s="108"/>
      <c r="H1555" s="110"/>
      <c r="I1555" s="111"/>
      <c r="J1555" s="79">
        <f>SUBTOTAL(9,J1556:J1577)</f>
        <v>0</v>
      </c>
      <c r="K1555" s="110"/>
      <c r="L1555" s="80">
        <f>SUBTOTAL(9,L1556:L1577)</f>
        <v>20.130717149999995</v>
      </c>
      <c r="M1555" s="110"/>
      <c r="N1555" s="80">
        <f>SUBTOTAL(9,N1556:N1577)</f>
        <v>0</v>
      </c>
      <c r="O1555" s="112"/>
      <c r="P1555" s="79">
        <f>SUBTOTAL(9,P1556:P1577)</f>
        <v>0</v>
      </c>
      <c r="Q1555" s="79">
        <f>SUBTOTAL(9,Q1556:Q1577)</f>
        <v>0</v>
      </c>
      <c r="R1555" s="7"/>
      <c r="S1555" s="10"/>
      <c r="T1555" s="10"/>
    </row>
    <row r="1556" spans="1:20" ht="22.5" outlineLevel="3" x14ac:dyDescent="0.2">
      <c r="A1556" s="16"/>
      <c r="B1556" s="113"/>
      <c r="C1556" s="114">
        <v>1</v>
      </c>
      <c r="D1556" s="115" t="s">
        <v>236</v>
      </c>
      <c r="E1556" s="116" t="s">
        <v>1207</v>
      </c>
      <c r="F1556" s="117" t="s">
        <v>1208</v>
      </c>
      <c r="G1556" s="115" t="s">
        <v>239</v>
      </c>
      <c r="H1556" s="118">
        <v>3.75</v>
      </c>
      <c r="I1556" s="119">
        <v>0</v>
      </c>
      <c r="J1556" s="120">
        <f>H1556*I1556</f>
        <v>0</v>
      </c>
      <c r="K1556" s="118">
        <v>0.96226</v>
      </c>
      <c r="L1556" s="118">
        <f>H1556*K1556</f>
        <v>3.6084749999999999</v>
      </c>
      <c r="M1556" s="118"/>
      <c r="N1556" s="118">
        <f>H1556*M1556</f>
        <v>0</v>
      </c>
      <c r="O1556" s="120">
        <v>21</v>
      </c>
      <c r="P1556" s="120">
        <f>J1556*(O1556/100)</f>
        <v>0</v>
      </c>
      <c r="Q1556" s="120">
        <f>J1556+P1556</f>
        <v>0</v>
      </c>
      <c r="R1556" s="10"/>
      <c r="S1556" s="10"/>
      <c r="T1556" s="10"/>
    </row>
    <row r="1557" spans="1:20" ht="9.75" outlineLevel="4" x14ac:dyDescent="0.2">
      <c r="A1557" s="121"/>
      <c r="B1557" s="122"/>
      <c r="C1557" s="122"/>
      <c r="D1557" s="123"/>
      <c r="E1557" s="128" t="s">
        <v>17</v>
      </c>
      <c r="F1557" s="124" t="s">
        <v>1209</v>
      </c>
      <c r="G1557" s="123"/>
      <c r="H1557" s="125">
        <v>3.75</v>
      </c>
      <c r="I1557" s="126"/>
      <c r="J1557" s="127"/>
      <c r="K1557" s="125"/>
      <c r="L1557" s="125"/>
      <c r="M1557" s="125"/>
      <c r="N1557" s="125"/>
      <c r="O1557" s="127"/>
      <c r="P1557" s="127"/>
      <c r="Q1557" s="127"/>
      <c r="R1557" s="7"/>
      <c r="S1557" s="10"/>
    </row>
    <row r="1558" spans="1:20" ht="7.5" customHeight="1" outlineLevel="4" x14ac:dyDescent="0.15">
      <c r="A1558" s="10"/>
      <c r="B1558" s="84"/>
      <c r="C1558" s="83"/>
      <c r="D1558" s="86"/>
      <c r="E1558" s="45"/>
      <c r="F1558" s="87"/>
      <c r="G1558" s="86"/>
      <c r="H1558" s="88"/>
      <c r="I1558" s="90"/>
      <c r="J1558" s="47"/>
      <c r="K1558" s="51"/>
      <c r="L1558" s="51"/>
      <c r="M1558" s="51"/>
      <c r="N1558" s="51"/>
      <c r="O1558" s="47"/>
      <c r="P1558" s="47"/>
      <c r="Q1558" s="47"/>
      <c r="R1558" s="7"/>
      <c r="S1558" s="10"/>
    </row>
    <row r="1559" spans="1:20" ht="11.25" outlineLevel="3" x14ac:dyDescent="0.2">
      <c r="A1559" s="16"/>
      <c r="B1559" s="113"/>
      <c r="C1559" s="114">
        <v>2</v>
      </c>
      <c r="D1559" s="115" t="s">
        <v>236</v>
      </c>
      <c r="E1559" s="116" t="s">
        <v>1210</v>
      </c>
      <c r="F1559" s="117" t="s">
        <v>1211</v>
      </c>
      <c r="G1559" s="115" t="s">
        <v>239</v>
      </c>
      <c r="H1559" s="118">
        <v>65.575000000000003</v>
      </c>
      <c r="I1559" s="119">
        <v>0</v>
      </c>
      <c r="J1559" s="120">
        <f>H1559*I1559</f>
        <v>0</v>
      </c>
      <c r="K1559" s="118">
        <v>0.18970999999999999</v>
      </c>
      <c r="L1559" s="118">
        <f>H1559*K1559</f>
        <v>12.44023325</v>
      </c>
      <c r="M1559" s="118"/>
      <c r="N1559" s="118">
        <f>H1559*M1559</f>
        <v>0</v>
      </c>
      <c r="O1559" s="120">
        <v>21</v>
      </c>
      <c r="P1559" s="120">
        <f>J1559*(O1559/100)</f>
        <v>0</v>
      </c>
      <c r="Q1559" s="120">
        <f>J1559+P1559</f>
        <v>0</v>
      </c>
      <c r="R1559" s="10"/>
      <c r="S1559" s="10"/>
      <c r="T1559" s="10"/>
    </row>
    <row r="1560" spans="1:20" ht="9.75" outlineLevel="4" x14ac:dyDescent="0.2">
      <c r="A1560" s="121"/>
      <c r="B1560" s="122"/>
      <c r="C1560" s="122"/>
      <c r="D1560" s="123"/>
      <c r="E1560" s="128" t="s">
        <v>17</v>
      </c>
      <c r="F1560" s="124" t="s">
        <v>1212</v>
      </c>
      <c r="G1560" s="123"/>
      <c r="H1560" s="125">
        <v>65.575000000000003</v>
      </c>
      <c r="I1560" s="126"/>
      <c r="J1560" s="127"/>
      <c r="K1560" s="125"/>
      <c r="L1560" s="125"/>
      <c r="M1560" s="125"/>
      <c r="N1560" s="125"/>
      <c r="O1560" s="127"/>
      <c r="P1560" s="127"/>
      <c r="Q1560" s="127"/>
      <c r="R1560" s="7"/>
      <c r="S1560" s="10"/>
    </row>
    <row r="1561" spans="1:20" ht="7.5" customHeight="1" outlineLevel="4" x14ac:dyDescent="0.15">
      <c r="A1561" s="10"/>
      <c r="B1561" s="84"/>
      <c r="C1561" s="83"/>
      <c r="D1561" s="86"/>
      <c r="E1561" s="45"/>
      <c r="F1561" s="87"/>
      <c r="G1561" s="86"/>
      <c r="H1561" s="88"/>
      <c r="I1561" s="90"/>
      <c r="J1561" s="47"/>
      <c r="K1561" s="51"/>
      <c r="L1561" s="51"/>
      <c r="M1561" s="51"/>
      <c r="N1561" s="51"/>
      <c r="O1561" s="47"/>
      <c r="P1561" s="47"/>
      <c r="Q1561" s="47"/>
      <c r="R1561" s="7"/>
      <c r="S1561" s="10"/>
    </row>
    <row r="1562" spans="1:20" ht="11.25" outlineLevel="3" x14ac:dyDescent="0.2">
      <c r="A1562" s="16"/>
      <c r="B1562" s="113"/>
      <c r="C1562" s="114">
        <v>3</v>
      </c>
      <c r="D1562" s="115" t="s">
        <v>236</v>
      </c>
      <c r="E1562" s="116" t="s">
        <v>1213</v>
      </c>
      <c r="F1562" s="117" t="s">
        <v>1214</v>
      </c>
      <c r="G1562" s="115" t="s">
        <v>234</v>
      </c>
      <c r="H1562" s="118">
        <v>4.4999999999999998E-2</v>
      </c>
      <c r="I1562" s="119">
        <v>0</v>
      </c>
      <c r="J1562" s="120">
        <f>H1562*I1562</f>
        <v>0</v>
      </c>
      <c r="K1562" s="118">
        <v>1.04922</v>
      </c>
      <c r="L1562" s="118">
        <f>H1562*K1562</f>
        <v>4.7214899999999997E-2</v>
      </c>
      <c r="M1562" s="118"/>
      <c r="N1562" s="118">
        <f>H1562*M1562</f>
        <v>0</v>
      </c>
      <c r="O1562" s="120">
        <v>21</v>
      </c>
      <c r="P1562" s="120">
        <f>J1562*(O1562/100)</f>
        <v>0</v>
      </c>
      <c r="Q1562" s="120">
        <f>J1562+P1562</f>
        <v>0</v>
      </c>
      <c r="R1562" s="10"/>
      <c r="S1562" s="10"/>
      <c r="T1562" s="10"/>
    </row>
    <row r="1563" spans="1:20" ht="9.75" outlineLevel="4" x14ac:dyDescent="0.2">
      <c r="A1563" s="121"/>
      <c r="B1563" s="122"/>
      <c r="C1563" s="122"/>
      <c r="D1563" s="123"/>
      <c r="E1563" s="128" t="s">
        <v>17</v>
      </c>
      <c r="F1563" s="124" t="s">
        <v>1215</v>
      </c>
      <c r="G1563" s="123"/>
      <c r="H1563" s="125">
        <v>4.4999999999999998E-2</v>
      </c>
      <c r="I1563" s="126"/>
      <c r="J1563" s="127"/>
      <c r="K1563" s="125"/>
      <c r="L1563" s="125"/>
      <c r="M1563" s="125"/>
      <c r="N1563" s="125"/>
      <c r="O1563" s="127"/>
      <c r="P1563" s="127"/>
      <c r="Q1563" s="127"/>
      <c r="R1563" s="7"/>
      <c r="S1563" s="10"/>
    </row>
    <row r="1564" spans="1:20" ht="7.5" customHeight="1" outlineLevel="4" x14ac:dyDescent="0.15">
      <c r="A1564" s="10"/>
      <c r="B1564" s="84"/>
      <c r="C1564" s="83"/>
      <c r="D1564" s="86"/>
      <c r="E1564" s="45"/>
      <c r="F1564" s="87"/>
      <c r="G1564" s="86"/>
      <c r="H1564" s="88"/>
      <c r="I1564" s="90"/>
      <c r="J1564" s="47"/>
      <c r="K1564" s="51"/>
      <c r="L1564" s="51"/>
      <c r="M1564" s="51"/>
      <c r="N1564" s="51"/>
      <c r="O1564" s="47"/>
      <c r="P1564" s="47"/>
      <c r="Q1564" s="47"/>
      <c r="R1564" s="7"/>
      <c r="S1564" s="10"/>
    </row>
    <row r="1565" spans="1:20" ht="11.25" outlineLevel="3" x14ac:dyDescent="0.2">
      <c r="A1565" s="16"/>
      <c r="B1565" s="113"/>
      <c r="C1565" s="114">
        <v>4</v>
      </c>
      <c r="D1565" s="115" t="s">
        <v>236</v>
      </c>
      <c r="E1565" s="116" t="s">
        <v>1216</v>
      </c>
      <c r="F1565" s="117" t="s">
        <v>1217</v>
      </c>
      <c r="G1565" s="115" t="s">
        <v>306</v>
      </c>
      <c r="H1565" s="118">
        <v>6</v>
      </c>
      <c r="I1565" s="119">
        <v>0</v>
      </c>
      <c r="J1565" s="120">
        <f>H1565*I1565</f>
        <v>0</v>
      </c>
      <c r="K1565" s="118">
        <v>2.2780000000000002E-2</v>
      </c>
      <c r="L1565" s="118">
        <f>H1565*K1565</f>
        <v>0.13668000000000002</v>
      </c>
      <c r="M1565" s="118"/>
      <c r="N1565" s="118">
        <f>H1565*M1565</f>
        <v>0</v>
      </c>
      <c r="O1565" s="120">
        <v>21</v>
      </c>
      <c r="P1565" s="120">
        <f>J1565*(O1565/100)</f>
        <v>0</v>
      </c>
      <c r="Q1565" s="120">
        <f>J1565+P1565</f>
        <v>0</v>
      </c>
      <c r="R1565" s="10"/>
      <c r="S1565" s="10"/>
      <c r="T1565" s="10"/>
    </row>
    <row r="1566" spans="1:20" ht="9.75" outlineLevel="4" x14ac:dyDescent="0.2">
      <c r="A1566" s="121"/>
      <c r="B1566" s="122"/>
      <c r="C1566" s="122"/>
      <c r="D1566" s="123"/>
      <c r="E1566" s="128" t="s">
        <v>17</v>
      </c>
      <c r="F1566" s="124" t="s">
        <v>372</v>
      </c>
      <c r="G1566" s="123"/>
      <c r="H1566" s="125">
        <v>6</v>
      </c>
      <c r="I1566" s="126"/>
      <c r="J1566" s="127"/>
      <c r="K1566" s="125"/>
      <c r="L1566" s="125"/>
      <c r="M1566" s="125"/>
      <c r="N1566" s="125"/>
      <c r="O1566" s="127"/>
      <c r="P1566" s="127"/>
      <c r="Q1566" s="127"/>
      <c r="R1566" s="7"/>
      <c r="S1566" s="10"/>
    </row>
    <row r="1567" spans="1:20" ht="7.5" customHeight="1" outlineLevel="4" x14ac:dyDescent="0.15">
      <c r="A1567" s="10"/>
      <c r="B1567" s="84"/>
      <c r="C1567" s="83"/>
      <c r="D1567" s="86"/>
      <c r="E1567" s="45"/>
      <c r="F1567" s="87"/>
      <c r="G1567" s="86"/>
      <c r="H1567" s="88"/>
      <c r="I1567" s="90"/>
      <c r="J1567" s="47"/>
      <c r="K1567" s="51"/>
      <c r="L1567" s="51"/>
      <c r="M1567" s="51"/>
      <c r="N1567" s="51"/>
      <c r="O1567" s="47"/>
      <c r="P1567" s="47"/>
      <c r="Q1567" s="47"/>
      <c r="R1567" s="7"/>
      <c r="S1567" s="10"/>
    </row>
    <row r="1568" spans="1:20" ht="11.25" outlineLevel="3" x14ac:dyDescent="0.2">
      <c r="A1568" s="16"/>
      <c r="B1568" s="113"/>
      <c r="C1568" s="114">
        <v>5</v>
      </c>
      <c r="D1568" s="115" t="s">
        <v>236</v>
      </c>
      <c r="E1568" s="116" t="s">
        <v>1218</v>
      </c>
      <c r="F1568" s="117" t="s">
        <v>1219</v>
      </c>
      <c r="G1568" s="115" t="s">
        <v>239</v>
      </c>
      <c r="H1568" s="118">
        <v>38.42499999999999</v>
      </c>
      <c r="I1568" s="119">
        <v>0</v>
      </c>
      <c r="J1568" s="120">
        <f>H1568*I1568</f>
        <v>0</v>
      </c>
      <c r="K1568" s="118">
        <v>9.4479999999999995E-2</v>
      </c>
      <c r="L1568" s="118">
        <f>H1568*K1568</f>
        <v>3.630393999999999</v>
      </c>
      <c r="M1568" s="118"/>
      <c r="N1568" s="118">
        <f>H1568*M1568</f>
        <v>0</v>
      </c>
      <c r="O1568" s="120">
        <v>21</v>
      </c>
      <c r="P1568" s="120">
        <f>J1568*(O1568/100)</f>
        <v>0</v>
      </c>
      <c r="Q1568" s="120">
        <f>J1568+P1568</f>
        <v>0</v>
      </c>
      <c r="R1568" s="10"/>
      <c r="S1568" s="10"/>
      <c r="T1568" s="10"/>
    </row>
    <row r="1569" spans="1:20" ht="9.75" outlineLevel="4" x14ac:dyDescent="0.2">
      <c r="A1569" s="121"/>
      <c r="B1569" s="122"/>
      <c r="C1569" s="122"/>
      <c r="D1569" s="123"/>
      <c r="E1569" s="128" t="s">
        <v>17</v>
      </c>
      <c r="F1569" s="124" t="s">
        <v>1220</v>
      </c>
      <c r="G1569" s="123"/>
      <c r="H1569" s="125">
        <v>38.42499999999999</v>
      </c>
      <c r="I1569" s="126"/>
      <c r="J1569" s="127"/>
      <c r="K1569" s="125"/>
      <c r="L1569" s="125"/>
      <c r="M1569" s="125"/>
      <c r="N1569" s="125"/>
      <c r="O1569" s="127"/>
      <c r="P1569" s="127"/>
      <c r="Q1569" s="127"/>
      <c r="R1569" s="7"/>
      <c r="S1569" s="10"/>
    </row>
    <row r="1570" spans="1:20" ht="7.5" customHeight="1" outlineLevel="4" x14ac:dyDescent="0.15">
      <c r="A1570" s="10"/>
      <c r="B1570" s="84"/>
      <c r="C1570" s="83"/>
      <c r="D1570" s="86"/>
      <c r="E1570" s="45"/>
      <c r="F1570" s="87"/>
      <c r="G1570" s="86"/>
      <c r="H1570" s="88"/>
      <c r="I1570" s="90"/>
      <c r="J1570" s="47"/>
      <c r="K1570" s="51"/>
      <c r="L1570" s="51"/>
      <c r="M1570" s="51"/>
      <c r="N1570" s="51"/>
      <c r="O1570" s="47"/>
      <c r="P1570" s="47"/>
      <c r="Q1570" s="47"/>
      <c r="R1570" s="7"/>
      <c r="S1570" s="10"/>
    </row>
    <row r="1571" spans="1:20" ht="11.25" outlineLevel="3" x14ac:dyDescent="0.2">
      <c r="A1571" s="16"/>
      <c r="B1571" s="113"/>
      <c r="C1571" s="114">
        <v>6</v>
      </c>
      <c r="D1571" s="115" t="s">
        <v>236</v>
      </c>
      <c r="E1571" s="116" t="s">
        <v>1221</v>
      </c>
      <c r="F1571" s="117" t="s">
        <v>1222</v>
      </c>
      <c r="G1571" s="115" t="s">
        <v>277</v>
      </c>
      <c r="H1571" s="118">
        <v>22</v>
      </c>
      <c r="I1571" s="119">
        <v>0</v>
      </c>
      <c r="J1571" s="120">
        <f>H1571*I1571</f>
        <v>0</v>
      </c>
      <c r="K1571" s="118">
        <v>1.2999999999999999E-4</v>
      </c>
      <c r="L1571" s="118">
        <f>H1571*K1571</f>
        <v>2.8599999999999997E-3</v>
      </c>
      <c r="M1571" s="118"/>
      <c r="N1571" s="118">
        <f>H1571*M1571</f>
        <v>0</v>
      </c>
      <c r="O1571" s="120">
        <v>21</v>
      </c>
      <c r="P1571" s="120">
        <f>J1571*(O1571/100)</f>
        <v>0</v>
      </c>
      <c r="Q1571" s="120">
        <f>J1571+P1571</f>
        <v>0</v>
      </c>
      <c r="R1571" s="10"/>
      <c r="S1571" s="10"/>
      <c r="T1571" s="10"/>
    </row>
    <row r="1572" spans="1:20" ht="9.75" outlineLevel="4" x14ac:dyDescent="0.2">
      <c r="A1572" s="121"/>
      <c r="B1572" s="122"/>
      <c r="C1572" s="122"/>
      <c r="D1572" s="123"/>
      <c r="E1572" s="128" t="s">
        <v>17</v>
      </c>
      <c r="F1572" s="124" t="s">
        <v>1223</v>
      </c>
      <c r="G1572" s="123"/>
      <c r="H1572" s="125">
        <v>22</v>
      </c>
      <c r="I1572" s="126"/>
      <c r="J1572" s="127"/>
      <c r="K1572" s="125"/>
      <c r="L1572" s="125"/>
      <c r="M1572" s="125"/>
      <c r="N1572" s="125"/>
      <c r="O1572" s="127"/>
      <c r="P1572" s="127"/>
      <c r="Q1572" s="127"/>
      <c r="R1572" s="7"/>
      <c r="S1572" s="10"/>
    </row>
    <row r="1573" spans="1:20" ht="7.5" customHeight="1" outlineLevel="4" x14ac:dyDescent="0.15">
      <c r="A1573" s="10"/>
      <c r="B1573" s="84"/>
      <c r="C1573" s="83"/>
      <c r="D1573" s="86"/>
      <c r="E1573" s="45"/>
      <c r="F1573" s="87"/>
      <c r="G1573" s="86"/>
      <c r="H1573" s="88"/>
      <c r="I1573" s="90"/>
      <c r="J1573" s="47"/>
      <c r="K1573" s="51"/>
      <c r="L1573" s="51"/>
      <c r="M1573" s="51"/>
      <c r="N1573" s="51"/>
      <c r="O1573" s="47"/>
      <c r="P1573" s="47"/>
      <c r="Q1573" s="47"/>
      <c r="R1573" s="7"/>
      <c r="S1573" s="10"/>
    </row>
    <row r="1574" spans="1:20" ht="11.25" outlineLevel="3" x14ac:dyDescent="0.2">
      <c r="A1574" s="16"/>
      <c r="B1574" s="113"/>
      <c r="C1574" s="114">
        <v>7</v>
      </c>
      <c r="D1574" s="115" t="s">
        <v>236</v>
      </c>
      <c r="E1574" s="116" t="s">
        <v>1224</v>
      </c>
      <c r="F1574" s="117" t="s">
        <v>1225</v>
      </c>
      <c r="G1574" s="115" t="s">
        <v>239</v>
      </c>
      <c r="H1574" s="118">
        <v>4.25</v>
      </c>
      <c r="I1574" s="119">
        <v>0</v>
      </c>
      <c r="J1574" s="120">
        <f>H1574*I1574</f>
        <v>0</v>
      </c>
      <c r="K1574" s="118">
        <v>6.232E-2</v>
      </c>
      <c r="L1574" s="118">
        <f>H1574*K1574</f>
        <v>0.26485999999999998</v>
      </c>
      <c r="M1574" s="118"/>
      <c r="N1574" s="118">
        <f>H1574*M1574</f>
        <v>0</v>
      </c>
      <c r="O1574" s="120">
        <v>21</v>
      </c>
      <c r="P1574" s="120">
        <f>J1574*(O1574/100)</f>
        <v>0</v>
      </c>
      <c r="Q1574" s="120">
        <f>J1574+P1574</f>
        <v>0</v>
      </c>
      <c r="R1574" s="10"/>
      <c r="S1574" s="10"/>
      <c r="T1574" s="10"/>
    </row>
    <row r="1575" spans="1:20" ht="9.75" outlineLevel="4" x14ac:dyDescent="0.2">
      <c r="A1575" s="121"/>
      <c r="B1575" s="122"/>
      <c r="C1575" s="122"/>
      <c r="D1575" s="123"/>
      <c r="E1575" s="128" t="s">
        <v>17</v>
      </c>
      <c r="F1575" s="124" t="s">
        <v>1226</v>
      </c>
      <c r="G1575" s="123"/>
      <c r="H1575" s="125">
        <v>4.25</v>
      </c>
      <c r="I1575" s="126"/>
      <c r="J1575" s="127"/>
      <c r="K1575" s="125"/>
      <c r="L1575" s="125"/>
      <c r="M1575" s="125"/>
      <c r="N1575" s="125"/>
      <c r="O1575" s="127"/>
      <c r="P1575" s="127"/>
      <c r="Q1575" s="127"/>
      <c r="R1575" s="7"/>
      <c r="S1575" s="10"/>
    </row>
    <row r="1576" spans="1:20" ht="7.5" customHeight="1" outlineLevel="4" x14ac:dyDescent="0.15">
      <c r="A1576" s="10"/>
      <c r="B1576" s="84"/>
      <c r="C1576" s="83"/>
      <c r="D1576" s="86"/>
      <c r="E1576" s="45"/>
      <c r="F1576" s="87"/>
      <c r="G1576" s="86"/>
      <c r="H1576" s="88"/>
      <c r="I1576" s="90"/>
      <c r="J1576" s="47"/>
      <c r="K1576" s="51"/>
      <c r="L1576" s="51"/>
      <c r="M1576" s="51"/>
      <c r="N1576" s="51"/>
      <c r="O1576" s="47"/>
      <c r="P1576" s="47"/>
      <c r="Q1576" s="47"/>
      <c r="R1576" s="7"/>
      <c r="S1576" s="10"/>
    </row>
    <row r="1577" spans="1:20" outlineLevel="3" x14ac:dyDescent="0.15">
      <c r="B1577" s="7"/>
      <c r="C1577" s="7"/>
      <c r="D1577" s="7"/>
      <c r="E1577" s="7"/>
      <c r="F1577" s="7"/>
      <c r="G1577" s="7"/>
      <c r="H1577" s="7"/>
      <c r="I1577" s="10"/>
      <c r="J1577" s="10"/>
      <c r="K1577" s="7"/>
      <c r="L1577" s="7"/>
      <c r="M1577" s="7"/>
      <c r="N1577" s="7"/>
      <c r="O1577" s="7"/>
      <c r="P1577" s="10"/>
      <c r="Q1577" s="10"/>
    </row>
    <row r="1578" spans="1:20" ht="11.25" outlineLevel="2" x14ac:dyDescent="0.2">
      <c r="A1578" s="77" t="s">
        <v>116</v>
      </c>
      <c r="B1578" s="106">
        <v>3</v>
      </c>
      <c r="C1578" s="107"/>
      <c r="D1578" s="108" t="s">
        <v>180</v>
      </c>
      <c r="E1578" s="108"/>
      <c r="F1578" s="109" t="s">
        <v>71</v>
      </c>
      <c r="G1578" s="108"/>
      <c r="H1578" s="110"/>
      <c r="I1578" s="111"/>
      <c r="J1578" s="79">
        <f>SUBTOTAL(9,J1579:J1597)</f>
        <v>0</v>
      </c>
      <c r="K1578" s="110"/>
      <c r="L1578" s="80">
        <f>SUBTOTAL(9,L1579:L1597)</f>
        <v>3.4766618040000004</v>
      </c>
      <c r="M1578" s="110"/>
      <c r="N1578" s="80">
        <f>SUBTOTAL(9,N1579:N1597)</f>
        <v>0</v>
      </c>
      <c r="O1578" s="112"/>
      <c r="P1578" s="79">
        <f>SUBTOTAL(9,P1579:P1597)</f>
        <v>0</v>
      </c>
      <c r="Q1578" s="79">
        <f>SUBTOTAL(9,Q1579:Q1597)</f>
        <v>0</v>
      </c>
      <c r="R1578" s="7"/>
      <c r="S1578" s="10"/>
      <c r="T1578" s="10"/>
    </row>
    <row r="1579" spans="1:20" ht="11.25" outlineLevel="3" x14ac:dyDescent="0.2">
      <c r="A1579" s="16"/>
      <c r="B1579" s="113"/>
      <c r="C1579" s="114">
        <v>1</v>
      </c>
      <c r="D1579" s="115" t="s">
        <v>236</v>
      </c>
      <c r="E1579" s="116" t="s">
        <v>1227</v>
      </c>
      <c r="F1579" s="117" t="s">
        <v>1228</v>
      </c>
      <c r="G1579" s="115" t="s">
        <v>243</v>
      </c>
      <c r="H1579" s="118">
        <v>1.1908750000000001</v>
      </c>
      <c r="I1579" s="119">
        <v>0</v>
      </c>
      <c r="J1579" s="120">
        <f>H1579*I1579</f>
        <v>0</v>
      </c>
      <c r="K1579" s="118">
        <v>2.5019800000000001</v>
      </c>
      <c r="L1579" s="118">
        <f>H1579*K1579</f>
        <v>2.9795454325000006</v>
      </c>
      <c r="M1579" s="118"/>
      <c r="N1579" s="118">
        <f>H1579*M1579</f>
        <v>0</v>
      </c>
      <c r="O1579" s="120">
        <v>21</v>
      </c>
      <c r="P1579" s="120">
        <f>J1579*(O1579/100)</f>
        <v>0</v>
      </c>
      <c r="Q1579" s="120">
        <f>J1579+P1579</f>
        <v>0</v>
      </c>
      <c r="R1579" s="10"/>
      <c r="S1579" s="10"/>
      <c r="T1579" s="10"/>
    </row>
    <row r="1580" spans="1:20" ht="9.75" outlineLevel="4" x14ac:dyDescent="0.2">
      <c r="A1580" s="121"/>
      <c r="B1580" s="122"/>
      <c r="C1580" s="122"/>
      <c r="D1580" s="123"/>
      <c r="E1580" s="128" t="s">
        <v>17</v>
      </c>
      <c r="F1580" s="124" t="s">
        <v>1229</v>
      </c>
      <c r="G1580" s="123"/>
      <c r="H1580" s="125">
        <v>0.78900000000000003</v>
      </c>
      <c r="I1580" s="126"/>
      <c r="J1580" s="127"/>
      <c r="K1580" s="125"/>
      <c r="L1580" s="125"/>
      <c r="M1580" s="125"/>
      <c r="N1580" s="125"/>
      <c r="O1580" s="127"/>
      <c r="P1580" s="127"/>
      <c r="Q1580" s="127"/>
      <c r="R1580" s="7"/>
      <c r="S1580" s="10"/>
    </row>
    <row r="1581" spans="1:20" ht="9.75" outlineLevel="4" x14ac:dyDescent="0.2">
      <c r="A1581" s="121"/>
      <c r="B1581" s="122"/>
      <c r="C1581" s="122"/>
      <c r="D1581" s="123"/>
      <c r="E1581" s="128"/>
      <c r="F1581" s="124" t="s">
        <v>1230</v>
      </c>
      <c r="G1581" s="123"/>
      <c r="H1581" s="125">
        <v>0.301875</v>
      </c>
      <c r="I1581" s="126"/>
      <c r="J1581" s="127"/>
      <c r="K1581" s="125"/>
      <c r="L1581" s="125"/>
      <c r="M1581" s="125"/>
      <c r="N1581" s="125"/>
      <c r="O1581" s="127"/>
      <c r="P1581" s="127"/>
      <c r="Q1581" s="127"/>
      <c r="R1581" s="7"/>
      <c r="S1581" s="10"/>
    </row>
    <row r="1582" spans="1:20" ht="9.75" outlineLevel="4" x14ac:dyDescent="0.2">
      <c r="A1582" s="121"/>
      <c r="B1582" s="122"/>
      <c r="C1582" s="122"/>
      <c r="D1582" s="123"/>
      <c r="E1582" s="128"/>
      <c r="F1582" s="124" t="s">
        <v>1231</v>
      </c>
      <c r="G1582" s="123"/>
      <c r="H1582" s="125">
        <v>0.1</v>
      </c>
      <c r="I1582" s="126"/>
      <c r="J1582" s="127"/>
      <c r="K1582" s="125"/>
      <c r="L1582" s="125"/>
      <c r="M1582" s="125"/>
      <c r="N1582" s="125"/>
      <c r="O1582" s="127"/>
      <c r="P1582" s="127"/>
      <c r="Q1582" s="127"/>
      <c r="R1582" s="7"/>
      <c r="S1582" s="10"/>
    </row>
    <row r="1583" spans="1:20" ht="7.5" customHeight="1" outlineLevel="4" x14ac:dyDescent="0.15">
      <c r="A1583" s="10"/>
      <c r="B1583" s="84"/>
      <c r="C1583" s="83"/>
      <c r="D1583" s="86"/>
      <c r="E1583" s="45"/>
      <c r="F1583" s="87"/>
      <c r="G1583" s="86"/>
      <c r="H1583" s="88"/>
      <c r="I1583" s="90"/>
      <c r="J1583" s="47"/>
      <c r="K1583" s="51"/>
      <c r="L1583" s="51"/>
      <c r="M1583" s="51"/>
      <c r="N1583" s="51"/>
      <c r="O1583" s="47"/>
      <c r="P1583" s="47"/>
      <c r="Q1583" s="47"/>
      <c r="R1583" s="7"/>
      <c r="S1583" s="10"/>
    </row>
    <row r="1584" spans="1:20" ht="11.25" outlineLevel="3" x14ac:dyDescent="0.2">
      <c r="A1584" s="16"/>
      <c r="B1584" s="113"/>
      <c r="C1584" s="114">
        <v>2</v>
      </c>
      <c r="D1584" s="115" t="s">
        <v>236</v>
      </c>
      <c r="E1584" s="116" t="s">
        <v>1232</v>
      </c>
      <c r="F1584" s="117" t="s">
        <v>1233</v>
      </c>
      <c r="G1584" s="115" t="s">
        <v>239</v>
      </c>
      <c r="H1584" s="118">
        <v>36.700000000000003</v>
      </c>
      <c r="I1584" s="119">
        <v>0</v>
      </c>
      <c r="J1584" s="120">
        <f>H1584*I1584</f>
        <v>0</v>
      </c>
      <c r="K1584" s="118">
        <v>8.4200000000000004E-3</v>
      </c>
      <c r="L1584" s="118">
        <f>H1584*K1584</f>
        <v>0.30901400000000001</v>
      </c>
      <c r="M1584" s="118"/>
      <c r="N1584" s="118">
        <f>H1584*M1584</f>
        <v>0</v>
      </c>
      <c r="O1584" s="120">
        <v>21</v>
      </c>
      <c r="P1584" s="120">
        <f>J1584*(O1584/100)</f>
        <v>0</v>
      </c>
      <c r="Q1584" s="120">
        <f>J1584+P1584</f>
        <v>0</v>
      </c>
      <c r="R1584" s="10"/>
      <c r="S1584" s="10"/>
      <c r="T1584" s="10"/>
    </row>
    <row r="1585" spans="1:20" ht="9.75" outlineLevel="4" x14ac:dyDescent="0.2">
      <c r="A1585" s="121"/>
      <c r="B1585" s="122"/>
      <c r="C1585" s="122"/>
      <c r="D1585" s="123"/>
      <c r="E1585" s="128" t="s">
        <v>17</v>
      </c>
      <c r="F1585" s="124" t="s">
        <v>1234</v>
      </c>
      <c r="G1585" s="123"/>
      <c r="H1585" s="125">
        <v>22.040000000000003</v>
      </c>
      <c r="I1585" s="126"/>
      <c r="J1585" s="127"/>
      <c r="K1585" s="125"/>
      <c r="L1585" s="125"/>
      <c r="M1585" s="125"/>
      <c r="N1585" s="125"/>
      <c r="O1585" s="127"/>
      <c r="P1585" s="127"/>
      <c r="Q1585" s="127"/>
      <c r="R1585" s="7"/>
      <c r="S1585" s="10"/>
    </row>
    <row r="1586" spans="1:20" ht="9.75" outlineLevel="4" x14ac:dyDescent="0.2">
      <c r="A1586" s="121"/>
      <c r="B1586" s="122"/>
      <c r="C1586" s="122"/>
      <c r="D1586" s="123"/>
      <c r="E1586" s="128"/>
      <c r="F1586" s="124" t="s">
        <v>1235</v>
      </c>
      <c r="G1586" s="123"/>
      <c r="H1586" s="125">
        <v>13.480000000000002</v>
      </c>
      <c r="I1586" s="126"/>
      <c r="J1586" s="127"/>
      <c r="K1586" s="125"/>
      <c r="L1586" s="125"/>
      <c r="M1586" s="125"/>
      <c r="N1586" s="125"/>
      <c r="O1586" s="127"/>
      <c r="P1586" s="127"/>
      <c r="Q1586" s="127"/>
      <c r="R1586" s="7"/>
      <c r="S1586" s="10"/>
    </row>
    <row r="1587" spans="1:20" ht="9.75" outlineLevel="4" x14ac:dyDescent="0.2">
      <c r="A1587" s="121"/>
      <c r="B1587" s="122"/>
      <c r="C1587" s="122"/>
      <c r="D1587" s="123"/>
      <c r="E1587" s="128"/>
      <c r="F1587" s="124" t="s">
        <v>1236</v>
      </c>
      <c r="G1587" s="123"/>
      <c r="H1587" s="125">
        <v>1.1800000000000002</v>
      </c>
      <c r="I1587" s="126"/>
      <c r="J1587" s="127"/>
      <c r="K1587" s="125"/>
      <c r="L1587" s="125"/>
      <c r="M1587" s="125"/>
      <c r="N1587" s="125"/>
      <c r="O1587" s="127"/>
      <c r="P1587" s="127"/>
      <c r="Q1587" s="127"/>
      <c r="R1587" s="7"/>
      <c r="S1587" s="10"/>
    </row>
    <row r="1588" spans="1:20" ht="7.5" customHeight="1" outlineLevel="4" x14ac:dyDescent="0.15">
      <c r="A1588" s="10"/>
      <c r="B1588" s="84"/>
      <c r="C1588" s="83"/>
      <c r="D1588" s="86"/>
      <c r="E1588" s="45"/>
      <c r="F1588" s="87"/>
      <c r="G1588" s="86"/>
      <c r="H1588" s="88"/>
      <c r="I1588" s="90"/>
      <c r="J1588" s="47"/>
      <c r="K1588" s="51"/>
      <c r="L1588" s="51"/>
      <c r="M1588" s="51"/>
      <c r="N1588" s="51"/>
      <c r="O1588" s="47"/>
      <c r="P1588" s="47"/>
      <c r="Q1588" s="47"/>
      <c r="R1588" s="7"/>
      <c r="S1588" s="10"/>
    </row>
    <row r="1589" spans="1:20" ht="11.25" outlineLevel="3" x14ac:dyDescent="0.2">
      <c r="A1589" s="16"/>
      <c r="B1589" s="113"/>
      <c r="C1589" s="114">
        <v>3</v>
      </c>
      <c r="D1589" s="115" t="s">
        <v>236</v>
      </c>
      <c r="E1589" s="116" t="s">
        <v>1237</v>
      </c>
      <c r="F1589" s="117" t="s">
        <v>1238</v>
      </c>
      <c r="G1589" s="115" t="s">
        <v>239</v>
      </c>
      <c r="H1589" s="118">
        <v>36.700000000000003</v>
      </c>
      <c r="I1589" s="119">
        <v>0</v>
      </c>
      <c r="J1589" s="120">
        <f>H1589*I1589</f>
        <v>0</v>
      </c>
      <c r="K1589" s="118"/>
      <c r="L1589" s="118">
        <f>H1589*K1589</f>
        <v>0</v>
      </c>
      <c r="M1589" s="118"/>
      <c r="N1589" s="118">
        <f>H1589*M1589</f>
        <v>0</v>
      </c>
      <c r="O1589" s="120">
        <v>21</v>
      </c>
      <c r="P1589" s="120">
        <f>J1589*(O1589/100)</f>
        <v>0</v>
      </c>
      <c r="Q1589" s="120">
        <f>J1589+P1589</f>
        <v>0</v>
      </c>
      <c r="R1589" s="10"/>
      <c r="S1589" s="10"/>
      <c r="T1589" s="10"/>
    </row>
    <row r="1590" spans="1:20" ht="9.75" outlineLevel="4" x14ac:dyDescent="0.2">
      <c r="A1590" s="121"/>
      <c r="B1590" s="122"/>
      <c r="C1590" s="122"/>
      <c r="D1590" s="123"/>
      <c r="E1590" s="128" t="s">
        <v>17</v>
      </c>
      <c r="F1590" s="124" t="s">
        <v>1234</v>
      </c>
      <c r="G1590" s="123"/>
      <c r="H1590" s="125">
        <v>22.040000000000003</v>
      </c>
      <c r="I1590" s="126"/>
      <c r="J1590" s="127"/>
      <c r="K1590" s="125"/>
      <c r="L1590" s="125"/>
      <c r="M1590" s="125"/>
      <c r="N1590" s="125"/>
      <c r="O1590" s="127"/>
      <c r="P1590" s="127"/>
      <c r="Q1590" s="127"/>
      <c r="R1590" s="7"/>
      <c r="S1590" s="10"/>
    </row>
    <row r="1591" spans="1:20" ht="9.75" outlineLevel="4" x14ac:dyDescent="0.2">
      <c r="A1591" s="121"/>
      <c r="B1591" s="122"/>
      <c r="C1591" s="122"/>
      <c r="D1591" s="123"/>
      <c r="E1591" s="128"/>
      <c r="F1591" s="124" t="s">
        <v>1235</v>
      </c>
      <c r="G1591" s="123"/>
      <c r="H1591" s="125">
        <v>13.480000000000002</v>
      </c>
      <c r="I1591" s="126"/>
      <c r="J1591" s="127"/>
      <c r="K1591" s="125"/>
      <c r="L1591" s="125"/>
      <c r="M1591" s="125"/>
      <c r="N1591" s="125"/>
      <c r="O1591" s="127"/>
      <c r="P1591" s="127"/>
      <c r="Q1591" s="127"/>
      <c r="R1591" s="7"/>
      <c r="S1591" s="10"/>
    </row>
    <row r="1592" spans="1:20" ht="9.75" outlineLevel="4" x14ac:dyDescent="0.2">
      <c r="A1592" s="121"/>
      <c r="B1592" s="122"/>
      <c r="C1592" s="122"/>
      <c r="D1592" s="123"/>
      <c r="E1592" s="128"/>
      <c r="F1592" s="124" t="s">
        <v>1236</v>
      </c>
      <c r="G1592" s="123"/>
      <c r="H1592" s="125">
        <v>1.1800000000000002</v>
      </c>
      <c r="I1592" s="126"/>
      <c r="J1592" s="127"/>
      <c r="K1592" s="125"/>
      <c r="L1592" s="125"/>
      <c r="M1592" s="125"/>
      <c r="N1592" s="125"/>
      <c r="O1592" s="127"/>
      <c r="P1592" s="127"/>
      <c r="Q1592" s="127"/>
      <c r="R1592" s="7"/>
      <c r="S1592" s="10"/>
    </row>
    <row r="1593" spans="1:20" ht="7.5" customHeight="1" outlineLevel="4" x14ac:dyDescent="0.15">
      <c r="A1593" s="10"/>
      <c r="B1593" s="84"/>
      <c r="C1593" s="83"/>
      <c r="D1593" s="86"/>
      <c r="E1593" s="45"/>
      <c r="F1593" s="87"/>
      <c r="G1593" s="86"/>
      <c r="H1593" s="88"/>
      <c r="I1593" s="90"/>
      <c r="J1593" s="47"/>
      <c r="K1593" s="51"/>
      <c r="L1593" s="51"/>
      <c r="M1593" s="51"/>
      <c r="N1593" s="51"/>
      <c r="O1593" s="47"/>
      <c r="P1593" s="47"/>
      <c r="Q1593" s="47"/>
      <c r="R1593" s="7"/>
      <c r="S1593" s="10"/>
    </row>
    <row r="1594" spans="1:20" ht="11.25" outlineLevel="3" x14ac:dyDescent="0.2">
      <c r="A1594" s="16"/>
      <c r="B1594" s="113"/>
      <c r="C1594" s="114">
        <v>4</v>
      </c>
      <c r="D1594" s="115" t="s">
        <v>236</v>
      </c>
      <c r="E1594" s="116" t="s">
        <v>1239</v>
      </c>
      <c r="F1594" s="117" t="s">
        <v>1240</v>
      </c>
      <c r="G1594" s="115" t="s">
        <v>234</v>
      </c>
      <c r="H1594" s="118">
        <v>0.17865</v>
      </c>
      <c r="I1594" s="119">
        <v>0</v>
      </c>
      <c r="J1594" s="120">
        <f>H1594*I1594</f>
        <v>0</v>
      </c>
      <c r="K1594" s="118">
        <v>1.05291</v>
      </c>
      <c r="L1594" s="118">
        <f>H1594*K1594</f>
        <v>0.1881023715</v>
      </c>
      <c r="M1594" s="118"/>
      <c r="N1594" s="118">
        <f>H1594*M1594</f>
        <v>0</v>
      </c>
      <c r="O1594" s="120">
        <v>21</v>
      </c>
      <c r="P1594" s="120">
        <f>J1594*(O1594/100)</f>
        <v>0</v>
      </c>
      <c r="Q1594" s="120">
        <f>J1594+P1594</f>
        <v>0</v>
      </c>
      <c r="R1594" s="10"/>
      <c r="S1594" s="10"/>
      <c r="T1594" s="10"/>
    </row>
    <row r="1595" spans="1:20" ht="9.75" outlineLevel="4" x14ac:dyDescent="0.2">
      <c r="A1595" s="121"/>
      <c r="B1595" s="122"/>
      <c r="C1595" s="122"/>
      <c r="D1595" s="123"/>
      <c r="E1595" s="128" t="s">
        <v>17</v>
      </c>
      <c r="F1595" s="124" t="s">
        <v>1241</v>
      </c>
      <c r="G1595" s="123"/>
      <c r="H1595" s="125">
        <v>0.17865</v>
      </c>
      <c r="I1595" s="126"/>
      <c r="J1595" s="127"/>
      <c r="K1595" s="125"/>
      <c r="L1595" s="125"/>
      <c r="M1595" s="125"/>
      <c r="N1595" s="125"/>
      <c r="O1595" s="127"/>
      <c r="P1595" s="127"/>
      <c r="Q1595" s="127"/>
      <c r="R1595" s="7"/>
      <c r="S1595" s="10"/>
    </row>
    <row r="1596" spans="1:20" ht="7.5" customHeight="1" outlineLevel="4" x14ac:dyDescent="0.15">
      <c r="A1596" s="10"/>
      <c r="B1596" s="84"/>
      <c r="C1596" s="83"/>
      <c r="D1596" s="86"/>
      <c r="E1596" s="45"/>
      <c r="F1596" s="87"/>
      <c r="G1596" s="86"/>
      <c r="H1596" s="88"/>
      <c r="I1596" s="90"/>
      <c r="J1596" s="47"/>
      <c r="K1596" s="51"/>
      <c r="L1596" s="51"/>
      <c r="M1596" s="51"/>
      <c r="N1596" s="51"/>
      <c r="O1596" s="47"/>
      <c r="P1596" s="47"/>
      <c r="Q1596" s="47"/>
      <c r="R1596" s="7"/>
      <c r="S1596" s="10"/>
    </row>
    <row r="1597" spans="1:20" outlineLevel="3" x14ac:dyDescent="0.15">
      <c r="B1597" s="7"/>
      <c r="C1597" s="7"/>
      <c r="D1597" s="7"/>
      <c r="E1597" s="7"/>
      <c r="F1597" s="7"/>
      <c r="G1597" s="7"/>
      <c r="H1597" s="7"/>
      <c r="I1597" s="10"/>
      <c r="J1597" s="10"/>
      <c r="K1597" s="7"/>
      <c r="L1597" s="7"/>
      <c r="M1597" s="7"/>
      <c r="N1597" s="7"/>
      <c r="O1597" s="7"/>
      <c r="P1597" s="10"/>
      <c r="Q1597" s="10"/>
    </row>
    <row r="1598" spans="1:20" ht="11.25" outlineLevel="2" x14ac:dyDescent="0.2">
      <c r="A1598" s="77" t="s">
        <v>117</v>
      </c>
      <c r="B1598" s="106">
        <v>3</v>
      </c>
      <c r="C1598" s="107"/>
      <c r="D1598" s="108" t="s">
        <v>180</v>
      </c>
      <c r="E1598" s="108"/>
      <c r="F1598" s="109" t="s">
        <v>101</v>
      </c>
      <c r="G1598" s="108"/>
      <c r="H1598" s="110"/>
      <c r="I1598" s="111"/>
      <c r="J1598" s="79">
        <f>SUBTOTAL(9,J1599:J1659)</f>
        <v>0</v>
      </c>
      <c r="K1598" s="110"/>
      <c r="L1598" s="80">
        <f>SUBTOTAL(9,L1599:L1659)</f>
        <v>10.033365407850001</v>
      </c>
      <c r="M1598" s="110"/>
      <c r="N1598" s="80">
        <f>SUBTOTAL(9,N1599:N1659)</f>
        <v>0</v>
      </c>
      <c r="O1598" s="112"/>
      <c r="P1598" s="79">
        <f>SUBTOTAL(9,P1599:P1659)</f>
        <v>0</v>
      </c>
      <c r="Q1598" s="79">
        <f>SUBTOTAL(9,Q1599:Q1659)</f>
        <v>0</v>
      </c>
      <c r="R1598" s="7"/>
      <c r="S1598" s="10"/>
      <c r="T1598" s="10"/>
    </row>
    <row r="1599" spans="1:20" ht="11.25" outlineLevel="3" x14ac:dyDescent="0.2">
      <c r="A1599" s="16"/>
      <c r="B1599" s="113"/>
      <c r="C1599" s="114">
        <v>1</v>
      </c>
      <c r="D1599" s="115" t="s">
        <v>227</v>
      </c>
      <c r="E1599" s="116" t="s">
        <v>1242</v>
      </c>
      <c r="F1599" s="117" t="s">
        <v>1243</v>
      </c>
      <c r="G1599" s="115" t="s">
        <v>239</v>
      </c>
      <c r="H1599" s="118">
        <v>14.850000000000001</v>
      </c>
      <c r="I1599" s="119">
        <v>0</v>
      </c>
      <c r="J1599" s="120">
        <f>H1599*I1599</f>
        <v>0</v>
      </c>
      <c r="K1599" s="118">
        <v>8.1999999999999998E-4</v>
      </c>
      <c r="L1599" s="118">
        <f>H1599*K1599</f>
        <v>1.2177E-2</v>
      </c>
      <c r="M1599" s="118"/>
      <c r="N1599" s="118">
        <f>H1599*M1599</f>
        <v>0</v>
      </c>
      <c r="O1599" s="120">
        <v>21</v>
      </c>
      <c r="P1599" s="120">
        <f>J1599*(O1599/100)</f>
        <v>0</v>
      </c>
      <c r="Q1599" s="120">
        <f>J1599+P1599</f>
        <v>0</v>
      </c>
      <c r="R1599" s="10"/>
      <c r="S1599" s="10"/>
      <c r="T1599" s="10"/>
    </row>
    <row r="1600" spans="1:20" ht="9.75" outlineLevel="4" x14ac:dyDescent="0.2">
      <c r="A1600" s="121"/>
      <c r="B1600" s="122"/>
      <c r="C1600" s="122"/>
      <c r="D1600" s="123"/>
      <c r="E1600" s="128" t="s">
        <v>17</v>
      </c>
      <c r="F1600" s="124" t="s">
        <v>1244</v>
      </c>
      <c r="G1600" s="123"/>
      <c r="H1600" s="125">
        <v>14.850000000000001</v>
      </c>
      <c r="I1600" s="126"/>
      <c r="J1600" s="127"/>
      <c r="K1600" s="125"/>
      <c r="L1600" s="125"/>
      <c r="M1600" s="125"/>
      <c r="N1600" s="125"/>
      <c r="O1600" s="127"/>
      <c r="P1600" s="127"/>
      <c r="Q1600" s="127"/>
      <c r="R1600" s="7"/>
      <c r="S1600" s="10"/>
    </row>
    <row r="1601" spans="1:20" ht="7.5" customHeight="1" outlineLevel="4" x14ac:dyDescent="0.15">
      <c r="A1601" s="10"/>
      <c r="B1601" s="84"/>
      <c r="C1601" s="83"/>
      <c r="D1601" s="86"/>
      <c r="E1601" s="45"/>
      <c r="F1601" s="87"/>
      <c r="G1601" s="86"/>
      <c r="H1601" s="88"/>
      <c r="I1601" s="90"/>
      <c r="J1601" s="47"/>
      <c r="K1601" s="51"/>
      <c r="L1601" s="51"/>
      <c r="M1601" s="51"/>
      <c r="N1601" s="51"/>
      <c r="O1601" s="47"/>
      <c r="P1601" s="47"/>
      <c r="Q1601" s="47"/>
      <c r="R1601" s="7"/>
      <c r="S1601" s="10"/>
    </row>
    <row r="1602" spans="1:20" ht="11.25" outlineLevel="3" x14ac:dyDescent="0.2">
      <c r="A1602" s="16"/>
      <c r="B1602" s="113"/>
      <c r="C1602" s="114">
        <v>2</v>
      </c>
      <c r="D1602" s="115" t="s">
        <v>236</v>
      </c>
      <c r="E1602" s="116" t="s">
        <v>1245</v>
      </c>
      <c r="F1602" s="117" t="s">
        <v>1246</v>
      </c>
      <c r="G1602" s="115" t="s">
        <v>239</v>
      </c>
      <c r="H1602" s="118">
        <v>137.29500000000002</v>
      </c>
      <c r="I1602" s="119">
        <v>0</v>
      </c>
      <c r="J1602" s="120">
        <f>H1602*I1602</f>
        <v>0</v>
      </c>
      <c r="K1602" s="118">
        <v>6.5599999999999999E-3</v>
      </c>
      <c r="L1602" s="118">
        <f>H1602*K1602</f>
        <v>0.9006552000000001</v>
      </c>
      <c r="M1602" s="118"/>
      <c r="N1602" s="118">
        <f>H1602*M1602</f>
        <v>0</v>
      </c>
      <c r="O1602" s="120">
        <v>21</v>
      </c>
      <c r="P1602" s="120">
        <f>J1602*(O1602/100)</f>
        <v>0</v>
      </c>
      <c r="Q1602" s="120">
        <f>J1602+P1602</f>
        <v>0</v>
      </c>
      <c r="R1602" s="10"/>
      <c r="S1602" s="10"/>
      <c r="T1602" s="10"/>
    </row>
    <row r="1603" spans="1:20" ht="19.5" outlineLevel="4" x14ac:dyDescent="0.2">
      <c r="A1603" s="121"/>
      <c r="B1603" s="122"/>
      <c r="C1603" s="122"/>
      <c r="D1603" s="123"/>
      <c r="E1603" s="128" t="s">
        <v>17</v>
      </c>
      <c r="F1603" s="124" t="s">
        <v>1247</v>
      </c>
      <c r="G1603" s="123"/>
      <c r="H1603" s="125">
        <v>49.822499999999998</v>
      </c>
      <c r="I1603" s="126"/>
      <c r="J1603" s="127"/>
      <c r="K1603" s="125"/>
      <c r="L1603" s="125"/>
      <c r="M1603" s="125"/>
      <c r="N1603" s="125"/>
      <c r="O1603" s="127"/>
      <c r="P1603" s="127"/>
      <c r="Q1603" s="127"/>
      <c r="R1603" s="7"/>
      <c r="S1603" s="10"/>
    </row>
    <row r="1604" spans="1:20" ht="9.75" outlineLevel="4" x14ac:dyDescent="0.2">
      <c r="A1604" s="121"/>
      <c r="B1604" s="122"/>
      <c r="C1604" s="122"/>
      <c r="D1604" s="123"/>
      <c r="E1604" s="128"/>
      <c r="F1604" s="124" t="s">
        <v>1248</v>
      </c>
      <c r="G1604" s="123"/>
      <c r="H1604" s="125">
        <v>15.545</v>
      </c>
      <c r="I1604" s="126"/>
      <c r="J1604" s="127"/>
      <c r="K1604" s="125"/>
      <c r="L1604" s="125"/>
      <c r="M1604" s="125"/>
      <c r="N1604" s="125"/>
      <c r="O1604" s="127"/>
      <c r="P1604" s="127"/>
      <c r="Q1604" s="127"/>
      <c r="R1604" s="7"/>
      <c r="S1604" s="10"/>
    </row>
    <row r="1605" spans="1:20" ht="9.75" outlineLevel="4" x14ac:dyDescent="0.2">
      <c r="A1605" s="121"/>
      <c r="B1605" s="122"/>
      <c r="C1605" s="122"/>
      <c r="D1605" s="123"/>
      <c r="E1605" s="128"/>
      <c r="F1605" s="124" t="s">
        <v>1249</v>
      </c>
      <c r="G1605" s="123"/>
      <c r="H1605" s="125">
        <v>20.505000000000003</v>
      </c>
      <c r="I1605" s="126"/>
      <c r="J1605" s="127"/>
      <c r="K1605" s="125"/>
      <c r="L1605" s="125"/>
      <c r="M1605" s="125"/>
      <c r="N1605" s="125"/>
      <c r="O1605" s="127"/>
      <c r="P1605" s="127"/>
      <c r="Q1605" s="127"/>
      <c r="R1605" s="7"/>
      <c r="S1605" s="10"/>
    </row>
    <row r="1606" spans="1:20" ht="19.5" outlineLevel="4" x14ac:dyDescent="0.2">
      <c r="A1606" s="121"/>
      <c r="B1606" s="122"/>
      <c r="C1606" s="122"/>
      <c r="D1606" s="123"/>
      <c r="E1606" s="128"/>
      <c r="F1606" s="124" t="s">
        <v>1250</v>
      </c>
      <c r="G1606" s="123"/>
      <c r="H1606" s="125">
        <v>51.422499999999999</v>
      </c>
      <c r="I1606" s="126"/>
      <c r="J1606" s="127"/>
      <c r="K1606" s="125"/>
      <c r="L1606" s="125"/>
      <c r="M1606" s="125"/>
      <c r="N1606" s="125"/>
      <c r="O1606" s="127"/>
      <c r="P1606" s="127"/>
      <c r="Q1606" s="127"/>
      <c r="R1606" s="7"/>
      <c r="S1606" s="10"/>
    </row>
    <row r="1607" spans="1:20" ht="7.5" customHeight="1" outlineLevel="4" x14ac:dyDescent="0.15">
      <c r="A1607" s="10"/>
      <c r="B1607" s="84"/>
      <c r="C1607" s="83"/>
      <c r="D1607" s="86"/>
      <c r="E1607" s="45"/>
      <c r="F1607" s="87"/>
      <c r="G1607" s="86"/>
      <c r="H1607" s="88"/>
      <c r="I1607" s="90"/>
      <c r="J1607" s="47"/>
      <c r="K1607" s="51"/>
      <c r="L1607" s="51"/>
      <c r="M1607" s="51"/>
      <c r="N1607" s="51"/>
      <c r="O1607" s="47"/>
      <c r="P1607" s="47"/>
      <c r="Q1607" s="47"/>
      <c r="R1607" s="7"/>
      <c r="S1607" s="10"/>
    </row>
    <row r="1608" spans="1:20" ht="11.25" outlineLevel="3" x14ac:dyDescent="0.2">
      <c r="A1608" s="16"/>
      <c r="B1608" s="113"/>
      <c r="C1608" s="114">
        <v>3</v>
      </c>
      <c r="D1608" s="115" t="s">
        <v>236</v>
      </c>
      <c r="E1608" s="116" t="s">
        <v>1251</v>
      </c>
      <c r="F1608" s="117" t="s">
        <v>1252</v>
      </c>
      <c r="G1608" s="115" t="s">
        <v>239</v>
      </c>
      <c r="H1608" s="118">
        <v>1098.3600000000001</v>
      </c>
      <c r="I1608" s="119">
        <v>0</v>
      </c>
      <c r="J1608" s="120">
        <f>H1608*I1608</f>
        <v>0</v>
      </c>
      <c r="K1608" s="118">
        <v>1.31E-3</v>
      </c>
      <c r="L1608" s="118">
        <f>H1608*K1608</f>
        <v>1.4388516000000002</v>
      </c>
      <c r="M1608" s="118"/>
      <c r="N1608" s="118">
        <f>H1608*M1608</f>
        <v>0</v>
      </c>
      <c r="O1608" s="120">
        <v>21</v>
      </c>
      <c r="P1608" s="120">
        <f>J1608*(O1608/100)</f>
        <v>0</v>
      </c>
      <c r="Q1608" s="120">
        <f>J1608+P1608</f>
        <v>0</v>
      </c>
      <c r="R1608" s="10"/>
      <c r="S1608" s="10"/>
      <c r="T1608" s="10"/>
    </row>
    <row r="1609" spans="1:20" ht="19.5" outlineLevel="4" x14ac:dyDescent="0.2">
      <c r="A1609" s="121"/>
      <c r="B1609" s="122"/>
      <c r="C1609" s="122"/>
      <c r="D1609" s="123"/>
      <c r="E1609" s="128" t="s">
        <v>17</v>
      </c>
      <c r="F1609" s="124" t="s">
        <v>1253</v>
      </c>
      <c r="G1609" s="123"/>
      <c r="H1609" s="125">
        <v>398.58</v>
      </c>
      <c r="I1609" s="126"/>
      <c r="J1609" s="127"/>
      <c r="K1609" s="125"/>
      <c r="L1609" s="125"/>
      <c r="M1609" s="125"/>
      <c r="N1609" s="125"/>
      <c r="O1609" s="127"/>
      <c r="P1609" s="127"/>
      <c r="Q1609" s="127"/>
      <c r="R1609" s="7"/>
      <c r="S1609" s="10"/>
    </row>
    <row r="1610" spans="1:20" ht="9.75" outlineLevel="4" x14ac:dyDescent="0.2">
      <c r="A1610" s="121"/>
      <c r="B1610" s="122"/>
      <c r="C1610" s="122"/>
      <c r="D1610" s="123"/>
      <c r="E1610" s="128"/>
      <c r="F1610" s="124" t="s">
        <v>1254</v>
      </c>
      <c r="G1610" s="123"/>
      <c r="H1610" s="125">
        <v>124.36</v>
      </c>
      <c r="I1610" s="126"/>
      <c r="J1610" s="127"/>
      <c r="K1610" s="125"/>
      <c r="L1610" s="125"/>
      <c r="M1610" s="125"/>
      <c r="N1610" s="125"/>
      <c r="O1610" s="127"/>
      <c r="P1610" s="127"/>
      <c r="Q1610" s="127"/>
      <c r="R1610" s="7"/>
      <c r="S1610" s="10"/>
    </row>
    <row r="1611" spans="1:20" ht="9.75" outlineLevel="4" x14ac:dyDescent="0.2">
      <c r="A1611" s="121"/>
      <c r="B1611" s="122"/>
      <c r="C1611" s="122"/>
      <c r="D1611" s="123"/>
      <c r="E1611" s="128"/>
      <c r="F1611" s="124" t="s">
        <v>1255</v>
      </c>
      <c r="G1611" s="123"/>
      <c r="H1611" s="125">
        <v>164.04000000000002</v>
      </c>
      <c r="I1611" s="126"/>
      <c r="J1611" s="127"/>
      <c r="K1611" s="125"/>
      <c r="L1611" s="125"/>
      <c r="M1611" s="125"/>
      <c r="N1611" s="125"/>
      <c r="O1611" s="127"/>
      <c r="P1611" s="127"/>
      <c r="Q1611" s="127"/>
      <c r="R1611" s="7"/>
      <c r="S1611" s="10"/>
    </row>
    <row r="1612" spans="1:20" ht="19.5" outlineLevel="4" x14ac:dyDescent="0.2">
      <c r="A1612" s="121"/>
      <c r="B1612" s="122"/>
      <c r="C1612" s="122"/>
      <c r="D1612" s="123"/>
      <c r="E1612" s="128"/>
      <c r="F1612" s="124" t="s">
        <v>1256</v>
      </c>
      <c r="G1612" s="123"/>
      <c r="H1612" s="125">
        <v>411.38</v>
      </c>
      <c r="I1612" s="126"/>
      <c r="J1612" s="127"/>
      <c r="K1612" s="125"/>
      <c r="L1612" s="125"/>
      <c r="M1612" s="125"/>
      <c r="N1612" s="125"/>
      <c r="O1612" s="127"/>
      <c r="P1612" s="127"/>
      <c r="Q1612" s="127"/>
      <c r="R1612" s="7"/>
      <c r="S1612" s="10"/>
    </row>
    <row r="1613" spans="1:20" ht="7.5" customHeight="1" outlineLevel="4" x14ac:dyDescent="0.15">
      <c r="A1613" s="10"/>
      <c r="B1613" s="84"/>
      <c r="C1613" s="83"/>
      <c r="D1613" s="86"/>
      <c r="E1613" s="45"/>
      <c r="F1613" s="87"/>
      <c r="G1613" s="86"/>
      <c r="H1613" s="88"/>
      <c r="I1613" s="90"/>
      <c r="J1613" s="47"/>
      <c r="K1613" s="51"/>
      <c r="L1613" s="51"/>
      <c r="M1613" s="51"/>
      <c r="N1613" s="51"/>
      <c r="O1613" s="47"/>
      <c r="P1613" s="47"/>
      <c r="Q1613" s="47"/>
      <c r="R1613" s="7"/>
      <c r="S1613" s="10"/>
    </row>
    <row r="1614" spans="1:20" ht="11.25" outlineLevel="3" x14ac:dyDescent="0.2">
      <c r="A1614" s="16"/>
      <c r="B1614" s="113"/>
      <c r="C1614" s="114">
        <v>4</v>
      </c>
      <c r="D1614" s="115" t="s">
        <v>236</v>
      </c>
      <c r="E1614" s="116" t="s">
        <v>1257</v>
      </c>
      <c r="F1614" s="117" t="s">
        <v>1258</v>
      </c>
      <c r="G1614" s="115" t="s">
        <v>239</v>
      </c>
      <c r="H1614" s="118">
        <v>82.5</v>
      </c>
      <c r="I1614" s="119">
        <v>0</v>
      </c>
      <c r="J1614" s="120">
        <f>H1614*I1614</f>
        <v>0</v>
      </c>
      <c r="K1614" s="118">
        <v>2.5999999999999998E-4</v>
      </c>
      <c r="L1614" s="118">
        <f>H1614*K1614</f>
        <v>2.1449999999999997E-2</v>
      </c>
      <c r="M1614" s="118"/>
      <c r="N1614" s="118">
        <f>H1614*M1614</f>
        <v>0</v>
      </c>
      <c r="O1614" s="120">
        <v>21</v>
      </c>
      <c r="P1614" s="120">
        <f>J1614*(O1614/100)</f>
        <v>0</v>
      </c>
      <c r="Q1614" s="120">
        <f>J1614+P1614</f>
        <v>0</v>
      </c>
      <c r="R1614" s="10"/>
      <c r="S1614" s="10"/>
      <c r="T1614" s="10"/>
    </row>
    <row r="1615" spans="1:20" ht="9.75" outlineLevel="4" x14ac:dyDescent="0.2">
      <c r="A1615" s="121"/>
      <c r="B1615" s="122"/>
      <c r="C1615" s="122"/>
      <c r="D1615" s="123"/>
      <c r="E1615" s="128" t="s">
        <v>17</v>
      </c>
      <c r="F1615" s="124" t="s">
        <v>1259</v>
      </c>
      <c r="G1615" s="123"/>
      <c r="H1615" s="125">
        <v>82.5</v>
      </c>
      <c r="I1615" s="126"/>
      <c r="J1615" s="127"/>
      <c r="K1615" s="125"/>
      <c r="L1615" s="125"/>
      <c r="M1615" s="125"/>
      <c r="N1615" s="125"/>
      <c r="O1615" s="127"/>
      <c r="P1615" s="127"/>
      <c r="Q1615" s="127"/>
      <c r="R1615" s="7"/>
      <c r="S1615" s="10"/>
    </row>
    <row r="1616" spans="1:20" ht="7.5" customHeight="1" outlineLevel="4" x14ac:dyDescent="0.15">
      <c r="A1616" s="10"/>
      <c r="B1616" s="84"/>
      <c r="C1616" s="83"/>
      <c r="D1616" s="86"/>
      <c r="E1616" s="45"/>
      <c r="F1616" s="87"/>
      <c r="G1616" s="86"/>
      <c r="H1616" s="88"/>
      <c r="I1616" s="90"/>
      <c r="J1616" s="47"/>
      <c r="K1616" s="51"/>
      <c r="L1616" s="51"/>
      <c r="M1616" s="51"/>
      <c r="N1616" s="51"/>
      <c r="O1616" s="47"/>
      <c r="P1616" s="47"/>
      <c r="Q1616" s="47"/>
      <c r="R1616" s="7"/>
      <c r="S1616" s="10"/>
    </row>
    <row r="1617" spans="1:20" ht="11.25" outlineLevel="3" x14ac:dyDescent="0.2">
      <c r="A1617" s="16"/>
      <c r="B1617" s="113"/>
      <c r="C1617" s="114">
        <v>5</v>
      </c>
      <c r="D1617" s="115" t="s">
        <v>236</v>
      </c>
      <c r="E1617" s="116" t="s">
        <v>1260</v>
      </c>
      <c r="F1617" s="117" t="s">
        <v>1261</v>
      </c>
      <c r="G1617" s="115" t="s">
        <v>239</v>
      </c>
      <c r="H1617" s="118">
        <v>8.6999999999999993</v>
      </c>
      <c r="I1617" s="119">
        <v>0</v>
      </c>
      <c r="J1617" s="120">
        <f>H1617*I1617</f>
        <v>0</v>
      </c>
      <c r="K1617" s="118">
        <v>4.3800000000000002E-3</v>
      </c>
      <c r="L1617" s="118">
        <f>H1617*K1617</f>
        <v>3.8106000000000001E-2</v>
      </c>
      <c r="M1617" s="118"/>
      <c r="N1617" s="118">
        <f>H1617*M1617</f>
        <v>0</v>
      </c>
      <c r="O1617" s="120">
        <v>21</v>
      </c>
      <c r="P1617" s="120">
        <f>J1617*(O1617/100)</f>
        <v>0</v>
      </c>
      <c r="Q1617" s="120">
        <f>J1617+P1617</f>
        <v>0</v>
      </c>
      <c r="R1617" s="10"/>
      <c r="S1617" s="10"/>
      <c r="T1617" s="10"/>
    </row>
    <row r="1618" spans="1:20" ht="9.75" outlineLevel="4" x14ac:dyDescent="0.2">
      <c r="A1618" s="121"/>
      <c r="B1618" s="122"/>
      <c r="C1618" s="122"/>
      <c r="D1618" s="123"/>
      <c r="E1618" s="128" t="s">
        <v>17</v>
      </c>
      <c r="F1618" s="124" t="s">
        <v>1262</v>
      </c>
      <c r="G1618" s="123"/>
      <c r="H1618" s="125">
        <v>8.6999999999999993</v>
      </c>
      <c r="I1618" s="126"/>
      <c r="J1618" s="127"/>
      <c r="K1618" s="125"/>
      <c r="L1618" s="125"/>
      <c r="M1618" s="125"/>
      <c r="N1618" s="125"/>
      <c r="O1618" s="127"/>
      <c r="P1618" s="127"/>
      <c r="Q1618" s="127"/>
      <c r="R1618" s="7"/>
      <c r="S1618" s="10"/>
    </row>
    <row r="1619" spans="1:20" ht="7.5" customHeight="1" outlineLevel="4" x14ac:dyDescent="0.15">
      <c r="A1619" s="10"/>
      <c r="B1619" s="84"/>
      <c r="C1619" s="83"/>
      <c r="D1619" s="86"/>
      <c r="E1619" s="45"/>
      <c r="F1619" s="87"/>
      <c r="G1619" s="86"/>
      <c r="H1619" s="88"/>
      <c r="I1619" s="90"/>
      <c r="J1619" s="47"/>
      <c r="K1619" s="51"/>
      <c r="L1619" s="51"/>
      <c r="M1619" s="51"/>
      <c r="N1619" s="51"/>
      <c r="O1619" s="47"/>
      <c r="P1619" s="47"/>
      <c r="Q1619" s="47"/>
      <c r="R1619" s="7"/>
      <c r="S1619" s="10"/>
    </row>
    <row r="1620" spans="1:20" ht="11.25" outlineLevel="3" x14ac:dyDescent="0.2">
      <c r="A1620" s="16"/>
      <c r="B1620" s="113"/>
      <c r="C1620" s="114">
        <v>6</v>
      </c>
      <c r="D1620" s="115" t="s">
        <v>236</v>
      </c>
      <c r="E1620" s="116" t="s">
        <v>1263</v>
      </c>
      <c r="F1620" s="117" t="s">
        <v>1264</v>
      </c>
      <c r="G1620" s="115" t="s">
        <v>239</v>
      </c>
      <c r="H1620" s="118">
        <v>41.7</v>
      </c>
      <c r="I1620" s="119">
        <v>0</v>
      </c>
      <c r="J1620" s="120">
        <f>H1620*I1620</f>
        <v>0</v>
      </c>
      <c r="K1620" s="118">
        <v>1.3999999999999999E-4</v>
      </c>
      <c r="L1620" s="118">
        <f>H1620*K1620</f>
        <v>5.8380000000000003E-3</v>
      </c>
      <c r="M1620" s="118"/>
      <c r="N1620" s="118">
        <f>H1620*M1620</f>
        <v>0</v>
      </c>
      <c r="O1620" s="120">
        <v>21</v>
      </c>
      <c r="P1620" s="120">
        <f>J1620*(O1620/100)</f>
        <v>0</v>
      </c>
      <c r="Q1620" s="120">
        <f>J1620+P1620</f>
        <v>0</v>
      </c>
      <c r="R1620" s="10"/>
      <c r="S1620" s="10"/>
      <c r="T1620" s="10"/>
    </row>
    <row r="1621" spans="1:20" ht="9.75" outlineLevel="4" x14ac:dyDescent="0.2">
      <c r="A1621" s="121"/>
      <c r="B1621" s="122"/>
      <c r="C1621" s="122"/>
      <c r="D1621" s="123"/>
      <c r="E1621" s="128" t="s">
        <v>17</v>
      </c>
      <c r="F1621" s="124" t="s">
        <v>1265</v>
      </c>
      <c r="G1621" s="123"/>
      <c r="H1621" s="125">
        <v>33</v>
      </c>
      <c r="I1621" s="126"/>
      <c r="J1621" s="127"/>
      <c r="K1621" s="125"/>
      <c r="L1621" s="125"/>
      <c r="M1621" s="125"/>
      <c r="N1621" s="125"/>
      <c r="O1621" s="127"/>
      <c r="P1621" s="127"/>
      <c r="Q1621" s="127"/>
      <c r="R1621" s="7"/>
      <c r="S1621" s="10"/>
    </row>
    <row r="1622" spans="1:20" ht="9.75" outlineLevel="4" x14ac:dyDescent="0.2">
      <c r="A1622" s="121"/>
      <c r="B1622" s="122"/>
      <c r="C1622" s="122"/>
      <c r="D1622" s="123"/>
      <c r="E1622" s="128"/>
      <c r="F1622" s="124" t="s">
        <v>1262</v>
      </c>
      <c r="G1622" s="123"/>
      <c r="H1622" s="125">
        <v>8.6999999999999993</v>
      </c>
      <c r="I1622" s="126"/>
      <c r="J1622" s="127"/>
      <c r="K1622" s="125"/>
      <c r="L1622" s="125"/>
      <c r="M1622" s="125"/>
      <c r="N1622" s="125"/>
      <c r="O1622" s="127"/>
      <c r="P1622" s="127"/>
      <c r="Q1622" s="127"/>
      <c r="R1622" s="7"/>
      <c r="S1622" s="10"/>
    </row>
    <row r="1623" spans="1:20" ht="7.5" customHeight="1" outlineLevel="4" x14ac:dyDescent="0.15">
      <c r="A1623" s="10"/>
      <c r="B1623" s="84"/>
      <c r="C1623" s="83"/>
      <c r="D1623" s="86"/>
      <c r="E1623" s="45"/>
      <c r="F1623" s="87"/>
      <c r="G1623" s="86"/>
      <c r="H1623" s="88"/>
      <c r="I1623" s="90"/>
      <c r="J1623" s="47"/>
      <c r="K1623" s="51"/>
      <c r="L1623" s="51"/>
      <c r="M1623" s="51"/>
      <c r="N1623" s="51"/>
      <c r="O1623" s="47"/>
      <c r="P1623" s="47"/>
      <c r="Q1623" s="47"/>
      <c r="R1623" s="7"/>
      <c r="S1623" s="10"/>
    </row>
    <row r="1624" spans="1:20" ht="22.5" outlineLevel="3" x14ac:dyDescent="0.2">
      <c r="A1624" s="16"/>
      <c r="B1624" s="113"/>
      <c r="C1624" s="114">
        <v>7</v>
      </c>
      <c r="D1624" s="115" t="s">
        <v>236</v>
      </c>
      <c r="E1624" s="116" t="s">
        <v>1266</v>
      </c>
      <c r="F1624" s="117" t="s">
        <v>1267</v>
      </c>
      <c r="G1624" s="115" t="s">
        <v>239</v>
      </c>
      <c r="H1624" s="118">
        <v>13.75</v>
      </c>
      <c r="I1624" s="119">
        <v>0</v>
      </c>
      <c r="J1624" s="120">
        <f>H1624*I1624</f>
        <v>0</v>
      </c>
      <c r="K1624" s="118">
        <v>8.3499999999999998E-3</v>
      </c>
      <c r="L1624" s="118">
        <f>H1624*K1624</f>
        <v>0.1148125</v>
      </c>
      <c r="M1624" s="118"/>
      <c r="N1624" s="118">
        <f>H1624*M1624</f>
        <v>0</v>
      </c>
      <c r="O1624" s="120">
        <v>21</v>
      </c>
      <c r="P1624" s="120">
        <f>J1624*(O1624/100)</f>
        <v>0</v>
      </c>
      <c r="Q1624" s="120">
        <f>J1624+P1624</f>
        <v>0</v>
      </c>
      <c r="R1624" s="10"/>
      <c r="S1624" s="10"/>
      <c r="T1624" s="10"/>
    </row>
    <row r="1625" spans="1:20" ht="9.75" outlineLevel="4" x14ac:dyDescent="0.2">
      <c r="A1625" s="121"/>
      <c r="B1625" s="122"/>
      <c r="C1625" s="122"/>
      <c r="D1625" s="123"/>
      <c r="E1625" s="128" t="s">
        <v>17</v>
      </c>
      <c r="F1625" s="124" t="s">
        <v>1268</v>
      </c>
      <c r="G1625" s="123"/>
      <c r="H1625" s="125">
        <v>13.75</v>
      </c>
      <c r="I1625" s="126"/>
      <c r="J1625" s="127"/>
      <c r="K1625" s="125"/>
      <c r="L1625" s="125"/>
      <c r="M1625" s="125"/>
      <c r="N1625" s="125"/>
      <c r="O1625" s="127"/>
      <c r="P1625" s="127"/>
      <c r="Q1625" s="127"/>
      <c r="R1625" s="7"/>
      <c r="S1625" s="10"/>
    </row>
    <row r="1626" spans="1:20" ht="7.5" customHeight="1" outlineLevel="4" x14ac:dyDescent="0.15">
      <c r="A1626" s="10"/>
      <c r="B1626" s="84"/>
      <c r="C1626" s="83"/>
      <c r="D1626" s="86"/>
      <c r="E1626" s="45"/>
      <c r="F1626" s="87"/>
      <c r="G1626" s="86"/>
      <c r="H1626" s="88"/>
      <c r="I1626" s="90"/>
      <c r="J1626" s="47"/>
      <c r="K1626" s="51"/>
      <c r="L1626" s="51"/>
      <c r="M1626" s="51"/>
      <c r="N1626" s="51"/>
      <c r="O1626" s="47"/>
      <c r="P1626" s="47"/>
      <c r="Q1626" s="47"/>
      <c r="R1626" s="7"/>
      <c r="S1626" s="10"/>
    </row>
    <row r="1627" spans="1:20" ht="22.5" outlineLevel="3" x14ac:dyDescent="0.2">
      <c r="A1627" s="16"/>
      <c r="B1627" s="113"/>
      <c r="C1627" s="114">
        <v>8</v>
      </c>
      <c r="D1627" s="115" t="s">
        <v>236</v>
      </c>
      <c r="E1627" s="116" t="s">
        <v>1269</v>
      </c>
      <c r="F1627" s="117" t="s">
        <v>1270</v>
      </c>
      <c r="G1627" s="115" t="s">
        <v>239</v>
      </c>
      <c r="H1627" s="118">
        <v>71.5</v>
      </c>
      <c r="I1627" s="119">
        <v>0</v>
      </c>
      <c r="J1627" s="120">
        <f>H1627*I1627</f>
        <v>0</v>
      </c>
      <c r="K1627" s="118">
        <v>1.243E-2</v>
      </c>
      <c r="L1627" s="118">
        <f>H1627*K1627</f>
        <v>0.88874500000000001</v>
      </c>
      <c r="M1627" s="118"/>
      <c r="N1627" s="118">
        <f>H1627*M1627</f>
        <v>0</v>
      </c>
      <c r="O1627" s="120">
        <v>21</v>
      </c>
      <c r="P1627" s="120">
        <f>J1627*(O1627/100)</f>
        <v>0</v>
      </c>
      <c r="Q1627" s="120">
        <f>J1627+P1627</f>
        <v>0</v>
      </c>
      <c r="R1627" s="10"/>
      <c r="S1627" s="10"/>
      <c r="T1627" s="10"/>
    </row>
    <row r="1628" spans="1:20" ht="9.75" outlineLevel="4" x14ac:dyDescent="0.2">
      <c r="A1628" s="121"/>
      <c r="B1628" s="122"/>
      <c r="C1628" s="122"/>
      <c r="D1628" s="123"/>
      <c r="E1628" s="128" t="s">
        <v>17</v>
      </c>
      <c r="F1628" s="124" t="s">
        <v>1271</v>
      </c>
      <c r="G1628" s="123"/>
      <c r="H1628" s="125">
        <v>71.5</v>
      </c>
      <c r="I1628" s="126"/>
      <c r="J1628" s="127"/>
      <c r="K1628" s="125"/>
      <c r="L1628" s="125"/>
      <c r="M1628" s="125"/>
      <c r="N1628" s="125"/>
      <c r="O1628" s="127"/>
      <c r="P1628" s="127"/>
      <c r="Q1628" s="127"/>
      <c r="R1628" s="7"/>
      <c r="S1628" s="10"/>
    </row>
    <row r="1629" spans="1:20" ht="7.5" customHeight="1" outlineLevel="4" x14ac:dyDescent="0.15">
      <c r="A1629" s="10"/>
      <c r="B1629" s="84"/>
      <c r="C1629" s="83"/>
      <c r="D1629" s="86"/>
      <c r="E1629" s="45"/>
      <c r="F1629" s="87"/>
      <c r="G1629" s="86"/>
      <c r="H1629" s="88"/>
      <c r="I1629" s="90"/>
      <c r="J1629" s="47"/>
      <c r="K1629" s="51"/>
      <c r="L1629" s="51"/>
      <c r="M1629" s="51"/>
      <c r="N1629" s="51"/>
      <c r="O1629" s="47"/>
      <c r="P1629" s="47"/>
      <c r="Q1629" s="47"/>
      <c r="R1629" s="7"/>
      <c r="S1629" s="10"/>
    </row>
    <row r="1630" spans="1:20" ht="11.25" outlineLevel="3" x14ac:dyDescent="0.2">
      <c r="A1630" s="16"/>
      <c r="B1630" s="113"/>
      <c r="C1630" s="114">
        <v>9</v>
      </c>
      <c r="D1630" s="115" t="s">
        <v>236</v>
      </c>
      <c r="E1630" s="116" t="s">
        <v>1272</v>
      </c>
      <c r="F1630" s="117" t="s">
        <v>1273</v>
      </c>
      <c r="G1630" s="115" t="s">
        <v>239</v>
      </c>
      <c r="H1630" s="118">
        <v>41.7</v>
      </c>
      <c r="I1630" s="119">
        <v>0</v>
      </c>
      <c r="J1630" s="120">
        <f>H1630*I1630</f>
        <v>0</v>
      </c>
      <c r="K1630" s="118">
        <v>1.8E-3</v>
      </c>
      <c r="L1630" s="118">
        <f>H1630*K1630</f>
        <v>7.5060000000000002E-2</v>
      </c>
      <c r="M1630" s="118"/>
      <c r="N1630" s="118">
        <f>H1630*M1630</f>
        <v>0</v>
      </c>
      <c r="O1630" s="120">
        <v>21</v>
      </c>
      <c r="P1630" s="120">
        <f>J1630*(O1630/100)</f>
        <v>0</v>
      </c>
      <c r="Q1630" s="120">
        <f>J1630+P1630</f>
        <v>0</v>
      </c>
      <c r="R1630" s="10"/>
      <c r="S1630" s="10"/>
      <c r="T1630" s="10"/>
    </row>
    <row r="1631" spans="1:20" ht="9.75" outlineLevel="4" x14ac:dyDescent="0.2">
      <c r="A1631" s="121"/>
      <c r="B1631" s="122"/>
      <c r="C1631" s="122"/>
      <c r="D1631" s="123"/>
      <c r="E1631" s="128" t="s">
        <v>17</v>
      </c>
      <c r="F1631" s="124" t="s">
        <v>1274</v>
      </c>
      <c r="G1631" s="123"/>
      <c r="H1631" s="125">
        <v>33</v>
      </c>
      <c r="I1631" s="126"/>
      <c r="J1631" s="127"/>
      <c r="K1631" s="125"/>
      <c r="L1631" s="125"/>
      <c r="M1631" s="125"/>
      <c r="N1631" s="125"/>
      <c r="O1631" s="127"/>
      <c r="P1631" s="127"/>
      <c r="Q1631" s="127"/>
      <c r="R1631" s="7"/>
      <c r="S1631" s="10"/>
    </row>
    <row r="1632" spans="1:20" ht="9.75" outlineLevel="4" x14ac:dyDescent="0.2">
      <c r="A1632" s="121"/>
      <c r="B1632" s="122"/>
      <c r="C1632" s="122"/>
      <c r="D1632" s="123"/>
      <c r="E1632" s="128"/>
      <c r="F1632" s="124" t="s">
        <v>1275</v>
      </c>
      <c r="G1632" s="123"/>
      <c r="H1632" s="125">
        <v>8.6999999999999993</v>
      </c>
      <c r="I1632" s="126"/>
      <c r="J1632" s="127"/>
      <c r="K1632" s="125"/>
      <c r="L1632" s="125"/>
      <c r="M1632" s="125"/>
      <c r="N1632" s="125"/>
      <c r="O1632" s="127"/>
      <c r="P1632" s="127"/>
      <c r="Q1632" s="127"/>
      <c r="R1632" s="7"/>
      <c r="S1632" s="10"/>
    </row>
    <row r="1633" spans="1:20" ht="7.5" customHeight="1" outlineLevel="4" x14ac:dyDescent="0.15">
      <c r="A1633" s="10"/>
      <c r="B1633" s="84"/>
      <c r="C1633" s="83"/>
      <c r="D1633" s="86"/>
      <c r="E1633" s="45"/>
      <c r="F1633" s="87"/>
      <c r="G1633" s="86"/>
      <c r="H1633" s="88"/>
      <c r="I1633" s="90"/>
      <c r="J1633" s="47"/>
      <c r="K1633" s="51"/>
      <c r="L1633" s="51"/>
      <c r="M1633" s="51"/>
      <c r="N1633" s="51"/>
      <c r="O1633" s="47"/>
      <c r="P1633" s="47"/>
      <c r="Q1633" s="47"/>
      <c r="R1633" s="7"/>
      <c r="S1633" s="10"/>
    </row>
    <row r="1634" spans="1:20" ht="11.25" outlineLevel="3" x14ac:dyDescent="0.2">
      <c r="A1634" s="16"/>
      <c r="B1634" s="113"/>
      <c r="C1634" s="114">
        <v>10</v>
      </c>
      <c r="D1634" s="115" t="s">
        <v>236</v>
      </c>
      <c r="E1634" s="116" t="s">
        <v>1276</v>
      </c>
      <c r="F1634" s="117" t="s">
        <v>1277</v>
      </c>
      <c r="G1634" s="115" t="s">
        <v>243</v>
      </c>
      <c r="H1634" s="118">
        <v>2.464</v>
      </c>
      <c r="I1634" s="119">
        <v>0</v>
      </c>
      <c r="J1634" s="120">
        <f>H1634*I1634</f>
        <v>0</v>
      </c>
      <c r="K1634" s="118">
        <v>2.5018699999999998</v>
      </c>
      <c r="L1634" s="118">
        <f>H1634*K1634</f>
        <v>6.1646076799999996</v>
      </c>
      <c r="M1634" s="118"/>
      <c r="N1634" s="118">
        <f>H1634*M1634</f>
        <v>0</v>
      </c>
      <c r="O1634" s="120">
        <v>21</v>
      </c>
      <c r="P1634" s="120">
        <f>J1634*(O1634/100)</f>
        <v>0</v>
      </c>
      <c r="Q1634" s="120">
        <f>J1634+P1634</f>
        <v>0</v>
      </c>
      <c r="R1634" s="10"/>
      <c r="S1634" s="10"/>
      <c r="T1634" s="10"/>
    </row>
    <row r="1635" spans="1:20" ht="9.75" outlineLevel="4" x14ac:dyDescent="0.2">
      <c r="A1635" s="121"/>
      <c r="B1635" s="122"/>
      <c r="C1635" s="122"/>
      <c r="D1635" s="123"/>
      <c r="E1635" s="128" t="s">
        <v>17</v>
      </c>
      <c r="F1635" s="124" t="s">
        <v>1278</v>
      </c>
      <c r="G1635" s="123"/>
      <c r="H1635" s="125">
        <v>2.464</v>
      </c>
      <c r="I1635" s="126"/>
      <c r="J1635" s="127"/>
      <c r="K1635" s="125"/>
      <c r="L1635" s="125"/>
      <c r="M1635" s="125"/>
      <c r="N1635" s="125"/>
      <c r="O1635" s="127"/>
      <c r="P1635" s="127"/>
      <c r="Q1635" s="127"/>
      <c r="R1635" s="7"/>
      <c r="S1635" s="10"/>
    </row>
    <row r="1636" spans="1:20" ht="7.5" customHeight="1" outlineLevel="4" x14ac:dyDescent="0.15">
      <c r="A1636" s="10"/>
      <c r="B1636" s="84"/>
      <c r="C1636" s="83"/>
      <c r="D1636" s="86"/>
      <c r="E1636" s="45"/>
      <c r="F1636" s="87"/>
      <c r="G1636" s="86"/>
      <c r="H1636" s="88"/>
      <c r="I1636" s="90"/>
      <c r="J1636" s="47"/>
      <c r="K1636" s="51"/>
      <c r="L1636" s="51"/>
      <c r="M1636" s="51"/>
      <c r="N1636" s="51"/>
      <c r="O1636" s="47"/>
      <c r="P1636" s="47"/>
      <c r="Q1636" s="47"/>
      <c r="R1636" s="7"/>
      <c r="S1636" s="10"/>
    </row>
    <row r="1637" spans="1:20" ht="11.25" outlineLevel="3" x14ac:dyDescent="0.2">
      <c r="A1637" s="16"/>
      <c r="B1637" s="113"/>
      <c r="C1637" s="114">
        <v>11</v>
      </c>
      <c r="D1637" s="115" t="s">
        <v>236</v>
      </c>
      <c r="E1637" s="116" t="s">
        <v>1279</v>
      </c>
      <c r="F1637" s="117" t="s">
        <v>1280</v>
      </c>
      <c r="G1637" s="115" t="s">
        <v>243</v>
      </c>
      <c r="H1637" s="118">
        <v>2.464</v>
      </c>
      <c r="I1637" s="119">
        <v>0</v>
      </c>
      <c r="J1637" s="120">
        <f>H1637*I1637</f>
        <v>0</v>
      </c>
      <c r="K1637" s="118"/>
      <c r="L1637" s="118">
        <f>H1637*K1637</f>
        <v>0</v>
      </c>
      <c r="M1637" s="118"/>
      <c r="N1637" s="118">
        <f>H1637*M1637</f>
        <v>0</v>
      </c>
      <c r="O1637" s="120">
        <v>21</v>
      </c>
      <c r="P1637" s="120">
        <f>J1637*(O1637/100)</f>
        <v>0</v>
      </c>
      <c r="Q1637" s="120">
        <f>J1637+P1637</f>
        <v>0</v>
      </c>
      <c r="R1637" s="10"/>
      <c r="S1637" s="10"/>
      <c r="T1637" s="10"/>
    </row>
    <row r="1638" spans="1:20" ht="9.75" outlineLevel="4" x14ac:dyDescent="0.2">
      <c r="A1638" s="121"/>
      <c r="B1638" s="122"/>
      <c r="C1638" s="122"/>
      <c r="D1638" s="123"/>
      <c r="E1638" s="128" t="s">
        <v>17</v>
      </c>
      <c r="F1638" s="124" t="s">
        <v>1278</v>
      </c>
      <c r="G1638" s="123"/>
      <c r="H1638" s="125">
        <v>2.464</v>
      </c>
      <c r="I1638" s="126"/>
      <c r="J1638" s="127"/>
      <c r="K1638" s="125"/>
      <c r="L1638" s="125"/>
      <c r="M1638" s="125"/>
      <c r="N1638" s="125"/>
      <c r="O1638" s="127"/>
      <c r="P1638" s="127"/>
      <c r="Q1638" s="127"/>
      <c r="R1638" s="7"/>
      <c r="S1638" s="10"/>
    </row>
    <row r="1639" spans="1:20" ht="7.5" customHeight="1" outlineLevel="4" x14ac:dyDescent="0.15">
      <c r="A1639" s="10"/>
      <c r="B1639" s="84"/>
      <c r="C1639" s="83"/>
      <c r="D1639" s="86"/>
      <c r="E1639" s="45"/>
      <c r="F1639" s="87"/>
      <c r="G1639" s="86"/>
      <c r="H1639" s="88"/>
      <c r="I1639" s="90"/>
      <c r="J1639" s="47"/>
      <c r="K1639" s="51"/>
      <c r="L1639" s="51"/>
      <c r="M1639" s="51"/>
      <c r="N1639" s="51"/>
      <c r="O1639" s="47"/>
      <c r="P1639" s="47"/>
      <c r="Q1639" s="47"/>
      <c r="R1639" s="7"/>
      <c r="S1639" s="10"/>
    </row>
    <row r="1640" spans="1:20" ht="11.25" outlineLevel="3" x14ac:dyDescent="0.2">
      <c r="A1640" s="16"/>
      <c r="B1640" s="113"/>
      <c r="C1640" s="114">
        <v>12</v>
      </c>
      <c r="D1640" s="115" t="s">
        <v>236</v>
      </c>
      <c r="E1640" s="116" t="s">
        <v>1281</v>
      </c>
      <c r="F1640" s="117" t="s">
        <v>1282</v>
      </c>
      <c r="G1640" s="115" t="s">
        <v>243</v>
      </c>
      <c r="H1640" s="118">
        <v>2.464</v>
      </c>
      <c r="I1640" s="119">
        <v>0</v>
      </c>
      <c r="J1640" s="120">
        <f>H1640*I1640</f>
        <v>0</v>
      </c>
      <c r="K1640" s="118"/>
      <c r="L1640" s="118">
        <f>H1640*K1640</f>
        <v>0</v>
      </c>
      <c r="M1640" s="118"/>
      <c r="N1640" s="118">
        <f>H1640*M1640</f>
        <v>0</v>
      </c>
      <c r="O1640" s="120">
        <v>21</v>
      </c>
      <c r="P1640" s="120">
        <f>J1640*(O1640/100)</f>
        <v>0</v>
      </c>
      <c r="Q1640" s="120">
        <f>J1640+P1640</f>
        <v>0</v>
      </c>
      <c r="R1640" s="10"/>
      <c r="S1640" s="10"/>
      <c r="T1640" s="10"/>
    </row>
    <row r="1641" spans="1:20" ht="9.75" outlineLevel="4" x14ac:dyDescent="0.2">
      <c r="A1641" s="121"/>
      <c r="B1641" s="122"/>
      <c r="C1641" s="122"/>
      <c r="D1641" s="123"/>
      <c r="E1641" s="128" t="s">
        <v>17</v>
      </c>
      <c r="F1641" s="124" t="s">
        <v>1278</v>
      </c>
      <c r="G1641" s="123"/>
      <c r="H1641" s="125">
        <v>2.464</v>
      </c>
      <c r="I1641" s="126"/>
      <c r="J1641" s="127"/>
      <c r="K1641" s="125"/>
      <c r="L1641" s="125"/>
      <c r="M1641" s="125"/>
      <c r="N1641" s="125"/>
      <c r="O1641" s="127"/>
      <c r="P1641" s="127"/>
      <c r="Q1641" s="127"/>
      <c r="R1641" s="7"/>
      <c r="S1641" s="10"/>
    </row>
    <row r="1642" spans="1:20" ht="7.5" customHeight="1" outlineLevel="4" x14ac:dyDescent="0.15">
      <c r="A1642" s="10"/>
      <c r="B1642" s="84"/>
      <c r="C1642" s="83"/>
      <c r="D1642" s="86"/>
      <c r="E1642" s="45"/>
      <c r="F1642" s="87"/>
      <c r="G1642" s="86"/>
      <c r="H1642" s="88"/>
      <c r="I1642" s="90"/>
      <c r="J1642" s="47"/>
      <c r="K1642" s="51"/>
      <c r="L1642" s="51"/>
      <c r="M1642" s="51"/>
      <c r="N1642" s="51"/>
      <c r="O1642" s="47"/>
      <c r="P1642" s="47"/>
      <c r="Q1642" s="47"/>
      <c r="R1642" s="7"/>
      <c r="S1642" s="10"/>
    </row>
    <row r="1643" spans="1:20" ht="11.25" outlineLevel="3" x14ac:dyDescent="0.2">
      <c r="A1643" s="16"/>
      <c r="B1643" s="113"/>
      <c r="C1643" s="114">
        <v>13</v>
      </c>
      <c r="D1643" s="115" t="s">
        <v>236</v>
      </c>
      <c r="E1643" s="116" t="s">
        <v>1283</v>
      </c>
      <c r="F1643" s="117" t="s">
        <v>1284</v>
      </c>
      <c r="G1643" s="115" t="s">
        <v>243</v>
      </c>
      <c r="H1643" s="118">
        <v>0.52800000000000002</v>
      </c>
      <c r="I1643" s="119">
        <v>0</v>
      </c>
      <c r="J1643" s="120">
        <f>H1643*I1643</f>
        <v>0</v>
      </c>
      <c r="K1643" s="118"/>
      <c r="L1643" s="118">
        <f>H1643*K1643</f>
        <v>0</v>
      </c>
      <c r="M1643" s="118"/>
      <c r="N1643" s="118">
        <f>H1643*M1643</f>
        <v>0</v>
      </c>
      <c r="O1643" s="120">
        <v>21</v>
      </c>
      <c r="P1643" s="120">
        <f>J1643*(O1643/100)</f>
        <v>0</v>
      </c>
      <c r="Q1643" s="120">
        <f>J1643+P1643</f>
        <v>0</v>
      </c>
      <c r="R1643" s="10"/>
      <c r="S1643" s="10"/>
      <c r="T1643" s="10"/>
    </row>
    <row r="1644" spans="1:20" ht="9.75" outlineLevel="4" x14ac:dyDescent="0.2">
      <c r="A1644" s="121"/>
      <c r="B1644" s="122"/>
      <c r="C1644" s="122"/>
      <c r="D1644" s="123"/>
      <c r="E1644" s="128" t="s">
        <v>17</v>
      </c>
      <c r="F1644" s="124" t="s">
        <v>1285</v>
      </c>
      <c r="G1644" s="123"/>
      <c r="H1644" s="125">
        <v>0.52800000000000002</v>
      </c>
      <c r="I1644" s="126"/>
      <c r="J1644" s="127"/>
      <c r="K1644" s="125"/>
      <c r="L1644" s="125"/>
      <c r="M1644" s="125"/>
      <c r="N1644" s="125"/>
      <c r="O1644" s="127"/>
      <c r="P1644" s="127"/>
      <c r="Q1644" s="127"/>
      <c r="R1644" s="7"/>
      <c r="S1644" s="10"/>
    </row>
    <row r="1645" spans="1:20" ht="7.5" customHeight="1" outlineLevel="4" x14ac:dyDescent="0.15">
      <c r="A1645" s="10"/>
      <c r="B1645" s="84"/>
      <c r="C1645" s="83"/>
      <c r="D1645" s="86"/>
      <c r="E1645" s="45"/>
      <c r="F1645" s="87"/>
      <c r="G1645" s="86"/>
      <c r="H1645" s="88"/>
      <c r="I1645" s="90"/>
      <c r="J1645" s="47"/>
      <c r="K1645" s="51"/>
      <c r="L1645" s="51"/>
      <c r="M1645" s="51"/>
      <c r="N1645" s="51"/>
      <c r="O1645" s="47"/>
      <c r="P1645" s="47"/>
      <c r="Q1645" s="47"/>
      <c r="R1645" s="7"/>
      <c r="S1645" s="10"/>
    </row>
    <row r="1646" spans="1:20" ht="11.25" outlineLevel="3" x14ac:dyDescent="0.2">
      <c r="A1646" s="16"/>
      <c r="B1646" s="113"/>
      <c r="C1646" s="114">
        <v>14</v>
      </c>
      <c r="D1646" s="115" t="s">
        <v>236</v>
      </c>
      <c r="E1646" s="116" t="s">
        <v>1286</v>
      </c>
      <c r="F1646" s="117" t="s">
        <v>1287</v>
      </c>
      <c r="G1646" s="115" t="s">
        <v>234</v>
      </c>
      <c r="H1646" s="118">
        <v>0.12820499999999999</v>
      </c>
      <c r="I1646" s="119">
        <v>0</v>
      </c>
      <c r="J1646" s="120">
        <f>H1646*I1646</f>
        <v>0</v>
      </c>
      <c r="K1646" s="118">
        <v>1.06277</v>
      </c>
      <c r="L1646" s="118">
        <f>H1646*K1646</f>
        <v>0.13625242785</v>
      </c>
      <c r="M1646" s="118"/>
      <c r="N1646" s="118">
        <f>H1646*M1646</f>
        <v>0</v>
      </c>
      <c r="O1646" s="120">
        <v>21</v>
      </c>
      <c r="P1646" s="120">
        <f>J1646*(O1646/100)</f>
        <v>0</v>
      </c>
      <c r="Q1646" s="120">
        <f>J1646+P1646</f>
        <v>0</v>
      </c>
      <c r="R1646" s="10"/>
      <c r="S1646" s="10"/>
      <c r="T1646" s="10"/>
    </row>
    <row r="1647" spans="1:20" ht="9.75" outlineLevel="4" x14ac:dyDescent="0.2">
      <c r="A1647" s="121"/>
      <c r="B1647" s="122"/>
      <c r="C1647" s="122"/>
      <c r="D1647" s="123"/>
      <c r="E1647" s="128" t="s">
        <v>17</v>
      </c>
      <c r="F1647" s="124" t="s">
        <v>1288</v>
      </c>
      <c r="G1647" s="123"/>
      <c r="H1647" s="125">
        <v>0.12820499999999999</v>
      </c>
      <c r="I1647" s="126"/>
      <c r="J1647" s="127"/>
      <c r="K1647" s="125"/>
      <c r="L1647" s="125"/>
      <c r="M1647" s="125"/>
      <c r="N1647" s="125"/>
      <c r="O1647" s="127"/>
      <c r="P1647" s="127"/>
      <c r="Q1647" s="127"/>
      <c r="R1647" s="7"/>
      <c r="S1647" s="10"/>
    </row>
    <row r="1648" spans="1:20" ht="9.75" outlineLevel="4" x14ac:dyDescent="0.2">
      <c r="A1648" s="121"/>
      <c r="B1648" s="122"/>
      <c r="C1648" s="122"/>
      <c r="D1648" s="123"/>
      <c r="E1648" s="128"/>
      <c r="F1648" s="124"/>
      <c r="G1648" s="123"/>
      <c r="H1648" s="125">
        <v>0</v>
      </c>
      <c r="I1648" s="126"/>
      <c r="J1648" s="127"/>
      <c r="K1648" s="125"/>
      <c r="L1648" s="125"/>
      <c r="M1648" s="125"/>
      <c r="N1648" s="125"/>
      <c r="O1648" s="127"/>
      <c r="P1648" s="127"/>
      <c r="Q1648" s="127"/>
      <c r="R1648" s="7"/>
      <c r="S1648" s="10"/>
    </row>
    <row r="1649" spans="1:20" ht="7.5" customHeight="1" outlineLevel="4" x14ac:dyDescent="0.15">
      <c r="A1649" s="10"/>
      <c r="B1649" s="84"/>
      <c r="C1649" s="83"/>
      <c r="D1649" s="86"/>
      <c r="E1649" s="45"/>
      <c r="F1649" s="87"/>
      <c r="G1649" s="86"/>
      <c r="H1649" s="88"/>
      <c r="I1649" s="90"/>
      <c r="J1649" s="47"/>
      <c r="K1649" s="51"/>
      <c r="L1649" s="51"/>
      <c r="M1649" s="51"/>
      <c r="N1649" s="51"/>
      <c r="O1649" s="47"/>
      <c r="P1649" s="47"/>
      <c r="Q1649" s="47"/>
      <c r="R1649" s="7"/>
      <c r="S1649" s="10"/>
    </row>
    <row r="1650" spans="1:20" ht="11.25" outlineLevel="3" x14ac:dyDescent="0.2">
      <c r="A1650" s="16"/>
      <c r="B1650" s="113"/>
      <c r="C1650" s="114">
        <v>15</v>
      </c>
      <c r="D1650" s="115" t="s">
        <v>227</v>
      </c>
      <c r="E1650" s="116" t="s">
        <v>1289</v>
      </c>
      <c r="F1650" s="117" t="s">
        <v>1290</v>
      </c>
      <c r="G1650" s="115" t="s">
        <v>239</v>
      </c>
      <c r="H1650" s="118">
        <v>77.22</v>
      </c>
      <c r="I1650" s="119">
        <v>0</v>
      </c>
      <c r="J1650" s="120">
        <f>H1650*I1650</f>
        <v>0</v>
      </c>
      <c r="K1650" s="118">
        <v>3.0000000000000001E-3</v>
      </c>
      <c r="L1650" s="118">
        <f>H1650*K1650</f>
        <v>0.23166</v>
      </c>
      <c r="M1650" s="118"/>
      <c r="N1650" s="118">
        <f>H1650*M1650</f>
        <v>0</v>
      </c>
      <c r="O1650" s="120">
        <v>21</v>
      </c>
      <c r="P1650" s="120">
        <f>J1650*(O1650/100)</f>
        <v>0</v>
      </c>
      <c r="Q1650" s="120">
        <f>J1650+P1650</f>
        <v>0</v>
      </c>
      <c r="R1650" s="10"/>
      <c r="S1650" s="10"/>
      <c r="T1650" s="10"/>
    </row>
    <row r="1651" spans="1:20" ht="9.75" outlineLevel="4" x14ac:dyDescent="0.2">
      <c r="A1651" s="121"/>
      <c r="B1651" s="122"/>
      <c r="C1651" s="122"/>
      <c r="D1651" s="123"/>
      <c r="E1651" s="128" t="s">
        <v>17</v>
      </c>
      <c r="F1651" s="124" t="s">
        <v>1291</v>
      </c>
      <c r="G1651" s="123"/>
      <c r="H1651" s="125">
        <v>77.22</v>
      </c>
      <c r="I1651" s="126"/>
      <c r="J1651" s="127"/>
      <c r="K1651" s="125"/>
      <c r="L1651" s="125"/>
      <c r="M1651" s="125"/>
      <c r="N1651" s="125"/>
      <c r="O1651" s="127"/>
      <c r="P1651" s="127"/>
      <c r="Q1651" s="127"/>
      <c r="R1651" s="7"/>
      <c r="S1651" s="10"/>
    </row>
    <row r="1652" spans="1:20" ht="7.5" customHeight="1" outlineLevel="4" x14ac:dyDescent="0.15">
      <c r="A1652" s="10"/>
      <c r="B1652" s="84"/>
      <c r="C1652" s="83"/>
      <c r="D1652" s="86"/>
      <c r="E1652" s="45"/>
      <c r="F1652" s="87"/>
      <c r="G1652" s="86"/>
      <c r="H1652" s="88"/>
      <c r="I1652" s="90"/>
      <c r="J1652" s="47"/>
      <c r="K1652" s="51"/>
      <c r="L1652" s="51"/>
      <c r="M1652" s="51"/>
      <c r="N1652" s="51"/>
      <c r="O1652" s="47"/>
      <c r="P1652" s="47"/>
      <c r="Q1652" s="47"/>
      <c r="R1652" s="7"/>
      <c r="S1652" s="10"/>
    </row>
    <row r="1653" spans="1:20" ht="11.25" outlineLevel="3" x14ac:dyDescent="0.2">
      <c r="A1653" s="16"/>
      <c r="B1653" s="113"/>
      <c r="C1653" s="114">
        <v>16</v>
      </c>
      <c r="D1653" s="115" t="s">
        <v>236</v>
      </c>
      <c r="E1653" s="116" t="s">
        <v>1292</v>
      </c>
      <c r="F1653" s="117" t="s">
        <v>1293</v>
      </c>
      <c r="G1653" s="115" t="s">
        <v>239</v>
      </c>
      <c r="H1653" s="118">
        <v>30.799999999999997</v>
      </c>
      <c r="I1653" s="119">
        <v>0</v>
      </c>
      <c r="J1653" s="120">
        <f>H1653*I1653</f>
        <v>0</v>
      </c>
      <c r="K1653" s="118">
        <v>1.2999999999999999E-4</v>
      </c>
      <c r="L1653" s="118">
        <f>H1653*K1653</f>
        <v>4.0039999999999989E-3</v>
      </c>
      <c r="M1653" s="118"/>
      <c r="N1653" s="118">
        <f>H1653*M1653</f>
        <v>0</v>
      </c>
      <c r="O1653" s="120">
        <v>21</v>
      </c>
      <c r="P1653" s="120">
        <f>J1653*(O1653/100)</f>
        <v>0</v>
      </c>
      <c r="Q1653" s="120">
        <f>J1653+P1653</f>
        <v>0</v>
      </c>
      <c r="R1653" s="10"/>
      <c r="S1653" s="10"/>
      <c r="T1653" s="10"/>
    </row>
    <row r="1654" spans="1:20" ht="9.75" outlineLevel="4" x14ac:dyDescent="0.2">
      <c r="A1654" s="121"/>
      <c r="B1654" s="122"/>
      <c r="C1654" s="122"/>
      <c r="D1654" s="123"/>
      <c r="E1654" s="128" t="s">
        <v>17</v>
      </c>
      <c r="F1654" s="124" t="s">
        <v>1294</v>
      </c>
      <c r="G1654" s="123"/>
      <c r="H1654" s="125">
        <v>30.799999999999997</v>
      </c>
      <c r="I1654" s="126"/>
      <c r="J1654" s="127"/>
      <c r="K1654" s="125"/>
      <c r="L1654" s="125"/>
      <c r="M1654" s="125"/>
      <c r="N1654" s="125"/>
      <c r="O1654" s="127"/>
      <c r="P1654" s="127"/>
      <c r="Q1654" s="127"/>
      <c r="R1654" s="7"/>
      <c r="S1654" s="10"/>
    </row>
    <row r="1655" spans="1:20" ht="7.5" customHeight="1" outlineLevel="4" x14ac:dyDescent="0.15">
      <c r="A1655" s="10"/>
      <c r="B1655" s="84"/>
      <c r="C1655" s="83"/>
      <c r="D1655" s="86"/>
      <c r="E1655" s="45"/>
      <c r="F1655" s="87"/>
      <c r="G1655" s="86"/>
      <c r="H1655" s="88"/>
      <c r="I1655" s="90"/>
      <c r="J1655" s="47"/>
      <c r="K1655" s="51"/>
      <c r="L1655" s="51"/>
      <c r="M1655" s="51"/>
      <c r="N1655" s="51"/>
      <c r="O1655" s="47"/>
      <c r="P1655" s="47"/>
      <c r="Q1655" s="47"/>
      <c r="R1655" s="7"/>
      <c r="S1655" s="10"/>
    </row>
    <row r="1656" spans="1:20" ht="22.5" outlineLevel="3" x14ac:dyDescent="0.2">
      <c r="A1656" s="16"/>
      <c r="B1656" s="113"/>
      <c r="C1656" s="114">
        <v>17</v>
      </c>
      <c r="D1656" s="115" t="s">
        <v>236</v>
      </c>
      <c r="E1656" s="116" t="s">
        <v>1295</v>
      </c>
      <c r="F1656" s="117" t="s">
        <v>1296</v>
      </c>
      <c r="G1656" s="115" t="s">
        <v>277</v>
      </c>
      <c r="H1656" s="118">
        <v>57.3</v>
      </c>
      <c r="I1656" s="119">
        <v>0</v>
      </c>
      <c r="J1656" s="120">
        <f>H1656*I1656</f>
        <v>0</v>
      </c>
      <c r="K1656" s="118">
        <v>2.0000000000000002E-5</v>
      </c>
      <c r="L1656" s="118">
        <f>H1656*K1656</f>
        <v>1.1460000000000001E-3</v>
      </c>
      <c r="M1656" s="118"/>
      <c r="N1656" s="118">
        <f>H1656*M1656</f>
        <v>0</v>
      </c>
      <c r="O1656" s="120">
        <v>21</v>
      </c>
      <c r="P1656" s="120">
        <f>J1656*(O1656/100)</f>
        <v>0</v>
      </c>
      <c r="Q1656" s="120">
        <f>J1656+P1656</f>
        <v>0</v>
      </c>
      <c r="R1656" s="10"/>
      <c r="S1656" s="10"/>
      <c r="T1656" s="10"/>
    </row>
    <row r="1657" spans="1:20" ht="9.75" outlineLevel="4" x14ac:dyDescent="0.2">
      <c r="A1657" s="121"/>
      <c r="B1657" s="122"/>
      <c r="C1657" s="122"/>
      <c r="D1657" s="123"/>
      <c r="E1657" s="128" t="s">
        <v>17</v>
      </c>
      <c r="F1657" s="124" t="s">
        <v>1297</v>
      </c>
      <c r="G1657" s="123"/>
      <c r="H1657" s="125">
        <v>57.3</v>
      </c>
      <c r="I1657" s="126"/>
      <c r="J1657" s="127"/>
      <c r="K1657" s="125"/>
      <c r="L1657" s="125"/>
      <c r="M1657" s="125"/>
      <c r="N1657" s="125"/>
      <c r="O1657" s="127"/>
      <c r="P1657" s="127"/>
      <c r="Q1657" s="127"/>
      <c r="R1657" s="7"/>
      <c r="S1657" s="10"/>
    </row>
    <row r="1658" spans="1:20" ht="7.5" customHeight="1" outlineLevel="4" x14ac:dyDescent="0.15">
      <c r="A1658" s="10"/>
      <c r="B1658" s="84"/>
      <c r="C1658" s="83"/>
      <c r="D1658" s="86"/>
      <c r="E1658" s="45"/>
      <c r="F1658" s="87"/>
      <c r="G1658" s="86"/>
      <c r="H1658" s="88"/>
      <c r="I1658" s="90"/>
      <c r="J1658" s="47"/>
      <c r="K1658" s="51"/>
      <c r="L1658" s="51"/>
      <c r="M1658" s="51"/>
      <c r="N1658" s="51"/>
      <c r="O1658" s="47"/>
      <c r="P1658" s="47"/>
      <c r="Q1658" s="47"/>
      <c r="R1658" s="7"/>
      <c r="S1658" s="10"/>
    </row>
    <row r="1659" spans="1:20" outlineLevel="3" x14ac:dyDescent="0.15">
      <c r="B1659" s="7"/>
      <c r="C1659" s="7"/>
      <c r="D1659" s="7"/>
      <c r="E1659" s="7"/>
      <c r="F1659" s="7"/>
      <c r="G1659" s="7"/>
      <c r="H1659" s="7"/>
      <c r="I1659" s="10"/>
      <c r="J1659" s="10"/>
      <c r="K1659" s="7"/>
      <c r="L1659" s="7"/>
      <c r="M1659" s="7"/>
      <c r="N1659" s="7"/>
      <c r="O1659" s="7"/>
      <c r="P1659" s="10"/>
      <c r="Q1659" s="10"/>
    </row>
    <row r="1660" spans="1:20" ht="11.25" outlineLevel="2" x14ac:dyDescent="0.2">
      <c r="A1660" s="77" t="s">
        <v>118</v>
      </c>
      <c r="B1660" s="106">
        <v>3</v>
      </c>
      <c r="C1660" s="107"/>
      <c r="D1660" s="108" t="s">
        <v>180</v>
      </c>
      <c r="E1660" s="108"/>
      <c r="F1660" s="109" t="s">
        <v>45</v>
      </c>
      <c r="G1660" s="108"/>
      <c r="H1660" s="110"/>
      <c r="I1660" s="111"/>
      <c r="J1660" s="79">
        <f>SUBTOTAL(9,J1661:J1677)</f>
        <v>0</v>
      </c>
      <c r="K1660" s="110"/>
      <c r="L1660" s="80">
        <f>SUBTOTAL(9,L1661:L1677)</f>
        <v>7.7679999999999997E-3</v>
      </c>
      <c r="M1660" s="110"/>
      <c r="N1660" s="80">
        <f>SUBTOTAL(9,N1661:N1677)</f>
        <v>0</v>
      </c>
      <c r="O1660" s="112"/>
      <c r="P1660" s="79">
        <f>SUBTOTAL(9,P1661:P1677)</f>
        <v>0</v>
      </c>
      <c r="Q1660" s="79">
        <f>SUBTOTAL(9,Q1661:Q1677)</f>
        <v>0</v>
      </c>
      <c r="R1660" s="7"/>
      <c r="S1660" s="10"/>
      <c r="T1660" s="10"/>
    </row>
    <row r="1661" spans="1:20" ht="11.25" outlineLevel="3" x14ac:dyDescent="0.2">
      <c r="A1661" s="16"/>
      <c r="B1661" s="113"/>
      <c r="C1661" s="114">
        <v>1</v>
      </c>
      <c r="D1661" s="115" t="s">
        <v>236</v>
      </c>
      <c r="E1661" s="116" t="s">
        <v>1298</v>
      </c>
      <c r="F1661" s="117" t="s">
        <v>1299</v>
      </c>
      <c r="G1661" s="115" t="s">
        <v>239</v>
      </c>
      <c r="H1661" s="118">
        <v>106.88</v>
      </c>
      <c r="I1661" s="119">
        <v>0</v>
      </c>
      <c r="J1661" s="120">
        <f>H1661*I1661</f>
        <v>0</v>
      </c>
      <c r="K1661" s="118"/>
      <c r="L1661" s="118">
        <f>H1661*K1661</f>
        <v>0</v>
      </c>
      <c r="M1661" s="118"/>
      <c r="N1661" s="118">
        <f>H1661*M1661</f>
        <v>0</v>
      </c>
      <c r="O1661" s="120">
        <v>21</v>
      </c>
      <c r="P1661" s="120">
        <f>J1661*(O1661/100)</f>
        <v>0</v>
      </c>
      <c r="Q1661" s="120">
        <f>J1661+P1661</f>
        <v>0</v>
      </c>
      <c r="R1661" s="10"/>
      <c r="S1661" s="10"/>
      <c r="T1661" s="10"/>
    </row>
    <row r="1662" spans="1:20" ht="9.75" outlineLevel="4" x14ac:dyDescent="0.2">
      <c r="A1662" s="121"/>
      <c r="B1662" s="122"/>
      <c r="C1662" s="122"/>
      <c r="D1662" s="123"/>
      <c r="E1662" s="128" t="s">
        <v>17</v>
      </c>
      <c r="F1662" s="124" t="s">
        <v>1300</v>
      </c>
      <c r="G1662" s="123"/>
      <c r="H1662" s="125">
        <v>106.88</v>
      </c>
      <c r="I1662" s="126"/>
      <c r="J1662" s="127"/>
      <c r="K1662" s="125"/>
      <c r="L1662" s="125"/>
      <c r="M1662" s="125"/>
      <c r="N1662" s="125"/>
      <c r="O1662" s="127"/>
      <c r="P1662" s="127"/>
      <c r="Q1662" s="127"/>
      <c r="R1662" s="7"/>
      <c r="S1662" s="10"/>
    </row>
    <row r="1663" spans="1:20" ht="7.5" customHeight="1" outlineLevel="4" x14ac:dyDescent="0.15">
      <c r="A1663" s="10"/>
      <c r="B1663" s="84"/>
      <c r="C1663" s="83"/>
      <c r="D1663" s="86"/>
      <c r="E1663" s="45"/>
      <c r="F1663" s="87"/>
      <c r="G1663" s="86"/>
      <c r="H1663" s="88"/>
      <c r="I1663" s="90"/>
      <c r="J1663" s="47"/>
      <c r="K1663" s="51"/>
      <c r="L1663" s="51"/>
      <c r="M1663" s="51"/>
      <c r="N1663" s="51"/>
      <c r="O1663" s="47"/>
      <c r="P1663" s="47"/>
      <c r="Q1663" s="47"/>
      <c r="R1663" s="7"/>
      <c r="S1663" s="10"/>
    </row>
    <row r="1664" spans="1:20" ht="22.5" outlineLevel="3" x14ac:dyDescent="0.2">
      <c r="A1664" s="16"/>
      <c r="B1664" s="113"/>
      <c r="C1664" s="114">
        <v>2</v>
      </c>
      <c r="D1664" s="115" t="s">
        <v>236</v>
      </c>
      <c r="E1664" s="116" t="s">
        <v>1301</v>
      </c>
      <c r="F1664" s="117" t="s">
        <v>1302</v>
      </c>
      <c r="G1664" s="115" t="s">
        <v>239</v>
      </c>
      <c r="H1664" s="118">
        <v>3206.3999999999996</v>
      </c>
      <c r="I1664" s="119">
        <v>0</v>
      </c>
      <c r="J1664" s="120">
        <f>H1664*I1664</f>
        <v>0</v>
      </c>
      <c r="K1664" s="118"/>
      <c r="L1664" s="118">
        <f>H1664*K1664</f>
        <v>0</v>
      </c>
      <c r="M1664" s="118"/>
      <c r="N1664" s="118">
        <f>H1664*M1664</f>
        <v>0</v>
      </c>
      <c r="O1664" s="120">
        <v>21</v>
      </c>
      <c r="P1664" s="120">
        <f>J1664*(O1664/100)</f>
        <v>0</v>
      </c>
      <c r="Q1664" s="120">
        <f>J1664+P1664</f>
        <v>0</v>
      </c>
      <c r="R1664" s="10"/>
      <c r="S1664" s="10"/>
      <c r="T1664" s="10"/>
    </row>
    <row r="1665" spans="1:20" ht="9.75" outlineLevel="4" x14ac:dyDescent="0.2">
      <c r="A1665" s="121"/>
      <c r="B1665" s="122"/>
      <c r="C1665" s="122"/>
      <c r="D1665" s="123"/>
      <c r="E1665" s="128" t="s">
        <v>17</v>
      </c>
      <c r="F1665" s="124" t="s">
        <v>1303</v>
      </c>
      <c r="G1665" s="123"/>
      <c r="H1665" s="125">
        <v>3206.3999999999996</v>
      </c>
      <c r="I1665" s="126"/>
      <c r="J1665" s="127"/>
      <c r="K1665" s="125"/>
      <c r="L1665" s="125"/>
      <c r="M1665" s="125"/>
      <c r="N1665" s="125"/>
      <c r="O1665" s="127"/>
      <c r="P1665" s="127"/>
      <c r="Q1665" s="127"/>
      <c r="R1665" s="7"/>
      <c r="S1665" s="10"/>
    </row>
    <row r="1666" spans="1:20" ht="7.5" customHeight="1" outlineLevel="4" x14ac:dyDescent="0.15">
      <c r="A1666" s="10"/>
      <c r="B1666" s="84"/>
      <c r="C1666" s="83"/>
      <c r="D1666" s="86"/>
      <c r="E1666" s="45"/>
      <c r="F1666" s="87"/>
      <c r="G1666" s="86"/>
      <c r="H1666" s="88"/>
      <c r="I1666" s="90"/>
      <c r="J1666" s="47"/>
      <c r="K1666" s="51"/>
      <c r="L1666" s="51"/>
      <c r="M1666" s="51"/>
      <c r="N1666" s="51"/>
      <c r="O1666" s="47"/>
      <c r="P1666" s="47"/>
      <c r="Q1666" s="47"/>
      <c r="R1666" s="7"/>
      <c r="S1666" s="10"/>
    </row>
    <row r="1667" spans="1:20" ht="11.25" outlineLevel="3" x14ac:dyDescent="0.2">
      <c r="A1667" s="16"/>
      <c r="B1667" s="113"/>
      <c r="C1667" s="114">
        <v>3</v>
      </c>
      <c r="D1667" s="115" t="s">
        <v>236</v>
      </c>
      <c r="E1667" s="116" t="s">
        <v>1304</v>
      </c>
      <c r="F1667" s="117" t="s">
        <v>1305</v>
      </c>
      <c r="G1667" s="115" t="s">
        <v>239</v>
      </c>
      <c r="H1667" s="118">
        <v>106.88</v>
      </c>
      <c r="I1667" s="119">
        <v>0</v>
      </c>
      <c r="J1667" s="120">
        <f>H1667*I1667</f>
        <v>0</v>
      </c>
      <c r="K1667" s="118"/>
      <c r="L1667" s="118">
        <f>H1667*K1667</f>
        <v>0</v>
      </c>
      <c r="M1667" s="118"/>
      <c r="N1667" s="118">
        <f>H1667*M1667</f>
        <v>0</v>
      </c>
      <c r="O1667" s="120">
        <v>21</v>
      </c>
      <c r="P1667" s="120">
        <f>J1667*(O1667/100)</f>
        <v>0</v>
      </c>
      <c r="Q1667" s="120">
        <f>J1667+P1667</f>
        <v>0</v>
      </c>
      <c r="R1667" s="10"/>
      <c r="S1667" s="10"/>
      <c r="T1667" s="10"/>
    </row>
    <row r="1668" spans="1:20" ht="9.75" outlineLevel="4" x14ac:dyDescent="0.2">
      <c r="A1668" s="121"/>
      <c r="B1668" s="122"/>
      <c r="C1668" s="122"/>
      <c r="D1668" s="123"/>
      <c r="E1668" s="128" t="s">
        <v>17</v>
      </c>
      <c r="F1668" s="124" t="s">
        <v>1300</v>
      </c>
      <c r="G1668" s="123"/>
      <c r="H1668" s="125">
        <v>106.88</v>
      </c>
      <c r="I1668" s="126"/>
      <c r="J1668" s="127"/>
      <c r="K1668" s="125"/>
      <c r="L1668" s="125"/>
      <c r="M1668" s="125"/>
      <c r="N1668" s="125"/>
      <c r="O1668" s="127"/>
      <c r="P1668" s="127"/>
      <c r="Q1668" s="127"/>
      <c r="R1668" s="7"/>
      <c r="S1668" s="10"/>
    </row>
    <row r="1669" spans="1:20" ht="7.5" customHeight="1" outlineLevel="4" x14ac:dyDescent="0.15">
      <c r="A1669" s="10"/>
      <c r="B1669" s="84"/>
      <c r="C1669" s="83"/>
      <c r="D1669" s="86"/>
      <c r="E1669" s="45"/>
      <c r="F1669" s="87"/>
      <c r="G1669" s="86"/>
      <c r="H1669" s="88"/>
      <c r="I1669" s="90"/>
      <c r="J1669" s="47"/>
      <c r="K1669" s="51"/>
      <c r="L1669" s="51"/>
      <c r="M1669" s="51"/>
      <c r="N1669" s="51"/>
      <c r="O1669" s="47"/>
      <c r="P1669" s="47"/>
      <c r="Q1669" s="47"/>
      <c r="R1669" s="7"/>
      <c r="S1669" s="10"/>
    </row>
    <row r="1670" spans="1:20" ht="22.5" outlineLevel="3" x14ac:dyDescent="0.2">
      <c r="A1670" s="16"/>
      <c r="B1670" s="113"/>
      <c r="C1670" s="114">
        <v>4</v>
      </c>
      <c r="D1670" s="115" t="s">
        <v>236</v>
      </c>
      <c r="E1670" s="116" t="s">
        <v>1306</v>
      </c>
      <c r="F1670" s="117" t="s">
        <v>1307</v>
      </c>
      <c r="G1670" s="115" t="s">
        <v>239</v>
      </c>
      <c r="H1670" s="118">
        <v>29.799999999999997</v>
      </c>
      <c r="I1670" s="119">
        <v>0</v>
      </c>
      <c r="J1670" s="120">
        <f>H1670*I1670</f>
        <v>0</v>
      </c>
      <c r="K1670" s="118">
        <v>1.2999999999999999E-4</v>
      </c>
      <c r="L1670" s="118">
        <f>H1670*K1670</f>
        <v>3.8739999999999994E-3</v>
      </c>
      <c r="M1670" s="118"/>
      <c r="N1670" s="118">
        <f>H1670*M1670</f>
        <v>0</v>
      </c>
      <c r="O1670" s="120">
        <v>21</v>
      </c>
      <c r="P1670" s="120">
        <f>J1670*(O1670/100)</f>
        <v>0</v>
      </c>
      <c r="Q1670" s="120">
        <f>J1670+P1670</f>
        <v>0</v>
      </c>
      <c r="R1670" s="10"/>
      <c r="S1670" s="10"/>
      <c r="T1670" s="10"/>
    </row>
    <row r="1671" spans="1:20" ht="9.75" outlineLevel="4" x14ac:dyDescent="0.2">
      <c r="A1671" s="121"/>
      <c r="B1671" s="122"/>
      <c r="C1671" s="122"/>
      <c r="D1671" s="123"/>
      <c r="E1671" s="128" t="s">
        <v>17</v>
      </c>
      <c r="F1671" s="124" t="s">
        <v>1308</v>
      </c>
      <c r="G1671" s="123"/>
      <c r="H1671" s="125">
        <v>29.799999999999997</v>
      </c>
      <c r="I1671" s="126"/>
      <c r="J1671" s="127"/>
      <c r="K1671" s="125"/>
      <c r="L1671" s="125"/>
      <c r="M1671" s="125"/>
      <c r="N1671" s="125"/>
      <c r="O1671" s="127"/>
      <c r="P1671" s="127"/>
      <c r="Q1671" s="127"/>
      <c r="R1671" s="7"/>
      <c r="S1671" s="10"/>
    </row>
    <row r="1672" spans="1:20" ht="7.5" customHeight="1" outlineLevel="4" x14ac:dyDescent="0.15">
      <c r="A1672" s="10"/>
      <c r="B1672" s="84"/>
      <c r="C1672" s="83"/>
      <c r="D1672" s="86"/>
      <c r="E1672" s="45"/>
      <c r="F1672" s="87"/>
      <c r="G1672" s="86"/>
      <c r="H1672" s="88"/>
      <c r="I1672" s="90"/>
      <c r="J1672" s="47"/>
      <c r="K1672" s="51"/>
      <c r="L1672" s="51"/>
      <c r="M1672" s="51"/>
      <c r="N1672" s="51"/>
      <c r="O1672" s="47"/>
      <c r="P1672" s="47"/>
      <c r="Q1672" s="47"/>
      <c r="R1672" s="7"/>
      <c r="S1672" s="10"/>
    </row>
    <row r="1673" spans="1:20" ht="11.25" outlineLevel="3" x14ac:dyDescent="0.2">
      <c r="A1673" s="16"/>
      <c r="B1673" s="113"/>
      <c r="C1673" s="114">
        <v>5</v>
      </c>
      <c r="D1673" s="115" t="s">
        <v>236</v>
      </c>
      <c r="E1673" s="116" t="s">
        <v>1309</v>
      </c>
      <c r="F1673" s="117" t="s">
        <v>1310</v>
      </c>
      <c r="G1673" s="115" t="s">
        <v>239</v>
      </c>
      <c r="H1673" s="118">
        <v>129.80000000000001</v>
      </c>
      <c r="I1673" s="119">
        <v>0</v>
      </c>
      <c r="J1673" s="120">
        <f>H1673*I1673</f>
        <v>0</v>
      </c>
      <c r="K1673" s="118">
        <v>3.0000000000000001E-5</v>
      </c>
      <c r="L1673" s="118">
        <f>H1673*K1673</f>
        <v>3.8940000000000003E-3</v>
      </c>
      <c r="M1673" s="118"/>
      <c r="N1673" s="118">
        <f>H1673*M1673</f>
        <v>0</v>
      </c>
      <c r="O1673" s="120">
        <v>21</v>
      </c>
      <c r="P1673" s="120">
        <f>J1673*(O1673/100)</f>
        <v>0</v>
      </c>
      <c r="Q1673" s="120">
        <f>J1673+P1673</f>
        <v>0</v>
      </c>
      <c r="R1673" s="10"/>
      <c r="S1673" s="10"/>
      <c r="T1673" s="10"/>
    </row>
    <row r="1674" spans="1:20" ht="9.75" outlineLevel="4" x14ac:dyDescent="0.2">
      <c r="A1674" s="121"/>
      <c r="B1674" s="122"/>
      <c r="C1674" s="122"/>
      <c r="D1674" s="123"/>
      <c r="E1674" s="128" t="s">
        <v>17</v>
      </c>
      <c r="F1674" s="124" t="s">
        <v>1311</v>
      </c>
      <c r="G1674" s="123"/>
      <c r="H1674" s="125">
        <v>29.8</v>
      </c>
      <c r="I1674" s="126"/>
      <c r="J1674" s="127"/>
      <c r="K1674" s="125"/>
      <c r="L1674" s="125"/>
      <c r="M1674" s="125"/>
      <c r="N1674" s="125"/>
      <c r="O1674" s="127"/>
      <c r="P1674" s="127"/>
      <c r="Q1674" s="127"/>
      <c r="R1674" s="7"/>
      <c r="S1674" s="10"/>
    </row>
    <row r="1675" spans="1:20" ht="9.75" outlineLevel="4" x14ac:dyDescent="0.2">
      <c r="A1675" s="121"/>
      <c r="B1675" s="122"/>
      <c r="C1675" s="122"/>
      <c r="D1675" s="123"/>
      <c r="E1675" s="128"/>
      <c r="F1675" s="124" t="s">
        <v>1312</v>
      </c>
      <c r="G1675" s="123"/>
      <c r="H1675" s="125">
        <v>100</v>
      </c>
      <c r="I1675" s="126"/>
      <c r="J1675" s="127"/>
      <c r="K1675" s="125"/>
      <c r="L1675" s="125"/>
      <c r="M1675" s="125"/>
      <c r="N1675" s="125"/>
      <c r="O1675" s="127"/>
      <c r="P1675" s="127"/>
      <c r="Q1675" s="127"/>
      <c r="R1675" s="7"/>
      <c r="S1675" s="10"/>
    </row>
    <row r="1676" spans="1:20" ht="7.5" customHeight="1" outlineLevel="4" x14ac:dyDescent="0.15">
      <c r="A1676" s="10"/>
      <c r="B1676" s="84"/>
      <c r="C1676" s="83"/>
      <c r="D1676" s="86"/>
      <c r="E1676" s="45"/>
      <c r="F1676" s="87"/>
      <c r="G1676" s="86"/>
      <c r="H1676" s="88"/>
      <c r="I1676" s="90"/>
      <c r="J1676" s="47"/>
      <c r="K1676" s="51"/>
      <c r="L1676" s="51"/>
      <c r="M1676" s="51"/>
      <c r="N1676" s="51"/>
      <c r="O1676" s="47"/>
      <c r="P1676" s="47"/>
      <c r="Q1676" s="47"/>
      <c r="R1676" s="7"/>
      <c r="S1676" s="10"/>
    </row>
    <row r="1677" spans="1:20" outlineLevel="3" x14ac:dyDescent="0.15">
      <c r="B1677" s="7"/>
      <c r="C1677" s="7"/>
      <c r="D1677" s="7"/>
      <c r="E1677" s="7"/>
      <c r="F1677" s="7"/>
      <c r="G1677" s="7"/>
      <c r="H1677" s="7"/>
      <c r="I1677" s="10"/>
      <c r="J1677" s="10"/>
      <c r="K1677" s="7"/>
      <c r="L1677" s="7"/>
      <c r="M1677" s="7"/>
      <c r="N1677" s="7"/>
      <c r="O1677" s="7"/>
      <c r="P1677" s="10"/>
      <c r="Q1677" s="10"/>
    </row>
    <row r="1678" spans="1:20" ht="11.25" outlineLevel="2" x14ac:dyDescent="0.2">
      <c r="A1678" s="77" t="s">
        <v>119</v>
      </c>
      <c r="B1678" s="106">
        <v>3</v>
      </c>
      <c r="C1678" s="107"/>
      <c r="D1678" s="108" t="s">
        <v>180</v>
      </c>
      <c r="E1678" s="108"/>
      <c r="F1678" s="109" t="s">
        <v>56</v>
      </c>
      <c r="G1678" s="108"/>
      <c r="H1678" s="110"/>
      <c r="I1678" s="111"/>
      <c r="J1678" s="79">
        <f>SUBTOTAL(9,J1679:J1680)</f>
        <v>0</v>
      </c>
      <c r="K1678" s="110"/>
      <c r="L1678" s="80">
        <f>SUBTOTAL(9,L1679:L1680)</f>
        <v>0</v>
      </c>
      <c r="M1678" s="110"/>
      <c r="N1678" s="80">
        <f>SUBTOTAL(9,N1679:N1680)</f>
        <v>0</v>
      </c>
      <c r="O1678" s="112"/>
      <c r="P1678" s="79">
        <f>SUBTOTAL(9,P1679:P1680)</f>
        <v>0</v>
      </c>
      <c r="Q1678" s="79">
        <f>SUBTOTAL(9,Q1679:Q1680)</f>
        <v>0</v>
      </c>
      <c r="R1678" s="7"/>
      <c r="S1678" s="10"/>
      <c r="T1678" s="10"/>
    </row>
    <row r="1679" spans="1:20" ht="11.25" outlineLevel="3" x14ac:dyDescent="0.2">
      <c r="A1679" s="16"/>
      <c r="B1679" s="113"/>
      <c r="C1679" s="114">
        <v>1</v>
      </c>
      <c r="D1679" s="115" t="s">
        <v>236</v>
      </c>
      <c r="E1679" s="116" t="s">
        <v>1313</v>
      </c>
      <c r="F1679" s="117" t="s">
        <v>1314</v>
      </c>
      <c r="G1679" s="115" t="s">
        <v>234</v>
      </c>
      <c r="H1679" s="118">
        <v>93.407501824662489</v>
      </c>
      <c r="I1679" s="119">
        <v>0</v>
      </c>
      <c r="J1679" s="120">
        <f>H1679*I1679</f>
        <v>0</v>
      </c>
      <c r="K1679" s="118"/>
      <c r="L1679" s="118">
        <f>H1679*K1679</f>
        <v>0</v>
      </c>
      <c r="M1679" s="118"/>
      <c r="N1679" s="118">
        <f>H1679*M1679</f>
        <v>0</v>
      </c>
      <c r="O1679" s="120">
        <v>21</v>
      </c>
      <c r="P1679" s="120">
        <f>J1679*(O1679/100)</f>
        <v>0</v>
      </c>
      <c r="Q1679" s="120">
        <f>J1679+P1679</f>
        <v>0</v>
      </c>
      <c r="R1679" s="10"/>
      <c r="S1679" s="10"/>
      <c r="T1679" s="10"/>
    </row>
    <row r="1680" spans="1:20" outlineLevel="3" x14ac:dyDescent="0.15">
      <c r="B1680" s="7"/>
      <c r="C1680" s="7"/>
      <c r="D1680" s="7"/>
      <c r="E1680" s="7"/>
      <c r="F1680" s="7"/>
      <c r="G1680" s="7"/>
      <c r="H1680" s="7"/>
      <c r="I1680" s="10"/>
      <c r="J1680" s="10"/>
      <c r="K1680" s="7"/>
      <c r="L1680" s="7"/>
      <c r="M1680" s="7"/>
      <c r="N1680" s="7"/>
      <c r="O1680" s="7"/>
      <c r="P1680" s="10"/>
      <c r="Q1680" s="10"/>
    </row>
    <row r="1681" spans="1:20" ht="11.25" outlineLevel="2" x14ac:dyDescent="0.2">
      <c r="A1681" s="77" t="s">
        <v>120</v>
      </c>
      <c r="B1681" s="106">
        <v>3</v>
      </c>
      <c r="C1681" s="107"/>
      <c r="D1681" s="108" t="s">
        <v>180</v>
      </c>
      <c r="E1681" s="108"/>
      <c r="F1681" s="109" t="s">
        <v>121</v>
      </c>
      <c r="G1681" s="108"/>
      <c r="H1681" s="110"/>
      <c r="I1681" s="111"/>
      <c r="J1681" s="79">
        <f>SUBTOTAL(9,J1682:J1710)</f>
        <v>0</v>
      </c>
      <c r="K1681" s="110"/>
      <c r="L1681" s="80">
        <f>SUBTOTAL(9,L1682:L1710)</f>
        <v>0.38853519250000007</v>
      </c>
      <c r="M1681" s="110"/>
      <c r="N1681" s="80">
        <f>SUBTOTAL(9,N1682:N1710)</f>
        <v>0</v>
      </c>
      <c r="O1681" s="112"/>
      <c r="P1681" s="79">
        <f>SUBTOTAL(9,P1682:P1710)</f>
        <v>0</v>
      </c>
      <c r="Q1681" s="79">
        <f>SUBTOTAL(9,Q1682:Q1710)</f>
        <v>0</v>
      </c>
      <c r="R1681" s="7"/>
      <c r="S1681" s="10"/>
      <c r="T1681" s="10"/>
    </row>
    <row r="1682" spans="1:20" ht="11.25" outlineLevel="3" x14ac:dyDescent="0.2">
      <c r="A1682" s="16"/>
      <c r="B1682" s="113"/>
      <c r="C1682" s="114">
        <v>1</v>
      </c>
      <c r="D1682" s="115" t="s">
        <v>227</v>
      </c>
      <c r="E1682" s="116" t="s">
        <v>1315</v>
      </c>
      <c r="F1682" s="117" t="s">
        <v>1316</v>
      </c>
      <c r="G1682" s="115" t="s">
        <v>234</v>
      </c>
      <c r="H1682" s="118">
        <v>1.8028500000000003E-2</v>
      </c>
      <c r="I1682" s="119">
        <v>0</v>
      </c>
      <c r="J1682" s="120">
        <f>H1682*I1682</f>
        <v>0</v>
      </c>
      <c r="K1682" s="118">
        <v>1</v>
      </c>
      <c r="L1682" s="118">
        <f>H1682*K1682</f>
        <v>1.8028500000000003E-2</v>
      </c>
      <c r="M1682" s="118"/>
      <c r="N1682" s="118">
        <f>H1682*M1682</f>
        <v>0</v>
      </c>
      <c r="O1682" s="120">
        <v>21</v>
      </c>
      <c r="P1682" s="120">
        <f>J1682*(O1682/100)</f>
        <v>0</v>
      </c>
      <c r="Q1682" s="120">
        <f>J1682+P1682</f>
        <v>0</v>
      </c>
      <c r="R1682" s="10"/>
      <c r="S1682" s="10"/>
      <c r="T1682" s="10"/>
    </row>
    <row r="1683" spans="1:20" ht="9.75" outlineLevel="4" x14ac:dyDescent="0.2">
      <c r="A1683" s="121"/>
      <c r="B1683" s="122"/>
      <c r="C1683" s="122"/>
      <c r="D1683" s="123"/>
      <c r="E1683" s="128" t="s">
        <v>17</v>
      </c>
      <c r="F1683" s="124" t="s">
        <v>1317</v>
      </c>
      <c r="G1683" s="123"/>
      <c r="H1683" s="125">
        <v>1.8028500000000003E-2</v>
      </c>
      <c r="I1683" s="126"/>
      <c r="J1683" s="127"/>
      <c r="K1683" s="125"/>
      <c r="L1683" s="125"/>
      <c r="M1683" s="125"/>
      <c r="N1683" s="125"/>
      <c r="O1683" s="127"/>
      <c r="P1683" s="127"/>
      <c r="Q1683" s="127"/>
      <c r="R1683" s="7"/>
      <c r="S1683" s="10"/>
    </row>
    <row r="1684" spans="1:20" ht="7.5" customHeight="1" outlineLevel="4" x14ac:dyDescent="0.15">
      <c r="A1684" s="10"/>
      <c r="B1684" s="84"/>
      <c r="C1684" s="83"/>
      <c r="D1684" s="86"/>
      <c r="E1684" s="45"/>
      <c r="F1684" s="87"/>
      <c r="G1684" s="86"/>
      <c r="H1684" s="88"/>
      <c r="I1684" s="90"/>
      <c r="J1684" s="47"/>
      <c r="K1684" s="51"/>
      <c r="L1684" s="51"/>
      <c r="M1684" s="51"/>
      <c r="N1684" s="51"/>
      <c r="O1684" s="47"/>
      <c r="P1684" s="47"/>
      <c r="Q1684" s="47"/>
      <c r="R1684" s="7"/>
      <c r="S1684" s="10"/>
    </row>
    <row r="1685" spans="1:20" ht="11.25" outlineLevel="3" x14ac:dyDescent="0.2">
      <c r="A1685" s="16"/>
      <c r="B1685" s="113"/>
      <c r="C1685" s="114">
        <v>2</v>
      </c>
      <c r="D1685" s="115" t="s">
        <v>227</v>
      </c>
      <c r="E1685" s="116" t="s">
        <v>1318</v>
      </c>
      <c r="F1685" s="117" t="s">
        <v>1319</v>
      </c>
      <c r="G1685" s="115" t="s">
        <v>239</v>
      </c>
      <c r="H1685" s="118">
        <v>33.577500000000001</v>
      </c>
      <c r="I1685" s="119">
        <v>0</v>
      </c>
      <c r="J1685" s="120">
        <f>H1685*I1685</f>
        <v>0</v>
      </c>
      <c r="K1685" s="118">
        <v>2.9999999999999997E-4</v>
      </c>
      <c r="L1685" s="118">
        <f>H1685*K1685</f>
        <v>1.0073249999999999E-2</v>
      </c>
      <c r="M1685" s="118"/>
      <c r="N1685" s="118">
        <f>H1685*M1685</f>
        <v>0</v>
      </c>
      <c r="O1685" s="120">
        <v>21</v>
      </c>
      <c r="P1685" s="120">
        <f>J1685*(O1685/100)</f>
        <v>0</v>
      </c>
      <c r="Q1685" s="120">
        <f>J1685+P1685</f>
        <v>0</v>
      </c>
      <c r="R1685" s="10"/>
      <c r="S1685" s="10"/>
      <c r="T1685" s="10"/>
    </row>
    <row r="1686" spans="1:20" ht="9.75" outlineLevel="4" x14ac:dyDescent="0.2">
      <c r="A1686" s="121"/>
      <c r="B1686" s="122"/>
      <c r="C1686" s="122"/>
      <c r="D1686" s="123"/>
      <c r="E1686" s="128" t="s">
        <v>17</v>
      </c>
      <c r="F1686" s="124" t="s">
        <v>1320</v>
      </c>
      <c r="G1686" s="123"/>
      <c r="H1686" s="125">
        <v>33.577500000000001</v>
      </c>
      <c r="I1686" s="126"/>
      <c r="J1686" s="127"/>
      <c r="K1686" s="125"/>
      <c r="L1686" s="125"/>
      <c r="M1686" s="125"/>
      <c r="N1686" s="125"/>
      <c r="O1686" s="127"/>
      <c r="P1686" s="127"/>
      <c r="Q1686" s="127"/>
      <c r="R1686" s="7"/>
      <c r="S1686" s="10"/>
    </row>
    <row r="1687" spans="1:20" ht="7.5" customHeight="1" outlineLevel="4" x14ac:dyDescent="0.15">
      <c r="A1687" s="10"/>
      <c r="B1687" s="84"/>
      <c r="C1687" s="83"/>
      <c r="D1687" s="86"/>
      <c r="E1687" s="45"/>
      <c r="F1687" s="87"/>
      <c r="G1687" s="86"/>
      <c r="H1687" s="88"/>
      <c r="I1687" s="90"/>
      <c r="J1687" s="47"/>
      <c r="K1687" s="51"/>
      <c r="L1687" s="51"/>
      <c r="M1687" s="51"/>
      <c r="N1687" s="51"/>
      <c r="O1687" s="47"/>
      <c r="P1687" s="47"/>
      <c r="Q1687" s="47"/>
      <c r="R1687" s="7"/>
      <c r="S1687" s="10"/>
    </row>
    <row r="1688" spans="1:20" ht="22.5" outlineLevel="3" x14ac:dyDescent="0.2">
      <c r="A1688" s="16"/>
      <c r="B1688" s="113"/>
      <c r="C1688" s="114">
        <v>3</v>
      </c>
      <c r="D1688" s="115" t="s">
        <v>227</v>
      </c>
      <c r="E1688" s="116" t="s">
        <v>1321</v>
      </c>
      <c r="F1688" s="117" t="s">
        <v>1322</v>
      </c>
      <c r="G1688" s="115" t="s">
        <v>239</v>
      </c>
      <c r="H1688" s="118">
        <v>61.800637500000008</v>
      </c>
      <c r="I1688" s="119">
        <v>0</v>
      </c>
      <c r="J1688" s="120">
        <f>H1688*I1688</f>
        <v>0</v>
      </c>
      <c r="K1688" s="118">
        <v>5.4000000000000003E-3</v>
      </c>
      <c r="L1688" s="118">
        <f>H1688*K1688</f>
        <v>0.33372344250000008</v>
      </c>
      <c r="M1688" s="118"/>
      <c r="N1688" s="118">
        <f>H1688*M1688</f>
        <v>0</v>
      </c>
      <c r="O1688" s="120">
        <v>21</v>
      </c>
      <c r="P1688" s="120">
        <f>J1688*(O1688/100)</f>
        <v>0</v>
      </c>
      <c r="Q1688" s="120">
        <f>J1688+P1688</f>
        <v>0</v>
      </c>
      <c r="R1688" s="10"/>
      <c r="S1688" s="10"/>
      <c r="T1688" s="10"/>
    </row>
    <row r="1689" spans="1:20" ht="9.75" outlineLevel="4" x14ac:dyDescent="0.2">
      <c r="A1689" s="121"/>
      <c r="B1689" s="122"/>
      <c r="C1689" s="122"/>
      <c r="D1689" s="123"/>
      <c r="E1689" s="128" t="s">
        <v>17</v>
      </c>
      <c r="F1689" s="124" t="s">
        <v>1323</v>
      </c>
      <c r="G1689" s="123"/>
      <c r="H1689" s="125">
        <v>61.800637500000008</v>
      </c>
      <c r="I1689" s="126"/>
      <c r="J1689" s="127"/>
      <c r="K1689" s="125"/>
      <c r="L1689" s="125"/>
      <c r="M1689" s="125"/>
      <c r="N1689" s="125"/>
      <c r="O1689" s="127"/>
      <c r="P1689" s="127"/>
      <c r="Q1689" s="127"/>
      <c r="R1689" s="7"/>
      <c r="S1689" s="10"/>
    </row>
    <row r="1690" spans="1:20" ht="7.5" customHeight="1" outlineLevel="4" x14ac:dyDescent="0.15">
      <c r="A1690" s="10"/>
      <c r="B1690" s="84"/>
      <c r="C1690" s="83"/>
      <c r="D1690" s="86"/>
      <c r="E1690" s="45"/>
      <c r="F1690" s="87"/>
      <c r="G1690" s="86"/>
      <c r="H1690" s="88"/>
      <c r="I1690" s="90"/>
      <c r="J1690" s="47"/>
      <c r="K1690" s="51"/>
      <c r="L1690" s="51"/>
      <c r="M1690" s="51"/>
      <c r="N1690" s="51"/>
      <c r="O1690" s="47"/>
      <c r="P1690" s="47"/>
      <c r="Q1690" s="47"/>
      <c r="R1690" s="7"/>
      <c r="S1690" s="10"/>
    </row>
    <row r="1691" spans="1:20" ht="11.25" outlineLevel="3" x14ac:dyDescent="0.2">
      <c r="A1691" s="16"/>
      <c r="B1691" s="113"/>
      <c r="C1691" s="114">
        <v>4</v>
      </c>
      <c r="D1691" s="115" t="s">
        <v>236</v>
      </c>
      <c r="E1691" s="116" t="s">
        <v>1324</v>
      </c>
      <c r="F1691" s="117" t="s">
        <v>1325</v>
      </c>
      <c r="G1691" s="115" t="s">
        <v>239</v>
      </c>
      <c r="H1691" s="118">
        <v>39.475000000000001</v>
      </c>
      <c r="I1691" s="119">
        <v>0</v>
      </c>
      <c r="J1691" s="120">
        <f>H1691*I1691</f>
        <v>0</v>
      </c>
      <c r="K1691" s="118"/>
      <c r="L1691" s="118">
        <f>H1691*K1691</f>
        <v>0</v>
      </c>
      <c r="M1691" s="118"/>
      <c r="N1691" s="118">
        <f>H1691*M1691</f>
        <v>0</v>
      </c>
      <c r="O1691" s="120">
        <v>21</v>
      </c>
      <c r="P1691" s="120">
        <f>J1691*(O1691/100)</f>
        <v>0</v>
      </c>
      <c r="Q1691" s="120">
        <f>J1691+P1691</f>
        <v>0</v>
      </c>
      <c r="R1691" s="10"/>
      <c r="S1691" s="10"/>
      <c r="T1691" s="10"/>
    </row>
    <row r="1692" spans="1:20" ht="9.75" outlineLevel="4" x14ac:dyDescent="0.2">
      <c r="A1692" s="121"/>
      <c r="B1692" s="122"/>
      <c r="C1692" s="122"/>
      <c r="D1692" s="123"/>
      <c r="E1692" s="128" t="s">
        <v>17</v>
      </c>
      <c r="F1692" s="124" t="s">
        <v>1326</v>
      </c>
      <c r="G1692" s="123"/>
      <c r="H1692" s="125">
        <v>39.475000000000001</v>
      </c>
      <c r="I1692" s="126"/>
      <c r="J1692" s="127"/>
      <c r="K1692" s="125"/>
      <c r="L1692" s="125"/>
      <c r="M1692" s="125"/>
      <c r="N1692" s="125"/>
      <c r="O1692" s="127"/>
      <c r="P1692" s="127"/>
      <c r="Q1692" s="127"/>
      <c r="R1692" s="7"/>
      <c r="S1692" s="10"/>
    </row>
    <row r="1693" spans="1:20" ht="7.5" customHeight="1" outlineLevel="4" x14ac:dyDescent="0.15">
      <c r="A1693" s="10"/>
      <c r="B1693" s="84"/>
      <c r="C1693" s="83"/>
      <c r="D1693" s="86"/>
      <c r="E1693" s="45"/>
      <c r="F1693" s="87"/>
      <c r="G1693" s="86"/>
      <c r="H1693" s="88"/>
      <c r="I1693" s="90"/>
      <c r="J1693" s="47"/>
      <c r="K1693" s="51"/>
      <c r="L1693" s="51"/>
      <c r="M1693" s="51"/>
      <c r="N1693" s="51"/>
      <c r="O1693" s="47"/>
      <c r="P1693" s="47"/>
      <c r="Q1693" s="47"/>
      <c r="R1693" s="7"/>
      <c r="S1693" s="10"/>
    </row>
    <row r="1694" spans="1:20" ht="11.25" outlineLevel="3" x14ac:dyDescent="0.2">
      <c r="A1694" s="16"/>
      <c r="B1694" s="113"/>
      <c r="C1694" s="114">
        <v>5</v>
      </c>
      <c r="D1694" s="115" t="s">
        <v>236</v>
      </c>
      <c r="E1694" s="116" t="s">
        <v>1327</v>
      </c>
      <c r="F1694" s="117" t="s">
        <v>1328</v>
      </c>
      <c r="G1694" s="115" t="s">
        <v>239</v>
      </c>
      <c r="H1694" s="118">
        <v>13.55</v>
      </c>
      <c r="I1694" s="119">
        <v>0</v>
      </c>
      <c r="J1694" s="120">
        <f>H1694*I1694</f>
        <v>0</v>
      </c>
      <c r="K1694" s="118"/>
      <c r="L1694" s="118">
        <f>H1694*K1694</f>
        <v>0</v>
      </c>
      <c r="M1694" s="118"/>
      <c r="N1694" s="118">
        <f>H1694*M1694</f>
        <v>0</v>
      </c>
      <c r="O1694" s="120">
        <v>21</v>
      </c>
      <c r="P1694" s="120">
        <f>J1694*(O1694/100)</f>
        <v>0</v>
      </c>
      <c r="Q1694" s="120">
        <f>J1694+P1694</f>
        <v>0</v>
      </c>
      <c r="R1694" s="10"/>
      <c r="S1694" s="10"/>
      <c r="T1694" s="10"/>
    </row>
    <row r="1695" spans="1:20" ht="9.75" outlineLevel="4" x14ac:dyDescent="0.2">
      <c r="A1695" s="121"/>
      <c r="B1695" s="122"/>
      <c r="C1695" s="122"/>
      <c r="D1695" s="123"/>
      <c r="E1695" s="128" t="s">
        <v>17</v>
      </c>
      <c r="F1695" s="124" t="s">
        <v>1329</v>
      </c>
      <c r="G1695" s="123"/>
      <c r="H1695" s="125">
        <v>13.55</v>
      </c>
      <c r="I1695" s="126"/>
      <c r="J1695" s="127"/>
      <c r="K1695" s="125"/>
      <c r="L1695" s="125"/>
      <c r="M1695" s="125"/>
      <c r="N1695" s="125"/>
      <c r="O1695" s="127"/>
      <c r="P1695" s="127"/>
      <c r="Q1695" s="127"/>
      <c r="R1695" s="7"/>
      <c r="S1695" s="10"/>
    </row>
    <row r="1696" spans="1:20" ht="7.5" customHeight="1" outlineLevel="4" x14ac:dyDescent="0.15">
      <c r="A1696" s="10"/>
      <c r="B1696" s="84"/>
      <c r="C1696" s="83"/>
      <c r="D1696" s="86"/>
      <c r="E1696" s="45"/>
      <c r="F1696" s="87"/>
      <c r="G1696" s="86"/>
      <c r="H1696" s="88"/>
      <c r="I1696" s="90"/>
      <c r="J1696" s="47"/>
      <c r="K1696" s="51"/>
      <c r="L1696" s="51"/>
      <c r="M1696" s="51"/>
      <c r="N1696" s="51"/>
      <c r="O1696" s="47"/>
      <c r="P1696" s="47"/>
      <c r="Q1696" s="47"/>
      <c r="R1696" s="7"/>
      <c r="S1696" s="10"/>
    </row>
    <row r="1697" spans="1:20" ht="11.25" outlineLevel="3" x14ac:dyDescent="0.2">
      <c r="A1697" s="16"/>
      <c r="B1697" s="113"/>
      <c r="C1697" s="114">
        <v>6</v>
      </c>
      <c r="D1697" s="115" t="s">
        <v>236</v>
      </c>
      <c r="E1697" s="116" t="s">
        <v>1330</v>
      </c>
      <c r="F1697" s="117" t="s">
        <v>1331</v>
      </c>
      <c r="G1697" s="115" t="s">
        <v>239</v>
      </c>
      <c r="H1697" s="118">
        <v>39.475000000000001</v>
      </c>
      <c r="I1697" s="119">
        <v>0</v>
      </c>
      <c r="J1697" s="120">
        <f>H1697*I1697</f>
        <v>0</v>
      </c>
      <c r="K1697" s="118">
        <v>4.0000000000000002E-4</v>
      </c>
      <c r="L1697" s="118">
        <f>H1697*K1697</f>
        <v>1.5790000000000002E-2</v>
      </c>
      <c r="M1697" s="118"/>
      <c r="N1697" s="118">
        <f>H1697*M1697</f>
        <v>0</v>
      </c>
      <c r="O1697" s="120">
        <v>21</v>
      </c>
      <c r="P1697" s="120">
        <f>J1697*(O1697/100)</f>
        <v>0</v>
      </c>
      <c r="Q1697" s="120">
        <f>J1697+P1697</f>
        <v>0</v>
      </c>
      <c r="R1697" s="10"/>
      <c r="S1697" s="10"/>
      <c r="T1697" s="10"/>
    </row>
    <row r="1698" spans="1:20" ht="9.75" outlineLevel="4" x14ac:dyDescent="0.2">
      <c r="A1698" s="121"/>
      <c r="B1698" s="122"/>
      <c r="C1698" s="122"/>
      <c r="D1698" s="123"/>
      <c r="E1698" s="128" t="s">
        <v>17</v>
      </c>
      <c r="F1698" s="124" t="s">
        <v>1326</v>
      </c>
      <c r="G1698" s="123"/>
      <c r="H1698" s="125">
        <v>39.475000000000001</v>
      </c>
      <c r="I1698" s="126"/>
      <c r="J1698" s="127"/>
      <c r="K1698" s="125"/>
      <c r="L1698" s="125"/>
      <c r="M1698" s="125"/>
      <c r="N1698" s="125"/>
      <c r="O1698" s="127"/>
      <c r="P1698" s="127"/>
      <c r="Q1698" s="127"/>
      <c r="R1698" s="7"/>
      <c r="S1698" s="10"/>
    </row>
    <row r="1699" spans="1:20" ht="7.5" customHeight="1" outlineLevel="4" x14ac:dyDescent="0.15">
      <c r="A1699" s="10"/>
      <c r="B1699" s="84"/>
      <c r="C1699" s="83"/>
      <c r="D1699" s="86"/>
      <c r="E1699" s="45"/>
      <c r="F1699" s="87"/>
      <c r="G1699" s="86"/>
      <c r="H1699" s="88"/>
      <c r="I1699" s="90"/>
      <c r="J1699" s="47"/>
      <c r="K1699" s="51"/>
      <c r="L1699" s="51"/>
      <c r="M1699" s="51"/>
      <c r="N1699" s="51"/>
      <c r="O1699" s="47"/>
      <c r="P1699" s="47"/>
      <c r="Q1699" s="47"/>
      <c r="R1699" s="7"/>
      <c r="S1699" s="10"/>
    </row>
    <row r="1700" spans="1:20" ht="11.25" outlineLevel="3" x14ac:dyDescent="0.2">
      <c r="A1700" s="16"/>
      <c r="B1700" s="113"/>
      <c r="C1700" s="114">
        <v>7</v>
      </c>
      <c r="D1700" s="115" t="s">
        <v>236</v>
      </c>
      <c r="E1700" s="116" t="s">
        <v>1332</v>
      </c>
      <c r="F1700" s="117" t="s">
        <v>1333</v>
      </c>
      <c r="G1700" s="115" t="s">
        <v>239</v>
      </c>
      <c r="H1700" s="118">
        <v>13.55</v>
      </c>
      <c r="I1700" s="119">
        <v>0</v>
      </c>
      <c r="J1700" s="120">
        <f>H1700*I1700</f>
        <v>0</v>
      </c>
      <c r="K1700" s="118">
        <v>4.0000000000000002E-4</v>
      </c>
      <c r="L1700" s="118">
        <f>H1700*K1700</f>
        <v>5.4200000000000003E-3</v>
      </c>
      <c r="M1700" s="118"/>
      <c r="N1700" s="118">
        <f>H1700*M1700</f>
        <v>0</v>
      </c>
      <c r="O1700" s="120">
        <v>21</v>
      </c>
      <c r="P1700" s="120">
        <f>J1700*(O1700/100)</f>
        <v>0</v>
      </c>
      <c r="Q1700" s="120">
        <f>J1700+P1700</f>
        <v>0</v>
      </c>
      <c r="R1700" s="10"/>
      <c r="S1700" s="10"/>
      <c r="T1700" s="10"/>
    </row>
    <row r="1701" spans="1:20" ht="9.75" outlineLevel="4" x14ac:dyDescent="0.2">
      <c r="A1701" s="121"/>
      <c r="B1701" s="122"/>
      <c r="C1701" s="122"/>
      <c r="D1701" s="123"/>
      <c r="E1701" s="128" t="s">
        <v>17</v>
      </c>
      <c r="F1701" s="124" t="s">
        <v>1329</v>
      </c>
      <c r="G1701" s="123"/>
      <c r="H1701" s="125">
        <v>13.55</v>
      </c>
      <c r="I1701" s="126"/>
      <c r="J1701" s="127"/>
      <c r="K1701" s="125"/>
      <c r="L1701" s="125"/>
      <c r="M1701" s="125"/>
      <c r="N1701" s="125"/>
      <c r="O1701" s="127"/>
      <c r="P1701" s="127"/>
      <c r="Q1701" s="127"/>
      <c r="R1701" s="7"/>
      <c r="S1701" s="10"/>
    </row>
    <row r="1702" spans="1:20" ht="7.5" customHeight="1" outlineLevel="4" x14ac:dyDescent="0.15">
      <c r="A1702" s="10"/>
      <c r="B1702" s="84"/>
      <c r="C1702" s="83"/>
      <c r="D1702" s="86"/>
      <c r="E1702" s="45"/>
      <c r="F1702" s="87"/>
      <c r="G1702" s="86"/>
      <c r="H1702" s="88"/>
      <c r="I1702" s="90"/>
      <c r="J1702" s="47"/>
      <c r="K1702" s="51"/>
      <c r="L1702" s="51"/>
      <c r="M1702" s="51"/>
      <c r="N1702" s="51"/>
      <c r="O1702" s="47"/>
      <c r="P1702" s="47"/>
      <c r="Q1702" s="47"/>
      <c r="R1702" s="7"/>
      <c r="S1702" s="10"/>
    </row>
    <row r="1703" spans="1:20" ht="11.25" outlineLevel="3" x14ac:dyDescent="0.2">
      <c r="A1703" s="16"/>
      <c r="B1703" s="113"/>
      <c r="C1703" s="114">
        <v>8</v>
      </c>
      <c r="D1703" s="115" t="s">
        <v>236</v>
      </c>
      <c r="E1703" s="116" t="s">
        <v>1334</v>
      </c>
      <c r="F1703" s="117" t="s">
        <v>1335</v>
      </c>
      <c r="G1703" s="115" t="s">
        <v>239</v>
      </c>
      <c r="H1703" s="118">
        <v>27.5</v>
      </c>
      <c r="I1703" s="119">
        <v>0</v>
      </c>
      <c r="J1703" s="120">
        <f>H1703*I1703</f>
        <v>0</v>
      </c>
      <c r="K1703" s="118">
        <v>4.0000000000000003E-5</v>
      </c>
      <c r="L1703" s="118">
        <f>H1703*K1703</f>
        <v>1.1000000000000001E-3</v>
      </c>
      <c r="M1703" s="118"/>
      <c r="N1703" s="118">
        <f>H1703*M1703</f>
        <v>0</v>
      </c>
      <c r="O1703" s="120">
        <v>21</v>
      </c>
      <c r="P1703" s="120">
        <f>J1703*(O1703/100)</f>
        <v>0</v>
      </c>
      <c r="Q1703" s="120">
        <f>J1703+P1703</f>
        <v>0</v>
      </c>
      <c r="R1703" s="10"/>
      <c r="S1703" s="10"/>
      <c r="T1703" s="10"/>
    </row>
    <row r="1704" spans="1:20" ht="9.75" outlineLevel="4" x14ac:dyDescent="0.2">
      <c r="A1704" s="121"/>
      <c r="B1704" s="122"/>
      <c r="C1704" s="122"/>
      <c r="D1704" s="123"/>
      <c r="E1704" s="128" t="s">
        <v>17</v>
      </c>
      <c r="F1704" s="124" t="s">
        <v>1336</v>
      </c>
      <c r="G1704" s="123"/>
      <c r="H1704" s="125">
        <v>27.5</v>
      </c>
      <c r="I1704" s="126"/>
      <c r="J1704" s="127"/>
      <c r="K1704" s="125"/>
      <c r="L1704" s="125"/>
      <c r="M1704" s="125"/>
      <c r="N1704" s="125"/>
      <c r="O1704" s="127"/>
      <c r="P1704" s="127"/>
      <c r="Q1704" s="127"/>
      <c r="R1704" s="7"/>
      <c r="S1704" s="10"/>
    </row>
    <row r="1705" spans="1:20" ht="7.5" customHeight="1" outlineLevel="4" x14ac:dyDescent="0.15">
      <c r="A1705" s="10"/>
      <c r="B1705" s="84"/>
      <c r="C1705" s="83"/>
      <c r="D1705" s="86"/>
      <c r="E1705" s="45"/>
      <c r="F1705" s="87"/>
      <c r="G1705" s="86"/>
      <c r="H1705" s="88"/>
      <c r="I1705" s="90"/>
      <c r="J1705" s="47"/>
      <c r="K1705" s="51"/>
      <c r="L1705" s="51"/>
      <c r="M1705" s="51"/>
      <c r="N1705" s="51"/>
      <c r="O1705" s="47"/>
      <c r="P1705" s="47"/>
      <c r="Q1705" s="47"/>
      <c r="R1705" s="7"/>
      <c r="S1705" s="10"/>
    </row>
    <row r="1706" spans="1:20" ht="11.25" outlineLevel="3" x14ac:dyDescent="0.2">
      <c r="A1706" s="16"/>
      <c r="B1706" s="113"/>
      <c r="C1706" s="114">
        <v>9</v>
      </c>
      <c r="D1706" s="115" t="s">
        <v>236</v>
      </c>
      <c r="E1706" s="116" t="s">
        <v>1337</v>
      </c>
      <c r="F1706" s="117" t="s">
        <v>1338</v>
      </c>
      <c r="G1706" s="115" t="s">
        <v>277</v>
      </c>
      <c r="H1706" s="118">
        <v>27.5</v>
      </c>
      <c r="I1706" s="119">
        <v>0</v>
      </c>
      <c r="J1706" s="120">
        <f>H1706*I1706</f>
        <v>0</v>
      </c>
      <c r="K1706" s="118">
        <v>1.6000000000000001E-4</v>
      </c>
      <c r="L1706" s="118">
        <f>H1706*K1706</f>
        <v>4.4000000000000003E-3</v>
      </c>
      <c r="M1706" s="118"/>
      <c r="N1706" s="118">
        <f>H1706*M1706</f>
        <v>0</v>
      </c>
      <c r="O1706" s="120">
        <v>21</v>
      </c>
      <c r="P1706" s="120">
        <f>J1706*(O1706/100)</f>
        <v>0</v>
      </c>
      <c r="Q1706" s="120">
        <f>J1706+P1706</f>
        <v>0</v>
      </c>
      <c r="R1706" s="10"/>
      <c r="S1706" s="10"/>
      <c r="T1706" s="10"/>
    </row>
    <row r="1707" spans="1:20" ht="9.75" outlineLevel="4" x14ac:dyDescent="0.2">
      <c r="A1707" s="121"/>
      <c r="B1707" s="122"/>
      <c r="C1707" s="122"/>
      <c r="D1707" s="123"/>
      <c r="E1707" s="128" t="s">
        <v>17</v>
      </c>
      <c r="F1707" s="124" t="s">
        <v>1339</v>
      </c>
      <c r="G1707" s="123"/>
      <c r="H1707" s="125">
        <v>27.5</v>
      </c>
      <c r="I1707" s="126"/>
      <c r="J1707" s="127"/>
      <c r="K1707" s="125"/>
      <c r="L1707" s="125"/>
      <c r="M1707" s="125"/>
      <c r="N1707" s="125"/>
      <c r="O1707" s="127"/>
      <c r="P1707" s="127"/>
      <c r="Q1707" s="127"/>
      <c r="R1707" s="7"/>
      <c r="S1707" s="10"/>
    </row>
    <row r="1708" spans="1:20" ht="7.5" customHeight="1" outlineLevel="4" x14ac:dyDescent="0.15">
      <c r="A1708" s="10"/>
      <c r="B1708" s="84"/>
      <c r="C1708" s="83"/>
      <c r="D1708" s="86"/>
      <c r="E1708" s="45"/>
      <c r="F1708" s="87"/>
      <c r="G1708" s="86"/>
      <c r="H1708" s="88"/>
      <c r="I1708" s="90"/>
      <c r="J1708" s="47"/>
      <c r="K1708" s="51"/>
      <c r="L1708" s="51"/>
      <c r="M1708" s="51"/>
      <c r="N1708" s="51"/>
      <c r="O1708" s="47"/>
      <c r="P1708" s="47"/>
      <c r="Q1708" s="47"/>
      <c r="R1708" s="7"/>
      <c r="S1708" s="10"/>
    </row>
    <row r="1709" spans="1:20" ht="11.25" outlineLevel="3" x14ac:dyDescent="0.2">
      <c r="A1709" s="16"/>
      <c r="B1709" s="113"/>
      <c r="C1709" s="114">
        <v>10</v>
      </c>
      <c r="D1709" s="115" t="s">
        <v>236</v>
      </c>
      <c r="E1709" s="116" t="s">
        <v>1340</v>
      </c>
      <c r="F1709" s="117" t="s">
        <v>1341</v>
      </c>
      <c r="G1709" s="115" t="s">
        <v>234</v>
      </c>
      <c r="H1709" s="118">
        <v>0.38853519250000007</v>
      </c>
      <c r="I1709" s="119">
        <v>0</v>
      </c>
      <c r="J1709" s="120">
        <f>H1709*I1709</f>
        <v>0</v>
      </c>
      <c r="K1709" s="118"/>
      <c r="L1709" s="118">
        <f>H1709*K1709</f>
        <v>0</v>
      </c>
      <c r="M1709" s="118"/>
      <c r="N1709" s="118">
        <f>H1709*M1709</f>
        <v>0</v>
      </c>
      <c r="O1709" s="120">
        <v>21</v>
      </c>
      <c r="P1709" s="120">
        <f>J1709*(O1709/100)</f>
        <v>0</v>
      </c>
      <c r="Q1709" s="120">
        <f>J1709+P1709</f>
        <v>0</v>
      </c>
      <c r="R1709" s="10"/>
      <c r="S1709" s="10"/>
      <c r="T1709" s="10"/>
    </row>
    <row r="1710" spans="1:20" outlineLevel="3" x14ac:dyDescent="0.15">
      <c r="B1710" s="7"/>
      <c r="C1710" s="7"/>
      <c r="D1710" s="7"/>
      <c r="E1710" s="7"/>
      <c r="F1710" s="7"/>
      <c r="G1710" s="7"/>
      <c r="H1710" s="7"/>
      <c r="I1710" s="10"/>
      <c r="J1710" s="10"/>
      <c r="K1710" s="7"/>
      <c r="L1710" s="7"/>
      <c r="M1710" s="7"/>
      <c r="N1710" s="7"/>
      <c r="O1710" s="7"/>
      <c r="P1710" s="10"/>
      <c r="Q1710" s="10"/>
    </row>
    <row r="1711" spans="1:20" ht="11.25" outlineLevel="2" x14ac:dyDescent="0.2">
      <c r="A1711" s="77" t="s">
        <v>122</v>
      </c>
      <c r="B1711" s="106">
        <v>3</v>
      </c>
      <c r="C1711" s="107"/>
      <c r="D1711" s="108" t="s">
        <v>180</v>
      </c>
      <c r="E1711" s="108"/>
      <c r="F1711" s="109" t="s">
        <v>123</v>
      </c>
      <c r="G1711" s="108"/>
      <c r="H1711" s="110"/>
      <c r="I1711" s="111"/>
      <c r="J1711" s="79">
        <f>SUBTOTAL(9,J1712:J1725)</f>
        <v>0</v>
      </c>
      <c r="K1711" s="110"/>
      <c r="L1711" s="80">
        <f>SUBTOTAL(9,L1712:L1725)</f>
        <v>9.7020000000000009E-2</v>
      </c>
      <c r="M1711" s="110"/>
      <c r="N1711" s="80">
        <f>SUBTOTAL(9,N1712:N1725)</f>
        <v>0</v>
      </c>
      <c r="O1711" s="112"/>
      <c r="P1711" s="79">
        <f>SUBTOTAL(9,P1712:P1725)</f>
        <v>0</v>
      </c>
      <c r="Q1711" s="79">
        <f>SUBTOTAL(9,Q1712:Q1725)</f>
        <v>0</v>
      </c>
      <c r="R1711" s="7"/>
      <c r="S1711" s="10"/>
      <c r="T1711" s="10"/>
    </row>
    <row r="1712" spans="1:20" ht="11.25" outlineLevel="3" x14ac:dyDescent="0.2">
      <c r="A1712" s="16"/>
      <c r="B1712" s="113"/>
      <c r="C1712" s="114">
        <v>1</v>
      </c>
      <c r="D1712" s="115" t="s">
        <v>227</v>
      </c>
      <c r="E1712" s="116" t="s">
        <v>1342</v>
      </c>
      <c r="F1712" s="117" t="s">
        <v>1343</v>
      </c>
      <c r="G1712" s="115" t="s">
        <v>239</v>
      </c>
      <c r="H1712" s="118">
        <v>64.680000000000007</v>
      </c>
      <c r="I1712" s="119">
        <v>0</v>
      </c>
      <c r="J1712" s="120">
        <f>H1712*I1712</f>
        <v>0</v>
      </c>
      <c r="K1712" s="118">
        <v>1.5E-3</v>
      </c>
      <c r="L1712" s="118">
        <f>H1712*K1712</f>
        <v>9.7020000000000009E-2</v>
      </c>
      <c r="M1712" s="118"/>
      <c r="N1712" s="118">
        <f>H1712*M1712</f>
        <v>0</v>
      </c>
      <c r="O1712" s="120">
        <v>21</v>
      </c>
      <c r="P1712" s="120">
        <f>J1712*(O1712/100)</f>
        <v>0</v>
      </c>
      <c r="Q1712" s="120">
        <f>J1712+P1712</f>
        <v>0</v>
      </c>
      <c r="R1712" s="10"/>
      <c r="S1712" s="10"/>
      <c r="T1712" s="10"/>
    </row>
    <row r="1713" spans="1:20" ht="9.75" outlineLevel="4" x14ac:dyDescent="0.2">
      <c r="A1713" s="121"/>
      <c r="B1713" s="122"/>
      <c r="C1713" s="122"/>
      <c r="D1713" s="123"/>
      <c r="E1713" s="128" t="s">
        <v>17</v>
      </c>
      <c r="F1713" s="124" t="s">
        <v>1344</v>
      </c>
      <c r="G1713" s="123"/>
      <c r="H1713" s="125">
        <v>64.680000000000007</v>
      </c>
      <c r="I1713" s="126"/>
      <c r="J1713" s="127"/>
      <c r="K1713" s="125"/>
      <c r="L1713" s="125"/>
      <c r="M1713" s="125"/>
      <c r="N1713" s="125"/>
      <c r="O1713" s="127"/>
      <c r="P1713" s="127"/>
      <c r="Q1713" s="127"/>
      <c r="R1713" s="7"/>
      <c r="S1713" s="10"/>
    </row>
    <row r="1714" spans="1:20" ht="7.5" customHeight="1" outlineLevel="4" x14ac:dyDescent="0.15">
      <c r="A1714" s="10"/>
      <c r="B1714" s="84"/>
      <c r="C1714" s="83"/>
      <c r="D1714" s="86"/>
      <c r="E1714" s="45"/>
      <c r="F1714" s="87"/>
      <c r="G1714" s="86"/>
      <c r="H1714" s="88"/>
      <c r="I1714" s="90"/>
      <c r="J1714" s="47"/>
      <c r="K1714" s="51"/>
      <c r="L1714" s="51"/>
      <c r="M1714" s="51"/>
      <c r="N1714" s="51"/>
      <c r="O1714" s="47"/>
      <c r="P1714" s="47"/>
      <c r="Q1714" s="47"/>
      <c r="R1714" s="7"/>
      <c r="S1714" s="10"/>
    </row>
    <row r="1715" spans="1:20" ht="11.25" outlineLevel="3" x14ac:dyDescent="0.2">
      <c r="A1715" s="16"/>
      <c r="B1715" s="113"/>
      <c r="C1715" s="114">
        <v>2</v>
      </c>
      <c r="D1715" s="115" t="s">
        <v>236</v>
      </c>
      <c r="E1715" s="116" t="s">
        <v>1345</v>
      </c>
      <c r="F1715" s="117" t="s">
        <v>1346</v>
      </c>
      <c r="G1715" s="115" t="s">
        <v>239</v>
      </c>
      <c r="H1715" s="118">
        <v>30.799999999999997</v>
      </c>
      <c r="I1715" s="119">
        <v>0</v>
      </c>
      <c r="J1715" s="120">
        <f>H1715*I1715</f>
        <v>0</v>
      </c>
      <c r="K1715" s="118"/>
      <c r="L1715" s="118">
        <f>H1715*K1715</f>
        <v>0</v>
      </c>
      <c r="M1715" s="118"/>
      <c r="N1715" s="118">
        <f>H1715*M1715</f>
        <v>0</v>
      </c>
      <c r="O1715" s="120">
        <v>21</v>
      </c>
      <c r="P1715" s="120">
        <f>J1715*(O1715/100)</f>
        <v>0</v>
      </c>
      <c r="Q1715" s="120">
        <f>J1715+P1715</f>
        <v>0</v>
      </c>
      <c r="R1715" s="10"/>
      <c r="S1715" s="10"/>
      <c r="T1715" s="10"/>
    </row>
    <row r="1716" spans="1:20" ht="9.75" outlineLevel="4" x14ac:dyDescent="0.2">
      <c r="A1716" s="121"/>
      <c r="B1716" s="122"/>
      <c r="C1716" s="122"/>
      <c r="D1716" s="123"/>
      <c r="E1716" s="128" t="s">
        <v>17</v>
      </c>
      <c r="F1716" s="124" t="s">
        <v>1347</v>
      </c>
      <c r="G1716" s="123"/>
      <c r="H1716" s="125">
        <v>30.799999999999997</v>
      </c>
      <c r="I1716" s="126"/>
      <c r="J1716" s="127"/>
      <c r="K1716" s="125"/>
      <c r="L1716" s="125"/>
      <c r="M1716" s="125"/>
      <c r="N1716" s="125"/>
      <c r="O1716" s="127"/>
      <c r="P1716" s="127"/>
      <c r="Q1716" s="127"/>
      <c r="R1716" s="7"/>
      <c r="S1716" s="10"/>
    </row>
    <row r="1717" spans="1:20" ht="7.5" customHeight="1" outlineLevel="4" x14ac:dyDescent="0.15">
      <c r="A1717" s="10"/>
      <c r="B1717" s="84"/>
      <c r="C1717" s="83"/>
      <c r="D1717" s="86"/>
      <c r="E1717" s="45"/>
      <c r="F1717" s="87"/>
      <c r="G1717" s="86"/>
      <c r="H1717" s="88"/>
      <c r="I1717" s="90"/>
      <c r="J1717" s="47"/>
      <c r="K1717" s="51"/>
      <c r="L1717" s="51"/>
      <c r="M1717" s="51"/>
      <c r="N1717" s="51"/>
      <c r="O1717" s="47"/>
      <c r="P1717" s="47"/>
      <c r="Q1717" s="47"/>
      <c r="R1717" s="7"/>
      <c r="S1717" s="10"/>
    </row>
    <row r="1718" spans="1:20" ht="11.25" outlineLevel="3" x14ac:dyDescent="0.2">
      <c r="A1718" s="16"/>
      <c r="B1718" s="113"/>
      <c r="C1718" s="114">
        <v>3</v>
      </c>
      <c r="D1718" s="115" t="s">
        <v>236</v>
      </c>
      <c r="E1718" s="116" t="s">
        <v>1348</v>
      </c>
      <c r="F1718" s="117" t="s">
        <v>1349</v>
      </c>
      <c r="G1718" s="115" t="s">
        <v>239</v>
      </c>
      <c r="H1718" s="118">
        <v>30.8</v>
      </c>
      <c r="I1718" s="119">
        <v>0</v>
      </c>
      <c r="J1718" s="120">
        <f>H1718*I1718</f>
        <v>0</v>
      </c>
      <c r="K1718" s="118"/>
      <c r="L1718" s="118">
        <f>H1718*K1718</f>
        <v>0</v>
      </c>
      <c r="M1718" s="118"/>
      <c r="N1718" s="118">
        <f>H1718*M1718</f>
        <v>0</v>
      </c>
      <c r="O1718" s="120">
        <v>21</v>
      </c>
      <c r="P1718" s="120">
        <f>J1718*(O1718/100)</f>
        <v>0</v>
      </c>
      <c r="Q1718" s="120">
        <f>J1718+P1718</f>
        <v>0</v>
      </c>
      <c r="R1718" s="10"/>
      <c r="S1718" s="10"/>
      <c r="T1718" s="10"/>
    </row>
    <row r="1719" spans="1:20" ht="9.75" outlineLevel="4" x14ac:dyDescent="0.2">
      <c r="A1719" s="121"/>
      <c r="B1719" s="122"/>
      <c r="C1719" s="122"/>
      <c r="D1719" s="123"/>
      <c r="E1719" s="128" t="s">
        <v>17</v>
      </c>
      <c r="F1719" s="124" t="s">
        <v>1350</v>
      </c>
      <c r="G1719" s="123"/>
      <c r="H1719" s="125">
        <v>30.8</v>
      </c>
      <c r="I1719" s="126"/>
      <c r="J1719" s="127"/>
      <c r="K1719" s="125"/>
      <c r="L1719" s="125"/>
      <c r="M1719" s="125"/>
      <c r="N1719" s="125"/>
      <c r="O1719" s="127"/>
      <c r="P1719" s="127"/>
      <c r="Q1719" s="127"/>
      <c r="R1719" s="7"/>
      <c r="S1719" s="10"/>
    </row>
    <row r="1720" spans="1:20" ht="7.5" customHeight="1" outlineLevel="4" x14ac:dyDescent="0.15">
      <c r="A1720" s="10"/>
      <c r="B1720" s="84"/>
      <c r="C1720" s="83"/>
      <c r="D1720" s="86"/>
      <c r="E1720" s="45"/>
      <c r="F1720" s="87"/>
      <c r="G1720" s="86"/>
      <c r="H1720" s="88"/>
      <c r="I1720" s="90"/>
      <c r="J1720" s="47"/>
      <c r="K1720" s="51"/>
      <c r="L1720" s="51"/>
      <c r="M1720" s="51"/>
      <c r="N1720" s="51"/>
      <c r="O1720" s="47"/>
      <c r="P1720" s="47"/>
      <c r="Q1720" s="47"/>
      <c r="R1720" s="7"/>
      <c r="S1720" s="10"/>
    </row>
    <row r="1721" spans="1:20" ht="11.25" outlineLevel="3" x14ac:dyDescent="0.2">
      <c r="A1721" s="16"/>
      <c r="B1721" s="113"/>
      <c r="C1721" s="114">
        <v>4</v>
      </c>
      <c r="D1721" s="115" t="s">
        <v>236</v>
      </c>
      <c r="E1721" s="116" t="s">
        <v>1351</v>
      </c>
      <c r="F1721" s="117" t="s">
        <v>1352</v>
      </c>
      <c r="G1721" s="115" t="s">
        <v>234</v>
      </c>
      <c r="H1721" s="118">
        <v>9.7020000000000009E-2</v>
      </c>
      <c r="I1721" s="119">
        <v>0</v>
      </c>
      <c r="J1721" s="120">
        <f>H1721*I1721</f>
        <v>0</v>
      </c>
      <c r="K1721" s="118"/>
      <c r="L1721" s="118">
        <f>H1721*K1721</f>
        <v>0</v>
      </c>
      <c r="M1721" s="118"/>
      <c r="N1721" s="118">
        <f>H1721*M1721</f>
        <v>0</v>
      </c>
      <c r="O1721" s="120">
        <v>21</v>
      </c>
      <c r="P1721" s="120">
        <f>J1721*(O1721/100)</f>
        <v>0</v>
      </c>
      <c r="Q1721" s="120">
        <f>J1721+P1721</f>
        <v>0</v>
      </c>
      <c r="R1721" s="10"/>
      <c r="S1721" s="10"/>
      <c r="T1721" s="10"/>
    </row>
    <row r="1722" spans="1:20" ht="11.25" outlineLevel="3" x14ac:dyDescent="0.2">
      <c r="A1722" s="16"/>
      <c r="B1722" s="113"/>
      <c r="C1722" s="114">
        <v>5</v>
      </c>
      <c r="D1722" s="115" t="s">
        <v>181</v>
      </c>
      <c r="E1722" s="116" t="s">
        <v>1353</v>
      </c>
      <c r="F1722" s="117" t="s">
        <v>1354</v>
      </c>
      <c r="G1722" s="115" t="s">
        <v>239</v>
      </c>
      <c r="H1722" s="118">
        <v>35.897399999999998</v>
      </c>
      <c r="I1722" s="119">
        <v>0</v>
      </c>
      <c r="J1722" s="120">
        <f>H1722*I1722</f>
        <v>0</v>
      </c>
      <c r="K1722" s="118"/>
      <c r="L1722" s="118">
        <f>H1722*K1722</f>
        <v>0</v>
      </c>
      <c r="M1722" s="118"/>
      <c r="N1722" s="118">
        <f>H1722*M1722</f>
        <v>0</v>
      </c>
      <c r="O1722" s="120">
        <v>21</v>
      </c>
      <c r="P1722" s="120">
        <f>J1722*(O1722/100)</f>
        <v>0</v>
      </c>
      <c r="Q1722" s="120">
        <f>J1722+P1722</f>
        <v>0</v>
      </c>
      <c r="R1722" s="10"/>
      <c r="S1722" s="10"/>
      <c r="T1722" s="10"/>
    </row>
    <row r="1723" spans="1:20" ht="9.75" outlineLevel="4" x14ac:dyDescent="0.2">
      <c r="A1723" s="121"/>
      <c r="B1723" s="122"/>
      <c r="C1723" s="122"/>
      <c r="D1723" s="123"/>
      <c r="E1723" s="128" t="s">
        <v>17</v>
      </c>
      <c r="F1723" s="124" t="s">
        <v>1355</v>
      </c>
      <c r="G1723" s="123"/>
      <c r="H1723" s="125">
        <v>35.897399999999998</v>
      </c>
      <c r="I1723" s="126"/>
      <c r="J1723" s="127"/>
      <c r="K1723" s="125"/>
      <c r="L1723" s="125"/>
      <c r="M1723" s="125"/>
      <c r="N1723" s="125"/>
      <c r="O1723" s="127"/>
      <c r="P1723" s="127"/>
      <c r="Q1723" s="127"/>
      <c r="R1723" s="7"/>
      <c r="S1723" s="10"/>
    </row>
    <row r="1724" spans="1:20" ht="7.5" customHeight="1" outlineLevel="4" x14ac:dyDescent="0.15">
      <c r="A1724" s="10"/>
      <c r="B1724" s="84"/>
      <c r="C1724" s="83"/>
      <c r="D1724" s="86"/>
      <c r="E1724" s="45"/>
      <c r="F1724" s="87"/>
      <c r="G1724" s="86"/>
      <c r="H1724" s="88"/>
      <c r="I1724" s="90"/>
      <c r="J1724" s="47"/>
      <c r="K1724" s="51"/>
      <c r="L1724" s="51"/>
      <c r="M1724" s="51"/>
      <c r="N1724" s="51"/>
      <c r="O1724" s="47"/>
      <c r="P1724" s="47"/>
      <c r="Q1724" s="47"/>
      <c r="R1724" s="7"/>
      <c r="S1724" s="10"/>
    </row>
    <row r="1725" spans="1:20" outlineLevel="3" x14ac:dyDescent="0.15">
      <c r="B1725" s="7"/>
      <c r="C1725" s="7"/>
      <c r="D1725" s="7"/>
      <c r="E1725" s="7"/>
      <c r="F1725" s="7"/>
      <c r="G1725" s="7"/>
      <c r="H1725" s="7"/>
      <c r="I1725" s="10"/>
      <c r="J1725" s="10"/>
      <c r="K1725" s="7"/>
      <c r="L1725" s="7"/>
      <c r="M1725" s="7"/>
      <c r="N1725" s="7"/>
      <c r="O1725" s="7"/>
      <c r="P1725" s="10"/>
      <c r="Q1725" s="10"/>
    </row>
    <row r="1726" spans="1:20" ht="11.25" outlineLevel="2" x14ac:dyDescent="0.2">
      <c r="A1726" s="77" t="s">
        <v>124</v>
      </c>
      <c r="B1726" s="106">
        <v>3</v>
      </c>
      <c r="C1726" s="107"/>
      <c r="D1726" s="108" t="s">
        <v>180</v>
      </c>
      <c r="E1726" s="108"/>
      <c r="F1726" s="109" t="s">
        <v>125</v>
      </c>
      <c r="G1726" s="108"/>
      <c r="H1726" s="110"/>
      <c r="I1726" s="111"/>
      <c r="J1726" s="79">
        <f>SUBTOTAL(9,J1727:J1771)</f>
        <v>0</v>
      </c>
      <c r="K1726" s="110"/>
      <c r="L1726" s="80">
        <f>SUBTOTAL(9,L1727:L1771)</f>
        <v>3.8768429600000003</v>
      </c>
      <c r="M1726" s="110"/>
      <c r="N1726" s="80">
        <f>SUBTOTAL(9,N1727:N1771)</f>
        <v>0</v>
      </c>
      <c r="O1726" s="112"/>
      <c r="P1726" s="79">
        <f>SUBTOTAL(9,P1727:P1771)</f>
        <v>0</v>
      </c>
      <c r="Q1726" s="79">
        <f>SUBTOTAL(9,Q1727:Q1771)</f>
        <v>0</v>
      </c>
      <c r="R1726" s="7"/>
      <c r="S1726" s="10"/>
      <c r="T1726" s="10"/>
    </row>
    <row r="1727" spans="1:20" ht="11.25" outlineLevel="3" x14ac:dyDescent="0.2">
      <c r="A1727" s="16"/>
      <c r="B1727" s="113"/>
      <c r="C1727" s="114">
        <v>1</v>
      </c>
      <c r="D1727" s="115" t="s">
        <v>227</v>
      </c>
      <c r="E1727" s="116" t="s">
        <v>1356</v>
      </c>
      <c r="F1727" s="117" t="s">
        <v>1357</v>
      </c>
      <c r="G1727" s="115" t="s">
        <v>243</v>
      </c>
      <c r="H1727" s="118">
        <v>2.7574699999999996</v>
      </c>
      <c r="I1727" s="119">
        <v>0</v>
      </c>
      <c r="J1727" s="120">
        <f>H1727*I1727</f>
        <v>0</v>
      </c>
      <c r="K1727" s="118">
        <v>0.55000000000000004</v>
      </c>
      <c r="L1727" s="118">
        <f>H1727*K1727</f>
        <v>1.5166085</v>
      </c>
      <c r="M1727" s="118"/>
      <c r="N1727" s="118">
        <f>H1727*M1727</f>
        <v>0</v>
      </c>
      <c r="O1727" s="120">
        <v>21</v>
      </c>
      <c r="P1727" s="120">
        <f>J1727*(O1727/100)</f>
        <v>0</v>
      </c>
      <c r="Q1727" s="120">
        <f>J1727+P1727</f>
        <v>0</v>
      </c>
      <c r="R1727" s="10"/>
      <c r="S1727" s="10"/>
      <c r="T1727" s="10"/>
    </row>
    <row r="1728" spans="1:20" ht="9.75" outlineLevel="4" x14ac:dyDescent="0.2">
      <c r="A1728" s="121"/>
      <c r="B1728" s="122"/>
      <c r="C1728" s="122"/>
      <c r="D1728" s="123"/>
      <c r="E1728" s="128" t="s">
        <v>17</v>
      </c>
      <c r="F1728" s="124" t="s">
        <v>1358</v>
      </c>
      <c r="G1728" s="123"/>
      <c r="H1728" s="125">
        <v>9.2000000000000012E-2</v>
      </c>
      <c r="I1728" s="126"/>
      <c r="J1728" s="127"/>
      <c r="K1728" s="125"/>
      <c r="L1728" s="125"/>
      <c r="M1728" s="125"/>
      <c r="N1728" s="125"/>
      <c r="O1728" s="127"/>
      <c r="P1728" s="127"/>
      <c r="Q1728" s="127"/>
      <c r="R1728" s="7"/>
      <c r="S1728" s="10"/>
    </row>
    <row r="1729" spans="1:20" ht="9.75" outlineLevel="4" x14ac:dyDescent="0.2">
      <c r="A1729" s="121"/>
      <c r="B1729" s="122"/>
      <c r="C1729" s="122"/>
      <c r="D1729" s="123"/>
      <c r="E1729" s="128"/>
      <c r="F1729" s="124" t="s">
        <v>1359</v>
      </c>
      <c r="G1729" s="123"/>
      <c r="H1729" s="125">
        <v>0.24955000000000002</v>
      </c>
      <c r="I1729" s="126"/>
      <c r="J1729" s="127"/>
      <c r="K1729" s="125"/>
      <c r="L1729" s="125"/>
      <c r="M1729" s="125"/>
      <c r="N1729" s="125"/>
      <c r="O1729" s="127"/>
      <c r="P1729" s="127"/>
      <c r="Q1729" s="127"/>
      <c r="R1729" s="7"/>
      <c r="S1729" s="10"/>
    </row>
    <row r="1730" spans="1:20" ht="9.75" outlineLevel="4" x14ac:dyDescent="0.2">
      <c r="A1730" s="121"/>
      <c r="B1730" s="122"/>
      <c r="C1730" s="122"/>
      <c r="D1730" s="123"/>
      <c r="E1730" s="128"/>
      <c r="F1730" s="124" t="s">
        <v>1360</v>
      </c>
      <c r="G1730" s="123"/>
      <c r="H1730" s="125">
        <v>1.1026200000000002</v>
      </c>
      <c r="I1730" s="126"/>
      <c r="J1730" s="127"/>
      <c r="K1730" s="125"/>
      <c r="L1730" s="125"/>
      <c r="M1730" s="125"/>
      <c r="N1730" s="125"/>
      <c r="O1730" s="127"/>
      <c r="P1730" s="127"/>
      <c r="Q1730" s="127"/>
      <c r="R1730" s="7"/>
      <c r="S1730" s="10"/>
    </row>
    <row r="1731" spans="1:20" ht="9.75" outlineLevel="4" x14ac:dyDescent="0.2">
      <c r="A1731" s="121"/>
      <c r="B1731" s="122"/>
      <c r="C1731" s="122"/>
      <c r="D1731" s="123"/>
      <c r="E1731" s="128"/>
      <c r="F1731" s="124" t="s">
        <v>1361</v>
      </c>
      <c r="G1731" s="123"/>
      <c r="H1731" s="125">
        <v>0.70379999999999998</v>
      </c>
      <c r="I1731" s="126"/>
      <c r="J1731" s="127"/>
      <c r="K1731" s="125"/>
      <c r="L1731" s="125"/>
      <c r="M1731" s="125"/>
      <c r="N1731" s="125"/>
      <c r="O1731" s="127"/>
      <c r="P1731" s="127"/>
      <c r="Q1731" s="127"/>
      <c r="R1731" s="7"/>
      <c r="S1731" s="10"/>
    </row>
    <row r="1732" spans="1:20" ht="9.75" outlineLevel="4" x14ac:dyDescent="0.2">
      <c r="A1732" s="121"/>
      <c r="B1732" s="122"/>
      <c r="C1732" s="122"/>
      <c r="D1732" s="123"/>
      <c r="E1732" s="128"/>
      <c r="F1732" s="124" t="s">
        <v>1362</v>
      </c>
      <c r="G1732" s="123"/>
      <c r="H1732" s="125">
        <v>0.36799999999999999</v>
      </c>
      <c r="I1732" s="126"/>
      <c r="J1732" s="127"/>
      <c r="K1732" s="125"/>
      <c r="L1732" s="125"/>
      <c r="M1732" s="125"/>
      <c r="N1732" s="125"/>
      <c r="O1732" s="127"/>
      <c r="P1732" s="127"/>
      <c r="Q1732" s="127"/>
      <c r="R1732" s="7"/>
      <c r="S1732" s="10"/>
    </row>
    <row r="1733" spans="1:20" ht="9.75" outlineLevel="4" x14ac:dyDescent="0.2">
      <c r="A1733" s="121"/>
      <c r="B1733" s="122"/>
      <c r="C1733" s="122"/>
      <c r="D1733" s="123"/>
      <c r="E1733" s="128"/>
      <c r="F1733" s="124" t="s">
        <v>1363</v>
      </c>
      <c r="G1733" s="123"/>
      <c r="H1733" s="125">
        <v>0.24149999999999999</v>
      </c>
      <c r="I1733" s="126"/>
      <c r="J1733" s="127"/>
      <c r="K1733" s="125"/>
      <c r="L1733" s="125"/>
      <c r="M1733" s="125"/>
      <c r="N1733" s="125"/>
      <c r="O1733" s="127"/>
      <c r="P1733" s="127"/>
      <c r="Q1733" s="127"/>
      <c r="R1733" s="7"/>
      <c r="S1733" s="10"/>
    </row>
    <row r="1734" spans="1:20" ht="7.5" customHeight="1" outlineLevel="4" x14ac:dyDescent="0.15">
      <c r="A1734" s="10"/>
      <c r="B1734" s="84"/>
      <c r="C1734" s="83"/>
      <c r="D1734" s="86"/>
      <c r="E1734" s="45"/>
      <c r="F1734" s="87"/>
      <c r="G1734" s="86"/>
      <c r="H1734" s="88"/>
      <c r="I1734" s="90"/>
      <c r="J1734" s="47"/>
      <c r="K1734" s="51"/>
      <c r="L1734" s="51"/>
      <c r="M1734" s="51"/>
      <c r="N1734" s="51"/>
      <c r="O1734" s="47"/>
      <c r="P1734" s="47"/>
      <c r="Q1734" s="47"/>
      <c r="R1734" s="7"/>
      <c r="S1734" s="10"/>
    </row>
    <row r="1735" spans="1:20" ht="11.25" outlineLevel="3" x14ac:dyDescent="0.2">
      <c r="A1735" s="16"/>
      <c r="B1735" s="113"/>
      <c r="C1735" s="114">
        <v>2</v>
      </c>
      <c r="D1735" s="115" t="s">
        <v>227</v>
      </c>
      <c r="E1735" s="116" t="s">
        <v>1364</v>
      </c>
      <c r="F1735" s="117" t="s">
        <v>1365</v>
      </c>
      <c r="G1735" s="115" t="s">
        <v>243</v>
      </c>
      <c r="H1735" s="118">
        <v>1.2019799999999998</v>
      </c>
      <c r="I1735" s="119">
        <v>0</v>
      </c>
      <c r="J1735" s="120">
        <f>H1735*I1735</f>
        <v>0</v>
      </c>
      <c r="K1735" s="118">
        <v>0.55000000000000004</v>
      </c>
      <c r="L1735" s="118">
        <f>H1735*K1735</f>
        <v>0.66108899999999993</v>
      </c>
      <c r="M1735" s="118"/>
      <c r="N1735" s="118">
        <f>H1735*M1735</f>
        <v>0</v>
      </c>
      <c r="O1735" s="120">
        <v>21</v>
      </c>
      <c r="P1735" s="120">
        <f>J1735*(O1735/100)</f>
        <v>0</v>
      </c>
      <c r="Q1735" s="120">
        <f>J1735+P1735</f>
        <v>0</v>
      </c>
      <c r="R1735" s="10"/>
      <c r="S1735" s="10"/>
      <c r="T1735" s="10"/>
    </row>
    <row r="1736" spans="1:20" ht="9.75" outlineLevel="4" x14ac:dyDescent="0.2">
      <c r="A1736" s="121"/>
      <c r="B1736" s="122"/>
      <c r="C1736" s="122"/>
      <c r="D1736" s="123"/>
      <c r="E1736" s="128" t="s">
        <v>17</v>
      </c>
      <c r="F1736" s="124" t="s">
        <v>1366</v>
      </c>
      <c r="G1736" s="123"/>
      <c r="H1736" s="125">
        <v>0.88181999999999994</v>
      </c>
      <c r="I1736" s="126"/>
      <c r="J1736" s="127"/>
      <c r="K1736" s="125"/>
      <c r="L1736" s="125"/>
      <c r="M1736" s="125"/>
      <c r="N1736" s="125"/>
      <c r="O1736" s="127"/>
      <c r="P1736" s="127"/>
      <c r="Q1736" s="127"/>
      <c r="R1736" s="7"/>
      <c r="S1736" s="10"/>
    </row>
    <row r="1737" spans="1:20" ht="9.75" outlineLevel="4" x14ac:dyDescent="0.2">
      <c r="A1737" s="121"/>
      <c r="B1737" s="122"/>
      <c r="C1737" s="122"/>
      <c r="D1737" s="123"/>
      <c r="E1737" s="128"/>
      <c r="F1737" s="124" t="s">
        <v>1367</v>
      </c>
      <c r="G1737" s="123"/>
      <c r="H1737" s="125">
        <v>0.12419999999999998</v>
      </c>
      <c r="I1737" s="126"/>
      <c r="J1737" s="127"/>
      <c r="K1737" s="125"/>
      <c r="L1737" s="125"/>
      <c r="M1737" s="125"/>
      <c r="N1737" s="125"/>
      <c r="O1737" s="127"/>
      <c r="P1737" s="127"/>
      <c r="Q1737" s="127"/>
      <c r="R1737" s="7"/>
      <c r="S1737" s="10"/>
    </row>
    <row r="1738" spans="1:20" ht="9.75" outlineLevel="4" x14ac:dyDescent="0.2">
      <c r="A1738" s="121"/>
      <c r="B1738" s="122"/>
      <c r="C1738" s="122"/>
      <c r="D1738" s="123"/>
      <c r="E1738" s="128"/>
      <c r="F1738" s="124" t="s">
        <v>1368</v>
      </c>
      <c r="G1738" s="123"/>
      <c r="H1738" s="125">
        <v>0.19595999999999997</v>
      </c>
      <c r="I1738" s="126"/>
      <c r="J1738" s="127"/>
      <c r="K1738" s="125"/>
      <c r="L1738" s="125"/>
      <c r="M1738" s="125"/>
      <c r="N1738" s="125"/>
      <c r="O1738" s="127"/>
      <c r="P1738" s="127"/>
      <c r="Q1738" s="127"/>
      <c r="R1738" s="7"/>
      <c r="S1738" s="10"/>
    </row>
    <row r="1739" spans="1:20" ht="7.5" customHeight="1" outlineLevel="4" x14ac:dyDescent="0.15">
      <c r="A1739" s="10"/>
      <c r="B1739" s="84"/>
      <c r="C1739" s="83"/>
      <c r="D1739" s="86"/>
      <c r="E1739" s="45"/>
      <c r="F1739" s="87"/>
      <c r="G1739" s="86"/>
      <c r="H1739" s="88"/>
      <c r="I1739" s="90"/>
      <c r="J1739" s="47"/>
      <c r="K1739" s="51"/>
      <c r="L1739" s="51"/>
      <c r="M1739" s="51"/>
      <c r="N1739" s="51"/>
      <c r="O1739" s="47"/>
      <c r="P1739" s="47"/>
      <c r="Q1739" s="47"/>
      <c r="R1739" s="7"/>
      <c r="S1739" s="10"/>
    </row>
    <row r="1740" spans="1:20" ht="11.25" outlineLevel="3" x14ac:dyDescent="0.2">
      <c r="A1740" s="16"/>
      <c r="B1740" s="113"/>
      <c r="C1740" s="114">
        <v>3</v>
      </c>
      <c r="D1740" s="115" t="s">
        <v>227</v>
      </c>
      <c r="E1740" s="116" t="s">
        <v>1369</v>
      </c>
      <c r="F1740" s="117" t="s">
        <v>1370</v>
      </c>
      <c r="G1740" s="115" t="s">
        <v>243</v>
      </c>
      <c r="H1740" s="118">
        <v>2.8234499999999998</v>
      </c>
      <c r="I1740" s="119">
        <v>0</v>
      </c>
      <c r="J1740" s="120">
        <f>H1740*I1740</f>
        <v>0</v>
      </c>
      <c r="K1740" s="118">
        <v>0.55000000000000004</v>
      </c>
      <c r="L1740" s="118">
        <f>H1740*K1740</f>
        <v>1.5528975</v>
      </c>
      <c r="M1740" s="118"/>
      <c r="N1740" s="118">
        <f>H1740*M1740</f>
        <v>0</v>
      </c>
      <c r="O1740" s="120">
        <v>21</v>
      </c>
      <c r="P1740" s="120">
        <f>J1740*(O1740/100)</f>
        <v>0</v>
      </c>
      <c r="Q1740" s="120">
        <f>J1740+P1740</f>
        <v>0</v>
      </c>
      <c r="R1740" s="10"/>
      <c r="S1740" s="10"/>
      <c r="T1740" s="10"/>
    </row>
    <row r="1741" spans="1:20" ht="9.75" outlineLevel="4" x14ac:dyDescent="0.2">
      <c r="A1741" s="121"/>
      <c r="B1741" s="122"/>
      <c r="C1741" s="122"/>
      <c r="D1741" s="123"/>
      <c r="E1741" s="128" t="s">
        <v>17</v>
      </c>
      <c r="F1741" s="124" t="s">
        <v>1371</v>
      </c>
      <c r="G1741" s="123"/>
      <c r="H1741" s="125">
        <v>2.8234499999999998</v>
      </c>
      <c r="I1741" s="126"/>
      <c r="J1741" s="127"/>
      <c r="K1741" s="125"/>
      <c r="L1741" s="125"/>
      <c r="M1741" s="125"/>
      <c r="N1741" s="125"/>
      <c r="O1741" s="127"/>
      <c r="P1741" s="127"/>
      <c r="Q1741" s="127"/>
      <c r="R1741" s="7"/>
      <c r="S1741" s="10"/>
    </row>
    <row r="1742" spans="1:20" ht="7.5" customHeight="1" outlineLevel="4" x14ac:dyDescent="0.15">
      <c r="A1742" s="10"/>
      <c r="B1742" s="84"/>
      <c r="C1742" s="83"/>
      <c r="D1742" s="86"/>
      <c r="E1742" s="45"/>
      <c r="F1742" s="87"/>
      <c r="G1742" s="86"/>
      <c r="H1742" s="88"/>
      <c r="I1742" s="90"/>
      <c r="J1742" s="47"/>
      <c r="K1742" s="51"/>
      <c r="L1742" s="51"/>
      <c r="M1742" s="51"/>
      <c r="N1742" s="51"/>
      <c r="O1742" s="47"/>
      <c r="P1742" s="47"/>
      <c r="Q1742" s="47"/>
      <c r="R1742" s="7"/>
      <c r="S1742" s="10"/>
    </row>
    <row r="1743" spans="1:20" ht="11.25" outlineLevel="3" x14ac:dyDescent="0.2">
      <c r="A1743" s="16"/>
      <c r="B1743" s="113"/>
      <c r="C1743" s="114">
        <v>4</v>
      </c>
      <c r="D1743" s="115" t="s">
        <v>236</v>
      </c>
      <c r="E1743" s="116" t="s">
        <v>1372</v>
      </c>
      <c r="F1743" s="117" t="s">
        <v>1373</v>
      </c>
      <c r="G1743" s="115" t="s">
        <v>243</v>
      </c>
      <c r="H1743" s="118">
        <v>6.7839999999999998</v>
      </c>
      <c r="I1743" s="119">
        <v>0</v>
      </c>
      <c r="J1743" s="120">
        <f>H1743*I1743</f>
        <v>0</v>
      </c>
      <c r="K1743" s="118">
        <v>1.89E-3</v>
      </c>
      <c r="L1743" s="118">
        <f>H1743*K1743</f>
        <v>1.282176E-2</v>
      </c>
      <c r="M1743" s="118"/>
      <c r="N1743" s="118">
        <f>H1743*M1743</f>
        <v>0</v>
      </c>
      <c r="O1743" s="120">
        <v>21</v>
      </c>
      <c r="P1743" s="120">
        <f>J1743*(O1743/100)</f>
        <v>0</v>
      </c>
      <c r="Q1743" s="120">
        <f>J1743+P1743</f>
        <v>0</v>
      </c>
      <c r="R1743" s="10"/>
      <c r="S1743" s="10"/>
      <c r="T1743" s="10"/>
    </row>
    <row r="1744" spans="1:20" ht="9.75" outlineLevel="4" x14ac:dyDescent="0.2">
      <c r="A1744" s="121"/>
      <c r="B1744" s="122"/>
      <c r="C1744" s="122"/>
      <c r="D1744" s="123"/>
      <c r="E1744" s="128" t="s">
        <v>17</v>
      </c>
      <c r="F1744" s="124" t="s">
        <v>1374</v>
      </c>
      <c r="G1744" s="123"/>
      <c r="H1744" s="125">
        <v>1.202</v>
      </c>
      <c r="I1744" s="126"/>
      <c r="J1744" s="127"/>
      <c r="K1744" s="125"/>
      <c r="L1744" s="125"/>
      <c r="M1744" s="125"/>
      <c r="N1744" s="125"/>
      <c r="O1744" s="127"/>
      <c r="P1744" s="127"/>
      <c r="Q1744" s="127"/>
      <c r="R1744" s="7"/>
      <c r="S1744" s="10"/>
    </row>
    <row r="1745" spans="1:20" ht="9.75" outlineLevel="4" x14ac:dyDescent="0.2">
      <c r="A1745" s="121"/>
      <c r="B1745" s="122"/>
      <c r="C1745" s="122"/>
      <c r="D1745" s="123"/>
      <c r="E1745" s="128"/>
      <c r="F1745" s="124" t="s">
        <v>1375</v>
      </c>
      <c r="G1745" s="123"/>
      <c r="H1745" s="125">
        <v>2.8239999999999998</v>
      </c>
      <c r="I1745" s="126"/>
      <c r="J1745" s="127"/>
      <c r="K1745" s="125"/>
      <c r="L1745" s="125"/>
      <c r="M1745" s="125"/>
      <c r="N1745" s="125"/>
      <c r="O1745" s="127"/>
      <c r="P1745" s="127"/>
      <c r="Q1745" s="127"/>
      <c r="R1745" s="7"/>
      <c r="S1745" s="10"/>
    </row>
    <row r="1746" spans="1:20" ht="9.75" outlineLevel="4" x14ac:dyDescent="0.2">
      <c r="A1746" s="121"/>
      <c r="B1746" s="122"/>
      <c r="C1746" s="122"/>
      <c r="D1746" s="123"/>
      <c r="E1746" s="128"/>
      <c r="F1746" s="124" t="s">
        <v>1376</v>
      </c>
      <c r="G1746" s="123"/>
      <c r="H1746" s="125">
        <v>2.758</v>
      </c>
      <c r="I1746" s="126"/>
      <c r="J1746" s="127"/>
      <c r="K1746" s="125"/>
      <c r="L1746" s="125"/>
      <c r="M1746" s="125"/>
      <c r="N1746" s="125"/>
      <c r="O1746" s="127"/>
      <c r="P1746" s="127"/>
      <c r="Q1746" s="127"/>
      <c r="R1746" s="7"/>
      <c r="S1746" s="10"/>
    </row>
    <row r="1747" spans="1:20" ht="7.5" customHeight="1" outlineLevel="4" x14ac:dyDescent="0.15">
      <c r="A1747" s="10"/>
      <c r="B1747" s="84"/>
      <c r="C1747" s="83"/>
      <c r="D1747" s="86"/>
      <c r="E1747" s="45"/>
      <c r="F1747" s="87"/>
      <c r="G1747" s="86"/>
      <c r="H1747" s="88"/>
      <c r="I1747" s="90"/>
      <c r="J1747" s="47"/>
      <c r="K1747" s="51"/>
      <c r="L1747" s="51"/>
      <c r="M1747" s="51"/>
      <c r="N1747" s="51"/>
      <c r="O1747" s="47"/>
      <c r="P1747" s="47"/>
      <c r="Q1747" s="47"/>
      <c r="R1747" s="7"/>
      <c r="S1747" s="10"/>
    </row>
    <row r="1748" spans="1:20" ht="11.25" outlineLevel="3" x14ac:dyDescent="0.2">
      <c r="A1748" s="16"/>
      <c r="B1748" s="113"/>
      <c r="C1748" s="114">
        <v>5</v>
      </c>
      <c r="D1748" s="115" t="s">
        <v>236</v>
      </c>
      <c r="E1748" s="116" t="s">
        <v>1377</v>
      </c>
      <c r="F1748" s="117" t="s">
        <v>1378</v>
      </c>
      <c r="G1748" s="115" t="s">
        <v>277</v>
      </c>
      <c r="H1748" s="118">
        <v>209.40000000000003</v>
      </c>
      <c r="I1748" s="119">
        <v>0</v>
      </c>
      <c r="J1748" s="120">
        <f>H1748*I1748</f>
        <v>0</v>
      </c>
      <c r="K1748" s="118"/>
      <c r="L1748" s="118">
        <f>H1748*K1748</f>
        <v>0</v>
      </c>
      <c r="M1748" s="118"/>
      <c r="N1748" s="118">
        <f>H1748*M1748</f>
        <v>0</v>
      </c>
      <c r="O1748" s="120">
        <v>21</v>
      </c>
      <c r="P1748" s="120">
        <f>J1748*(O1748/100)</f>
        <v>0</v>
      </c>
      <c r="Q1748" s="120">
        <f>J1748+P1748</f>
        <v>0</v>
      </c>
      <c r="R1748" s="10"/>
      <c r="S1748" s="10"/>
      <c r="T1748" s="10"/>
    </row>
    <row r="1749" spans="1:20" ht="9.75" outlineLevel="4" x14ac:dyDescent="0.2">
      <c r="A1749" s="121"/>
      <c r="B1749" s="122"/>
      <c r="C1749" s="122"/>
      <c r="D1749" s="123"/>
      <c r="E1749" s="128" t="s">
        <v>17</v>
      </c>
      <c r="F1749" s="124" t="s">
        <v>1379</v>
      </c>
      <c r="G1749" s="123"/>
      <c r="H1749" s="125">
        <v>8</v>
      </c>
      <c r="I1749" s="126"/>
      <c r="J1749" s="127"/>
      <c r="K1749" s="125"/>
      <c r="L1749" s="125"/>
      <c r="M1749" s="125"/>
      <c r="N1749" s="125"/>
      <c r="O1749" s="127"/>
      <c r="P1749" s="127"/>
      <c r="Q1749" s="127"/>
      <c r="R1749" s="7"/>
      <c r="S1749" s="10"/>
    </row>
    <row r="1750" spans="1:20" ht="9.75" outlineLevel="4" x14ac:dyDescent="0.2">
      <c r="A1750" s="121"/>
      <c r="B1750" s="122"/>
      <c r="C1750" s="122"/>
      <c r="D1750" s="123"/>
      <c r="E1750" s="128"/>
      <c r="F1750" s="124" t="s">
        <v>1380</v>
      </c>
      <c r="G1750" s="123"/>
      <c r="H1750" s="125">
        <v>15.5</v>
      </c>
      <c r="I1750" s="126"/>
      <c r="J1750" s="127"/>
      <c r="K1750" s="125"/>
      <c r="L1750" s="125"/>
      <c r="M1750" s="125"/>
      <c r="N1750" s="125"/>
      <c r="O1750" s="127"/>
      <c r="P1750" s="127"/>
      <c r="Q1750" s="127"/>
      <c r="R1750" s="7"/>
      <c r="S1750" s="10"/>
    </row>
    <row r="1751" spans="1:20" ht="9.75" outlineLevel="4" x14ac:dyDescent="0.2">
      <c r="A1751" s="121"/>
      <c r="B1751" s="122"/>
      <c r="C1751" s="122"/>
      <c r="D1751" s="123"/>
      <c r="E1751" s="128"/>
      <c r="F1751" s="124" t="s">
        <v>1381</v>
      </c>
      <c r="G1751" s="123"/>
      <c r="H1751" s="125">
        <v>79.90000000000002</v>
      </c>
      <c r="I1751" s="126"/>
      <c r="J1751" s="127"/>
      <c r="K1751" s="125"/>
      <c r="L1751" s="125"/>
      <c r="M1751" s="125"/>
      <c r="N1751" s="125"/>
      <c r="O1751" s="127"/>
      <c r="P1751" s="127"/>
      <c r="Q1751" s="127"/>
      <c r="R1751" s="7"/>
      <c r="S1751" s="10"/>
    </row>
    <row r="1752" spans="1:20" ht="9.75" outlineLevel="4" x14ac:dyDescent="0.2">
      <c r="A1752" s="121"/>
      <c r="B1752" s="122"/>
      <c r="C1752" s="122"/>
      <c r="D1752" s="123"/>
      <c r="E1752" s="128"/>
      <c r="F1752" s="124" t="s">
        <v>1382</v>
      </c>
      <c r="G1752" s="123"/>
      <c r="H1752" s="125">
        <v>51</v>
      </c>
      <c r="I1752" s="126"/>
      <c r="J1752" s="127"/>
      <c r="K1752" s="125"/>
      <c r="L1752" s="125"/>
      <c r="M1752" s="125"/>
      <c r="N1752" s="125"/>
      <c r="O1752" s="127"/>
      <c r="P1752" s="127"/>
      <c r="Q1752" s="127"/>
      <c r="R1752" s="7"/>
      <c r="S1752" s="10"/>
    </row>
    <row r="1753" spans="1:20" ht="9.75" outlineLevel="4" x14ac:dyDescent="0.2">
      <c r="A1753" s="121"/>
      <c r="B1753" s="122"/>
      <c r="C1753" s="122"/>
      <c r="D1753" s="123"/>
      <c r="E1753" s="128"/>
      <c r="F1753" s="124" t="s">
        <v>1383</v>
      </c>
      <c r="G1753" s="123"/>
      <c r="H1753" s="125">
        <v>20</v>
      </c>
      <c r="I1753" s="126"/>
      <c r="J1753" s="127"/>
      <c r="K1753" s="125"/>
      <c r="L1753" s="125"/>
      <c r="M1753" s="125"/>
      <c r="N1753" s="125"/>
      <c r="O1753" s="127"/>
      <c r="P1753" s="127"/>
      <c r="Q1753" s="127"/>
      <c r="R1753" s="7"/>
      <c r="S1753" s="10"/>
    </row>
    <row r="1754" spans="1:20" ht="9.75" outlineLevel="4" x14ac:dyDescent="0.2">
      <c r="A1754" s="121"/>
      <c r="B1754" s="122"/>
      <c r="C1754" s="122"/>
      <c r="D1754" s="123"/>
      <c r="E1754" s="128"/>
      <c r="F1754" s="124" t="s">
        <v>1384</v>
      </c>
      <c r="G1754" s="123"/>
      <c r="H1754" s="125">
        <v>35</v>
      </c>
      <c r="I1754" s="126"/>
      <c r="J1754" s="127"/>
      <c r="K1754" s="125"/>
      <c r="L1754" s="125"/>
      <c r="M1754" s="125"/>
      <c r="N1754" s="125"/>
      <c r="O1754" s="127"/>
      <c r="P1754" s="127"/>
      <c r="Q1754" s="127"/>
      <c r="R1754" s="7"/>
      <c r="S1754" s="10"/>
    </row>
    <row r="1755" spans="1:20" ht="7.5" customHeight="1" outlineLevel="4" x14ac:dyDescent="0.15">
      <c r="A1755" s="10"/>
      <c r="B1755" s="84"/>
      <c r="C1755" s="83"/>
      <c r="D1755" s="86"/>
      <c r="E1755" s="45"/>
      <c r="F1755" s="87"/>
      <c r="G1755" s="86"/>
      <c r="H1755" s="88"/>
      <c r="I1755" s="90"/>
      <c r="J1755" s="47"/>
      <c r="K1755" s="51"/>
      <c r="L1755" s="51"/>
      <c r="M1755" s="51"/>
      <c r="N1755" s="51"/>
      <c r="O1755" s="47"/>
      <c r="P1755" s="47"/>
      <c r="Q1755" s="47"/>
      <c r="R1755" s="7"/>
      <c r="S1755" s="10"/>
    </row>
    <row r="1756" spans="1:20" ht="11.25" outlineLevel="3" x14ac:dyDescent="0.2">
      <c r="A1756" s="16"/>
      <c r="B1756" s="113"/>
      <c r="C1756" s="114">
        <v>6</v>
      </c>
      <c r="D1756" s="115" t="s">
        <v>236</v>
      </c>
      <c r="E1756" s="116" t="s">
        <v>1385</v>
      </c>
      <c r="F1756" s="117" t="s">
        <v>1386</v>
      </c>
      <c r="G1756" s="115" t="s">
        <v>239</v>
      </c>
      <c r="H1756" s="118">
        <v>94.114999999999995</v>
      </c>
      <c r="I1756" s="119">
        <v>0</v>
      </c>
      <c r="J1756" s="120">
        <f>H1756*I1756</f>
        <v>0</v>
      </c>
      <c r="K1756" s="118"/>
      <c r="L1756" s="118">
        <f>H1756*K1756</f>
        <v>0</v>
      </c>
      <c r="M1756" s="118"/>
      <c r="N1756" s="118">
        <f>H1756*M1756</f>
        <v>0</v>
      </c>
      <c r="O1756" s="120">
        <v>21</v>
      </c>
      <c r="P1756" s="120">
        <f>J1756*(O1756/100)</f>
        <v>0</v>
      </c>
      <c r="Q1756" s="120">
        <f>J1756+P1756</f>
        <v>0</v>
      </c>
      <c r="R1756" s="10"/>
      <c r="S1756" s="10"/>
      <c r="T1756" s="10"/>
    </row>
    <row r="1757" spans="1:20" ht="9.75" outlineLevel="4" x14ac:dyDescent="0.2">
      <c r="A1757" s="121"/>
      <c r="B1757" s="122"/>
      <c r="C1757" s="122"/>
      <c r="D1757" s="123"/>
      <c r="E1757" s="128" t="s">
        <v>17</v>
      </c>
      <c r="F1757" s="124" t="s">
        <v>1387</v>
      </c>
      <c r="G1757" s="123"/>
      <c r="H1757" s="125">
        <v>61.23</v>
      </c>
      <c r="I1757" s="126"/>
      <c r="J1757" s="127"/>
      <c r="K1757" s="125"/>
      <c r="L1757" s="125"/>
      <c r="M1757" s="125"/>
      <c r="N1757" s="125"/>
      <c r="O1757" s="127"/>
      <c r="P1757" s="127"/>
      <c r="Q1757" s="127"/>
      <c r="R1757" s="7"/>
      <c r="S1757" s="10"/>
    </row>
    <row r="1758" spans="1:20" ht="9.75" outlineLevel="4" x14ac:dyDescent="0.2">
      <c r="A1758" s="121"/>
      <c r="B1758" s="122"/>
      <c r="C1758" s="122"/>
      <c r="D1758" s="123"/>
      <c r="E1758" s="128"/>
      <c r="F1758" s="124" t="s">
        <v>1388</v>
      </c>
      <c r="G1758" s="123"/>
      <c r="H1758" s="125">
        <v>32.885000000000005</v>
      </c>
      <c r="I1758" s="126"/>
      <c r="J1758" s="127"/>
      <c r="K1758" s="125"/>
      <c r="L1758" s="125"/>
      <c r="M1758" s="125"/>
      <c r="N1758" s="125"/>
      <c r="O1758" s="127"/>
      <c r="P1758" s="127"/>
      <c r="Q1758" s="127"/>
      <c r="R1758" s="7"/>
      <c r="S1758" s="10"/>
    </row>
    <row r="1759" spans="1:20" ht="7.5" customHeight="1" outlineLevel="4" x14ac:dyDescent="0.15">
      <c r="A1759" s="10"/>
      <c r="B1759" s="84"/>
      <c r="C1759" s="83"/>
      <c r="D1759" s="86"/>
      <c r="E1759" s="45"/>
      <c r="F1759" s="87"/>
      <c r="G1759" s="86"/>
      <c r="H1759" s="88"/>
      <c r="I1759" s="90"/>
      <c r="J1759" s="47"/>
      <c r="K1759" s="51"/>
      <c r="L1759" s="51"/>
      <c r="M1759" s="51"/>
      <c r="N1759" s="51"/>
      <c r="O1759" s="47"/>
      <c r="P1759" s="47"/>
      <c r="Q1759" s="47"/>
      <c r="R1759" s="7"/>
      <c r="S1759" s="10"/>
    </row>
    <row r="1760" spans="1:20" ht="11.25" outlineLevel="3" x14ac:dyDescent="0.2">
      <c r="A1760" s="16"/>
      <c r="B1760" s="113"/>
      <c r="C1760" s="114">
        <v>7</v>
      </c>
      <c r="D1760" s="115" t="s">
        <v>236</v>
      </c>
      <c r="E1760" s="116" t="s">
        <v>1389</v>
      </c>
      <c r="F1760" s="117" t="s">
        <v>1390</v>
      </c>
      <c r="G1760" s="115" t="s">
        <v>243</v>
      </c>
      <c r="H1760" s="118">
        <v>5.5819999999999999</v>
      </c>
      <c r="I1760" s="119">
        <v>0</v>
      </c>
      <c r="J1760" s="120">
        <f>H1760*I1760</f>
        <v>0</v>
      </c>
      <c r="K1760" s="118">
        <v>2.3300000000000001E-2</v>
      </c>
      <c r="L1760" s="118">
        <f>H1760*K1760</f>
        <v>0.1300606</v>
      </c>
      <c r="M1760" s="118"/>
      <c r="N1760" s="118">
        <f>H1760*M1760</f>
        <v>0</v>
      </c>
      <c r="O1760" s="120">
        <v>21</v>
      </c>
      <c r="P1760" s="120">
        <f>J1760*(O1760/100)</f>
        <v>0</v>
      </c>
      <c r="Q1760" s="120">
        <f>J1760+P1760</f>
        <v>0</v>
      </c>
      <c r="R1760" s="10"/>
      <c r="S1760" s="10"/>
      <c r="T1760" s="10"/>
    </row>
    <row r="1761" spans="1:20" ht="9.75" outlineLevel="4" x14ac:dyDescent="0.2">
      <c r="A1761" s="121"/>
      <c r="B1761" s="122"/>
      <c r="C1761" s="122"/>
      <c r="D1761" s="123"/>
      <c r="E1761" s="128" t="s">
        <v>17</v>
      </c>
      <c r="F1761" s="124" t="s">
        <v>1376</v>
      </c>
      <c r="G1761" s="123"/>
      <c r="H1761" s="125">
        <v>2.758</v>
      </c>
      <c r="I1761" s="126"/>
      <c r="J1761" s="127"/>
      <c r="K1761" s="125"/>
      <c r="L1761" s="125"/>
      <c r="M1761" s="125"/>
      <c r="N1761" s="125"/>
      <c r="O1761" s="127"/>
      <c r="P1761" s="127"/>
      <c r="Q1761" s="127"/>
      <c r="R1761" s="7"/>
      <c r="S1761" s="10"/>
    </row>
    <row r="1762" spans="1:20" ht="9.75" outlineLevel="4" x14ac:dyDescent="0.2">
      <c r="A1762" s="121"/>
      <c r="B1762" s="122"/>
      <c r="C1762" s="122"/>
      <c r="D1762" s="123"/>
      <c r="E1762" s="128"/>
      <c r="F1762" s="124" t="s">
        <v>1391</v>
      </c>
      <c r="G1762" s="123"/>
      <c r="H1762" s="125">
        <v>2.8239999999999998</v>
      </c>
      <c r="I1762" s="126"/>
      <c r="J1762" s="127"/>
      <c r="K1762" s="125"/>
      <c r="L1762" s="125"/>
      <c r="M1762" s="125"/>
      <c r="N1762" s="125"/>
      <c r="O1762" s="127"/>
      <c r="P1762" s="127"/>
      <c r="Q1762" s="127"/>
      <c r="R1762" s="7"/>
      <c r="S1762" s="10"/>
    </row>
    <row r="1763" spans="1:20" ht="7.5" customHeight="1" outlineLevel="4" x14ac:dyDescent="0.15">
      <c r="A1763" s="10"/>
      <c r="B1763" s="84"/>
      <c r="C1763" s="83"/>
      <c r="D1763" s="86"/>
      <c r="E1763" s="45"/>
      <c r="F1763" s="87"/>
      <c r="G1763" s="86"/>
      <c r="H1763" s="88"/>
      <c r="I1763" s="90"/>
      <c r="J1763" s="47"/>
      <c r="K1763" s="51"/>
      <c r="L1763" s="51"/>
      <c r="M1763" s="51"/>
      <c r="N1763" s="51"/>
      <c r="O1763" s="47"/>
      <c r="P1763" s="47"/>
      <c r="Q1763" s="47"/>
      <c r="R1763" s="7"/>
      <c r="S1763" s="10"/>
    </row>
    <row r="1764" spans="1:20" ht="11.25" outlineLevel="3" x14ac:dyDescent="0.2">
      <c r="A1764" s="16"/>
      <c r="B1764" s="113"/>
      <c r="C1764" s="114">
        <v>8</v>
      </c>
      <c r="D1764" s="115" t="s">
        <v>236</v>
      </c>
      <c r="E1764" s="116" t="s">
        <v>1392</v>
      </c>
      <c r="F1764" s="117" t="s">
        <v>1393</v>
      </c>
      <c r="G1764" s="115" t="s">
        <v>277</v>
      </c>
      <c r="H1764" s="118">
        <v>114.4</v>
      </c>
      <c r="I1764" s="119">
        <v>0</v>
      </c>
      <c r="J1764" s="120">
        <f>H1764*I1764</f>
        <v>0</v>
      </c>
      <c r="K1764" s="118"/>
      <c r="L1764" s="118">
        <f>H1764*K1764</f>
        <v>0</v>
      </c>
      <c r="M1764" s="118"/>
      <c r="N1764" s="118">
        <f>H1764*M1764</f>
        <v>0</v>
      </c>
      <c r="O1764" s="120">
        <v>21</v>
      </c>
      <c r="P1764" s="120">
        <f>J1764*(O1764/100)</f>
        <v>0</v>
      </c>
      <c r="Q1764" s="120">
        <f>J1764+P1764</f>
        <v>0</v>
      </c>
      <c r="R1764" s="10"/>
      <c r="S1764" s="10"/>
      <c r="T1764" s="10"/>
    </row>
    <row r="1765" spans="1:20" ht="9.75" outlineLevel="4" x14ac:dyDescent="0.2">
      <c r="A1765" s="121"/>
      <c r="B1765" s="122"/>
      <c r="C1765" s="122"/>
      <c r="D1765" s="123"/>
      <c r="E1765" s="128" t="s">
        <v>17</v>
      </c>
      <c r="F1765" s="124" t="s">
        <v>1394</v>
      </c>
      <c r="G1765" s="123"/>
      <c r="H1765" s="125">
        <v>63.9</v>
      </c>
      <c r="I1765" s="126"/>
      <c r="J1765" s="127"/>
      <c r="K1765" s="125"/>
      <c r="L1765" s="125"/>
      <c r="M1765" s="125"/>
      <c r="N1765" s="125"/>
      <c r="O1765" s="127"/>
      <c r="P1765" s="127"/>
      <c r="Q1765" s="127"/>
      <c r="R1765" s="7"/>
      <c r="S1765" s="10"/>
    </row>
    <row r="1766" spans="1:20" ht="9.75" outlineLevel="4" x14ac:dyDescent="0.2">
      <c r="A1766" s="121"/>
      <c r="B1766" s="122"/>
      <c r="C1766" s="122"/>
      <c r="D1766" s="123"/>
      <c r="E1766" s="128"/>
      <c r="F1766" s="124" t="s">
        <v>1395</v>
      </c>
      <c r="G1766" s="123"/>
      <c r="H1766" s="125">
        <v>15</v>
      </c>
      <c r="I1766" s="126"/>
      <c r="J1766" s="127"/>
      <c r="K1766" s="125"/>
      <c r="L1766" s="125"/>
      <c r="M1766" s="125"/>
      <c r="N1766" s="125"/>
      <c r="O1766" s="127"/>
      <c r="P1766" s="127"/>
      <c r="Q1766" s="127"/>
      <c r="R1766" s="7"/>
      <c r="S1766" s="10"/>
    </row>
    <row r="1767" spans="1:20" ht="9.75" outlineLevel="4" x14ac:dyDescent="0.2">
      <c r="A1767" s="121"/>
      <c r="B1767" s="122"/>
      <c r="C1767" s="122"/>
      <c r="D1767" s="123"/>
      <c r="E1767" s="128"/>
      <c r="F1767" s="124" t="s">
        <v>1396</v>
      </c>
      <c r="G1767" s="123"/>
      <c r="H1767" s="125">
        <v>35.5</v>
      </c>
      <c r="I1767" s="126"/>
      <c r="J1767" s="127"/>
      <c r="K1767" s="125"/>
      <c r="L1767" s="125"/>
      <c r="M1767" s="125"/>
      <c r="N1767" s="125"/>
      <c r="O1767" s="127"/>
      <c r="P1767" s="127"/>
      <c r="Q1767" s="127"/>
      <c r="R1767" s="7"/>
      <c r="S1767" s="10"/>
    </row>
    <row r="1768" spans="1:20" ht="7.5" customHeight="1" outlineLevel="4" x14ac:dyDescent="0.15">
      <c r="A1768" s="10"/>
      <c r="B1768" s="84"/>
      <c r="C1768" s="83"/>
      <c r="D1768" s="86"/>
      <c r="E1768" s="45"/>
      <c r="F1768" s="87"/>
      <c r="G1768" s="86"/>
      <c r="H1768" s="88"/>
      <c r="I1768" s="90"/>
      <c r="J1768" s="47"/>
      <c r="K1768" s="51"/>
      <c r="L1768" s="51"/>
      <c r="M1768" s="51"/>
      <c r="N1768" s="51"/>
      <c r="O1768" s="47"/>
      <c r="P1768" s="47"/>
      <c r="Q1768" s="47"/>
      <c r="R1768" s="7"/>
      <c r="S1768" s="10"/>
    </row>
    <row r="1769" spans="1:20" ht="11.25" outlineLevel="3" x14ac:dyDescent="0.2">
      <c r="A1769" s="16"/>
      <c r="B1769" s="113"/>
      <c r="C1769" s="114">
        <v>9</v>
      </c>
      <c r="D1769" s="115" t="s">
        <v>236</v>
      </c>
      <c r="E1769" s="116" t="s">
        <v>1397</v>
      </c>
      <c r="F1769" s="117" t="s">
        <v>1398</v>
      </c>
      <c r="G1769" s="115" t="s">
        <v>243</v>
      </c>
      <c r="H1769" s="118">
        <v>1.202</v>
      </c>
      <c r="I1769" s="119">
        <v>0</v>
      </c>
      <c r="J1769" s="120">
        <f>H1769*I1769</f>
        <v>0</v>
      </c>
      <c r="K1769" s="118">
        <v>2.8E-3</v>
      </c>
      <c r="L1769" s="118">
        <f>H1769*K1769</f>
        <v>3.3655999999999998E-3</v>
      </c>
      <c r="M1769" s="118"/>
      <c r="N1769" s="118">
        <f>H1769*M1769</f>
        <v>0</v>
      </c>
      <c r="O1769" s="120">
        <v>21</v>
      </c>
      <c r="P1769" s="120">
        <f>J1769*(O1769/100)</f>
        <v>0</v>
      </c>
      <c r="Q1769" s="120">
        <f>J1769+P1769</f>
        <v>0</v>
      </c>
      <c r="R1769" s="10"/>
      <c r="S1769" s="10"/>
      <c r="T1769" s="10"/>
    </row>
    <row r="1770" spans="1:20" ht="11.25" outlineLevel="3" x14ac:dyDescent="0.2">
      <c r="A1770" s="16"/>
      <c r="B1770" s="113"/>
      <c r="C1770" s="114">
        <v>10</v>
      </c>
      <c r="D1770" s="115" t="s">
        <v>236</v>
      </c>
      <c r="E1770" s="116" t="s">
        <v>1399</v>
      </c>
      <c r="F1770" s="117" t="s">
        <v>1400</v>
      </c>
      <c r="G1770" s="115" t="s">
        <v>234</v>
      </c>
      <c r="H1770" s="118">
        <v>3.8768429600000003</v>
      </c>
      <c r="I1770" s="119">
        <v>0</v>
      </c>
      <c r="J1770" s="120">
        <f>H1770*I1770</f>
        <v>0</v>
      </c>
      <c r="K1770" s="118"/>
      <c r="L1770" s="118">
        <f>H1770*K1770</f>
        <v>0</v>
      </c>
      <c r="M1770" s="118"/>
      <c r="N1770" s="118">
        <f>H1770*M1770</f>
        <v>0</v>
      </c>
      <c r="O1770" s="120">
        <v>21</v>
      </c>
      <c r="P1770" s="120">
        <f>J1770*(O1770/100)</f>
        <v>0</v>
      </c>
      <c r="Q1770" s="120">
        <f>J1770+P1770</f>
        <v>0</v>
      </c>
      <c r="R1770" s="10"/>
      <c r="S1770" s="10"/>
      <c r="T1770" s="10"/>
    </row>
    <row r="1771" spans="1:20" outlineLevel="3" x14ac:dyDescent="0.15">
      <c r="B1771" s="7"/>
      <c r="C1771" s="7"/>
      <c r="D1771" s="7"/>
      <c r="E1771" s="7"/>
      <c r="F1771" s="7"/>
      <c r="G1771" s="7"/>
      <c r="H1771" s="7"/>
      <c r="I1771" s="10"/>
      <c r="J1771" s="10"/>
      <c r="K1771" s="7"/>
      <c r="L1771" s="7"/>
      <c r="M1771" s="7"/>
      <c r="N1771" s="7"/>
      <c r="O1771" s="7"/>
      <c r="P1771" s="10"/>
      <c r="Q1771" s="10"/>
    </row>
    <row r="1772" spans="1:20" ht="11.25" outlineLevel="2" x14ac:dyDescent="0.2">
      <c r="A1772" s="77" t="s">
        <v>126</v>
      </c>
      <c r="B1772" s="106">
        <v>3</v>
      </c>
      <c r="C1772" s="107"/>
      <c r="D1772" s="108" t="s">
        <v>180</v>
      </c>
      <c r="E1772" s="108"/>
      <c r="F1772" s="109" t="s">
        <v>127</v>
      </c>
      <c r="G1772" s="108"/>
      <c r="H1772" s="110"/>
      <c r="I1772" s="111"/>
      <c r="J1772" s="79">
        <f>SUBTOTAL(9,J1773:J1797)</f>
        <v>0</v>
      </c>
      <c r="K1772" s="110"/>
      <c r="L1772" s="80">
        <f>SUBTOTAL(9,L1773:L1797)</f>
        <v>1.0025789920000001</v>
      </c>
      <c r="M1772" s="110"/>
      <c r="N1772" s="80">
        <f>SUBTOTAL(9,N1773:N1797)</f>
        <v>0</v>
      </c>
      <c r="O1772" s="112"/>
      <c r="P1772" s="79">
        <f>SUBTOTAL(9,P1773:P1797)</f>
        <v>0</v>
      </c>
      <c r="Q1772" s="79">
        <f>SUBTOTAL(9,Q1773:Q1797)</f>
        <v>0</v>
      </c>
      <c r="R1772" s="7"/>
      <c r="S1772" s="10"/>
      <c r="T1772" s="10"/>
    </row>
    <row r="1773" spans="1:20" ht="11.25" outlineLevel="3" x14ac:dyDescent="0.2">
      <c r="A1773" s="16"/>
      <c r="B1773" s="113"/>
      <c r="C1773" s="114">
        <v>1</v>
      </c>
      <c r="D1773" s="115" t="s">
        <v>227</v>
      </c>
      <c r="E1773" s="116" t="s">
        <v>1401</v>
      </c>
      <c r="F1773" s="117" t="s">
        <v>1402</v>
      </c>
      <c r="G1773" s="115" t="s">
        <v>239</v>
      </c>
      <c r="H1773" s="118">
        <v>34.6038</v>
      </c>
      <c r="I1773" s="119">
        <v>0</v>
      </c>
      <c r="J1773" s="120">
        <f>H1773*I1773</f>
        <v>0</v>
      </c>
      <c r="K1773" s="118">
        <v>1.3999999999999999E-4</v>
      </c>
      <c r="L1773" s="118">
        <f>H1773*K1773</f>
        <v>4.8445319999999995E-3</v>
      </c>
      <c r="M1773" s="118"/>
      <c r="N1773" s="118">
        <f>H1773*M1773</f>
        <v>0</v>
      </c>
      <c r="O1773" s="120">
        <v>21</v>
      </c>
      <c r="P1773" s="120">
        <f>J1773*(O1773/100)</f>
        <v>0</v>
      </c>
      <c r="Q1773" s="120">
        <f>J1773+P1773</f>
        <v>0</v>
      </c>
      <c r="R1773" s="10"/>
      <c r="S1773" s="10"/>
      <c r="T1773" s="10"/>
    </row>
    <row r="1774" spans="1:20" ht="9.75" outlineLevel="4" x14ac:dyDescent="0.2">
      <c r="A1774" s="121"/>
      <c r="B1774" s="122"/>
      <c r="C1774" s="122"/>
      <c r="D1774" s="123"/>
      <c r="E1774" s="128" t="s">
        <v>17</v>
      </c>
      <c r="F1774" s="124" t="s">
        <v>1403</v>
      </c>
      <c r="G1774" s="123"/>
      <c r="H1774" s="125">
        <v>34.6038</v>
      </c>
      <c r="I1774" s="126"/>
      <c r="J1774" s="127"/>
      <c r="K1774" s="125"/>
      <c r="L1774" s="125"/>
      <c r="M1774" s="125"/>
      <c r="N1774" s="125"/>
      <c r="O1774" s="127"/>
      <c r="P1774" s="127"/>
      <c r="Q1774" s="127"/>
      <c r="R1774" s="7"/>
      <c r="S1774" s="10"/>
    </row>
    <row r="1775" spans="1:20" ht="7.5" customHeight="1" outlineLevel="4" x14ac:dyDescent="0.15">
      <c r="A1775" s="10"/>
      <c r="B1775" s="84"/>
      <c r="C1775" s="83"/>
      <c r="D1775" s="86"/>
      <c r="E1775" s="45"/>
      <c r="F1775" s="87"/>
      <c r="G1775" s="86"/>
      <c r="H1775" s="88"/>
      <c r="I1775" s="90"/>
      <c r="J1775" s="47"/>
      <c r="K1775" s="51"/>
      <c r="L1775" s="51"/>
      <c r="M1775" s="51"/>
      <c r="N1775" s="51"/>
      <c r="O1775" s="47"/>
      <c r="P1775" s="47"/>
      <c r="Q1775" s="47"/>
      <c r="R1775" s="7"/>
      <c r="S1775" s="10"/>
    </row>
    <row r="1776" spans="1:20" ht="11.25" outlineLevel="3" x14ac:dyDescent="0.2">
      <c r="A1776" s="16"/>
      <c r="B1776" s="113"/>
      <c r="C1776" s="114">
        <v>2</v>
      </c>
      <c r="D1776" s="115" t="s">
        <v>227</v>
      </c>
      <c r="E1776" s="116" t="s">
        <v>1404</v>
      </c>
      <c r="F1776" s="117" t="s">
        <v>1405</v>
      </c>
      <c r="G1776" s="115" t="s">
        <v>239</v>
      </c>
      <c r="H1776" s="118">
        <v>40.994</v>
      </c>
      <c r="I1776" s="119">
        <v>0</v>
      </c>
      <c r="J1776" s="120">
        <f>H1776*I1776</f>
        <v>0</v>
      </c>
      <c r="K1776" s="118">
        <v>2.2399999999999998E-3</v>
      </c>
      <c r="L1776" s="118">
        <f>H1776*K1776</f>
        <v>9.1826559999999988E-2</v>
      </c>
      <c r="M1776" s="118"/>
      <c r="N1776" s="118">
        <f>H1776*M1776</f>
        <v>0</v>
      </c>
      <c r="O1776" s="120">
        <v>21</v>
      </c>
      <c r="P1776" s="120">
        <f>J1776*(O1776/100)</f>
        <v>0</v>
      </c>
      <c r="Q1776" s="120">
        <f>J1776+P1776</f>
        <v>0</v>
      </c>
      <c r="R1776" s="10"/>
      <c r="S1776" s="10"/>
      <c r="T1776" s="10"/>
    </row>
    <row r="1777" spans="1:20" ht="9.75" outlineLevel="4" x14ac:dyDescent="0.2">
      <c r="A1777" s="121"/>
      <c r="B1777" s="122"/>
      <c r="C1777" s="122"/>
      <c r="D1777" s="123"/>
      <c r="E1777" s="128" t="s">
        <v>17</v>
      </c>
      <c r="F1777" s="124" t="s">
        <v>1406</v>
      </c>
      <c r="G1777" s="123"/>
      <c r="H1777" s="125">
        <v>40.994</v>
      </c>
      <c r="I1777" s="126"/>
      <c r="J1777" s="127"/>
      <c r="K1777" s="125"/>
      <c r="L1777" s="125"/>
      <c r="M1777" s="125"/>
      <c r="N1777" s="125"/>
      <c r="O1777" s="127"/>
      <c r="P1777" s="127"/>
      <c r="Q1777" s="127"/>
      <c r="R1777" s="7"/>
      <c r="S1777" s="10"/>
    </row>
    <row r="1778" spans="1:20" ht="7.5" customHeight="1" outlineLevel="4" x14ac:dyDescent="0.15">
      <c r="A1778" s="10"/>
      <c r="B1778" s="84"/>
      <c r="C1778" s="83"/>
      <c r="D1778" s="86"/>
      <c r="E1778" s="45"/>
      <c r="F1778" s="87"/>
      <c r="G1778" s="86"/>
      <c r="H1778" s="88"/>
      <c r="I1778" s="90"/>
      <c r="J1778" s="47"/>
      <c r="K1778" s="51"/>
      <c r="L1778" s="51"/>
      <c r="M1778" s="51"/>
      <c r="N1778" s="51"/>
      <c r="O1778" s="47"/>
      <c r="P1778" s="47"/>
      <c r="Q1778" s="47"/>
      <c r="R1778" s="7"/>
      <c r="S1778" s="10"/>
    </row>
    <row r="1779" spans="1:20" ht="11.25" outlineLevel="3" x14ac:dyDescent="0.2">
      <c r="A1779" s="16"/>
      <c r="B1779" s="113"/>
      <c r="C1779" s="114">
        <v>3</v>
      </c>
      <c r="D1779" s="115" t="s">
        <v>227</v>
      </c>
      <c r="E1779" s="116" t="s">
        <v>1407</v>
      </c>
      <c r="F1779" s="117" t="s">
        <v>1408</v>
      </c>
      <c r="G1779" s="115" t="s">
        <v>239</v>
      </c>
      <c r="H1779" s="118">
        <v>40.994</v>
      </c>
      <c r="I1779" s="119">
        <v>0</v>
      </c>
      <c r="J1779" s="120">
        <f>H1779*I1779</f>
        <v>0</v>
      </c>
      <c r="K1779" s="118">
        <v>3.5999999999999999E-3</v>
      </c>
      <c r="L1779" s="118">
        <f>H1779*K1779</f>
        <v>0.1475784</v>
      </c>
      <c r="M1779" s="118"/>
      <c r="N1779" s="118">
        <f>H1779*M1779</f>
        <v>0</v>
      </c>
      <c r="O1779" s="120">
        <v>21</v>
      </c>
      <c r="P1779" s="120">
        <f>J1779*(O1779/100)</f>
        <v>0</v>
      </c>
      <c r="Q1779" s="120">
        <f>J1779+P1779</f>
        <v>0</v>
      </c>
      <c r="R1779" s="10"/>
      <c r="S1779" s="10"/>
      <c r="T1779" s="10"/>
    </row>
    <row r="1780" spans="1:20" ht="9.75" outlineLevel="4" x14ac:dyDescent="0.2">
      <c r="A1780" s="121"/>
      <c r="B1780" s="122"/>
      <c r="C1780" s="122"/>
      <c r="D1780" s="123"/>
      <c r="E1780" s="128" t="s">
        <v>17</v>
      </c>
      <c r="F1780" s="124" t="s">
        <v>1406</v>
      </c>
      <c r="G1780" s="123"/>
      <c r="H1780" s="125">
        <v>40.994</v>
      </c>
      <c r="I1780" s="126"/>
      <c r="J1780" s="127"/>
      <c r="K1780" s="125"/>
      <c r="L1780" s="125"/>
      <c r="M1780" s="125"/>
      <c r="N1780" s="125"/>
      <c r="O1780" s="127"/>
      <c r="P1780" s="127"/>
      <c r="Q1780" s="127"/>
      <c r="R1780" s="7"/>
      <c r="S1780" s="10"/>
    </row>
    <row r="1781" spans="1:20" ht="7.5" customHeight="1" outlineLevel="4" x14ac:dyDescent="0.15">
      <c r="A1781" s="10"/>
      <c r="B1781" s="84"/>
      <c r="C1781" s="83"/>
      <c r="D1781" s="86"/>
      <c r="E1781" s="45"/>
      <c r="F1781" s="87"/>
      <c r="G1781" s="86"/>
      <c r="H1781" s="88"/>
      <c r="I1781" s="90"/>
      <c r="J1781" s="47"/>
      <c r="K1781" s="51"/>
      <c r="L1781" s="51"/>
      <c r="M1781" s="51"/>
      <c r="N1781" s="51"/>
      <c r="O1781" s="47"/>
      <c r="P1781" s="47"/>
      <c r="Q1781" s="47"/>
      <c r="R1781" s="7"/>
      <c r="S1781" s="10"/>
    </row>
    <row r="1782" spans="1:20" ht="11.25" outlineLevel="3" x14ac:dyDescent="0.2">
      <c r="A1782" s="16"/>
      <c r="B1782" s="113"/>
      <c r="C1782" s="114">
        <v>4</v>
      </c>
      <c r="D1782" s="115" t="s">
        <v>236</v>
      </c>
      <c r="E1782" s="116" t="s">
        <v>1409</v>
      </c>
      <c r="F1782" s="117" t="s">
        <v>1410</v>
      </c>
      <c r="G1782" s="115" t="s">
        <v>239</v>
      </c>
      <c r="H1782" s="118">
        <v>30.799999999999997</v>
      </c>
      <c r="I1782" s="119">
        <v>0</v>
      </c>
      <c r="J1782" s="120">
        <f>H1782*I1782</f>
        <v>0</v>
      </c>
      <c r="K1782" s="118">
        <v>1.259E-2</v>
      </c>
      <c r="L1782" s="118">
        <f>H1782*K1782</f>
        <v>0.38777200000000001</v>
      </c>
      <c r="M1782" s="118"/>
      <c r="N1782" s="118">
        <f>H1782*M1782</f>
        <v>0</v>
      </c>
      <c r="O1782" s="120">
        <v>21</v>
      </c>
      <c r="P1782" s="120">
        <f>J1782*(O1782/100)</f>
        <v>0</v>
      </c>
      <c r="Q1782" s="120">
        <f>J1782+P1782</f>
        <v>0</v>
      </c>
      <c r="R1782" s="10"/>
      <c r="S1782" s="10"/>
      <c r="T1782" s="10"/>
    </row>
    <row r="1783" spans="1:20" ht="9.75" outlineLevel="4" x14ac:dyDescent="0.2">
      <c r="A1783" s="121"/>
      <c r="B1783" s="122"/>
      <c r="C1783" s="122"/>
      <c r="D1783" s="123"/>
      <c r="E1783" s="128" t="s">
        <v>17</v>
      </c>
      <c r="F1783" s="124" t="s">
        <v>1347</v>
      </c>
      <c r="G1783" s="123"/>
      <c r="H1783" s="125">
        <v>30.799999999999997</v>
      </c>
      <c r="I1783" s="126"/>
      <c r="J1783" s="127"/>
      <c r="K1783" s="125"/>
      <c r="L1783" s="125"/>
      <c r="M1783" s="125"/>
      <c r="N1783" s="125"/>
      <c r="O1783" s="127"/>
      <c r="P1783" s="127"/>
      <c r="Q1783" s="127"/>
      <c r="R1783" s="7"/>
      <c r="S1783" s="10"/>
    </row>
    <row r="1784" spans="1:20" ht="7.5" customHeight="1" outlineLevel="4" x14ac:dyDescent="0.15">
      <c r="A1784" s="10"/>
      <c r="B1784" s="84"/>
      <c r="C1784" s="83"/>
      <c r="D1784" s="86"/>
      <c r="E1784" s="45"/>
      <c r="F1784" s="87"/>
      <c r="G1784" s="86"/>
      <c r="H1784" s="88"/>
      <c r="I1784" s="90"/>
      <c r="J1784" s="47"/>
      <c r="K1784" s="51"/>
      <c r="L1784" s="51"/>
      <c r="M1784" s="51"/>
      <c r="N1784" s="51"/>
      <c r="O1784" s="47"/>
      <c r="P1784" s="47"/>
      <c r="Q1784" s="47"/>
      <c r="R1784" s="7"/>
      <c r="S1784" s="10"/>
    </row>
    <row r="1785" spans="1:20" ht="11.25" outlineLevel="3" x14ac:dyDescent="0.2">
      <c r="A1785" s="16"/>
      <c r="B1785" s="113"/>
      <c r="C1785" s="114">
        <v>5</v>
      </c>
      <c r="D1785" s="115" t="s">
        <v>236</v>
      </c>
      <c r="E1785" s="116" t="s">
        <v>1411</v>
      </c>
      <c r="F1785" s="117" t="s">
        <v>1412</v>
      </c>
      <c r="G1785" s="115" t="s">
        <v>239</v>
      </c>
      <c r="H1785" s="118">
        <v>30.799999999999997</v>
      </c>
      <c r="I1785" s="119">
        <v>0</v>
      </c>
      <c r="J1785" s="120">
        <f>H1785*I1785</f>
        <v>0</v>
      </c>
      <c r="K1785" s="118"/>
      <c r="L1785" s="118">
        <f>H1785*K1785</f>
        <v>0</v>
      </c>
      <c r="M1785" s="118"/>
      <c r="N1785" s="118">
        <f>H1785*M1785</f>
        <v>0</v>
      </c>
      <c r="O1785" s="120">
        <v>21</v>
      </c>
      <c r="P1785" s="120">
        <f>J1785*(O1785/100)</f>
        <v>0</v>
      </c>
      <c r="Q1785" s="120">
        <f>J1785+P1785</f>
        <v>0</v>
      </c>
      <c r="R1785" s="10"/>
      <c r="S1785" s="10"/>
      <c r="T1785" s="10"/>
    </row>
    <row r="1786" spans="1:20" ht="9.75" outlineLevel="4" x14ac:dyDescent="0.2">
      <c r="A1786" s="121"/>
      <c r="B1786" s="122"/>
      <c r="C1786" s="122"/>
      <c r="D1786" s="123"/>
      <c r="E1786" s="128" t="s">
        <v>17</v>
      </c>
      <c r="F1786" s="124" t="s">
        <v>1347</v>
      </c>
      <c r="G1786" s="123"/>
      <c r="H1786" s="125">
        <v>30.799999999999997</v>
      </c>
      <c r="I1786" s="126"/>
      <c r="J1786" s="127"/>
      <c r="K1786" s="125"/>
      <c r="L1786" s="125"/>
      <c r="M1786" s="125"/>
      <c r="N1786" s="125"/>
      <c r="O1786" s="127"/>
      <c r="P1786" s="127"/>
      <c r="Q1786" s="127"/>
      <c r="R1786" s="7"/>
      <c r="S1786" s="10"/>
    </row>
    <row r="1787" spans="1:20" ht="7.5" customHeight="1" outlineLevel="4" x14ac:dyDescent="0.15">
      <c r="A1787" s="10"/>
      <c r="B1787" s="84"/>
      <c r="C1787" s="83"/>
      <c r="D1787" s="86"/>
      <c r="E1787" s="45"/>
      <c r="F1787" s="87"/>
      <c r="G1787" s="86"/>
      <c r="H1787" s="88"/>
      <c r="I1787" s="90"/>
      <c r="J1787" s="47"/>
      <c r="K1787" s="51"/>
      <c r="L1787" s="51"/>
      <c r="M1787" s="51"/>
      <c r="N1787" s="51"/>
      <c r="O1787" s="47"/>
      <c r="P1787" s="47"/>
      <c r="Q1787" s="47"/>
      <c r="R1787" s="7"/>
      <c r="S1787" s="10"/>
    </row>
    <row r="1788" spans="1:20" ht="11.25" outlineLevel="3" x14ac:dyDescent="0.2">
      <c r="A1788" s="16"/>
      <c r="B1788" s="113"/>
      <c r="C1788" s="114">
        <v>6</v>
      </c>
      <c r="D1788" s="115" t="s">
        <v>236</v>
      </c>
      <c r="E1788" s="116" t="s">
        <v>1413</v>
      </c>
      <c r="F1788" s="117" t="s">
        <v>1414</v>
      </c>
      <c r="G1788" s="115" t="s">
        <v>239</v>
      </c>
      <c r="H1788" s="118">
        <v>79.599999999999994</v>
      </c>
      <c r="I1788" s="119">
        <v>0</v>
      </c>
      <c r="J1788" s="120">
        <f>H1788*I1788</f>
        <v>0</v>
      </c>
      <c r="K1788" s="118"/>
      <c r="L1788" s="118">
        <f>H1788*K1788</f>
        <v>0</v>
      </c>
      <c r="M1788" s="118"/>
      <c r="N1788" s="118">
        <f>H1788*M1788</f>
        <v>0</v>
      </c>
      <c r="O1788" s="120">
        <v>21</v>
      </c>
      <c r="P1788" s="120">
        <f>J1788*(O1788/100)</f>
        <v>0</v>
      </c>
      <c r="Q1788" s="120">
        <f>J1788+P1788</f>
        <v>0</v>
      </c>
      <c r="R1788" s="10"/>
      <c r="S1788" s="10"/>
      <c r="T1788" s="10"/>
    </row>
    <row r="1789" spans="1:20" ht="9.75" outlineLevel="4" x14ac:dyDescent="0.2">
      <c r="A1789" s="121"/>
      <c r="B1789" s="122"/>
      <c r="C1789" s="122"/>
      <c r="D1789" s="123"/>
      <c r="E1789" s="128" t="s">
        <v>17</v>
      </c>
      <c r="F1789" s="124" t="s">
        <v>1415</v>
      </c>
      <c r="G1789" s="123"/>
      <c r="H1789" s="125">
        <v>79.599999999999994</v>
      </c>
      <c r="I1789" s="126"/>
      <c r="J1789" s="127"/>
      <c r="K1789" s="125"/>
      <c r="L1789" s="125"/>
      <c r="M1789" s="125"/>
      <c r="N1789" s="125"/>
      <c r="O1789" s="127"/>
      <c r="P1789" s="127"/>
      <c r="Q1789" s="127"/>
      <c r="R1789" s="7"/>
      <c r="S1789" s="10"/>
    </row>
    <row r="1790" spans="1:20" ht="7.5" customHeight="1" outlineLevel="4" x14ac:dyDescent="0.15">
      <c r="A1790" s="10"/>
      <c r="B1790" s="84"/>
      <c r="C1790" s="83"/>
      <c r="D1790" s="86"/>
      <c r="E1790" s="45"/>
      <c r="F1790" s="87"/>
      <c r="G1790" s="86"/>
      <c r="H1790" s="88"/>
      <c r="I1790" s="90"/>
      <c r="J1790" s="47"/>
      <c r="K1790" s="51"/>
      <c r="L1790" s="51"/>
      <c r="M1790" s="51"/>
      <c r="N1790" s="51"/>
      <c r="O1790" s="47"/>
      <c r="P1790" s="47"/>
      <c r="Q1790" s="47"/>
      <c r="R1790" s="7"/>
      <c r="S1790" s="10"/>
    </row>
    <row r="1791" spans="1:20" ht="11.25" outlineLevel="3" x14ac:dyDescent="0.2">
      <c r="A1791" s="16"/>
      <c r="B1791" s="113"/>
      <c r="C1791" s="114">
        <v>7</v>
      </c>
      <c r="D1791" s="115" t="s">
        <v>236</v>
      </c>
      <c r="E1791" s="116" t="s">
        <v>1416</v>
      </c>
      <c r="F1791" s="117" t="s">
        <v>1417</v>
      </c>
      <c r="G1791" s="115" t="s">
        <v>239</v>
      </c>
      <c r="H1791" s="118">
        <v>30.8</v>
      </c>
      <c r="I1791" s="119">
        <v>0</v>
      </c>
      <c r="J1791" s="120">
        <f>H1791*I1791</f>
        <v>0</v>
      </c>
      <c r="K1791" s="118">
        <v>6.9999999999999999E-4</v>
      </c>
      <c r="L1791" s="118">
        <f>H1791*K1791</f>
        <v>2.1559999999999999E-2</v>
      </c>
      <c r="M1791" s="118"/>
      <c r="N1791" s="118">
        <f>H1791*M1791</f>
        <v>0</v>
      </c>
      <c r="O1791" s="120">
        <v>21</v>
      </c>
      <c r="P1791" s="120">
        <f>J1791*(O1791/100)</f>
        <v>0</v>
      </c>
      <c r="Q1791" s="120">
        <f>J1791+P1791</f>
        <v>0</v>
      </c>
      <c r="R1791" s="10"/>
      <c r="S1791" s="10"/>
      <c r="T1791" s="10"/>
    </row>
    <row r="1792" spans="1:20" ht="11.25" outlineLevel="3" x14ac:dyDescent="0.2">
      <c r="A1792" s="16"/>
      <c r="B1792" s="113"/>
      <c r="C1792" s="114">
        <v>8</v>
      </c>
      <c r="D1792" s="115" t="s">
        <v>236</v>
      </c>
      <c r="E1792" s="116" t="s">
        <v>1418</v>
      </c>
      <c r="F1792" s="117" t="s">
        <v>1419</v>
      </c>
      <c r="G1792" s="115" t="s">
        <v>239</v>
      </c>
      <c r="H1792" s="118">
        <v>16.170000000000002</v>
      </c>
      <c r="I1792" s="119">
        <v>0</v>
      </c>
      <c r="J1792" s="120">
        <f>H1792*I1792</f>
        <v>0</v>
      </c>
      <c r="K1792" s="118">
        <v>1.575E-2</v>
      </c>
      <c r="L1792" s="118">
        <f>H1792*K1792</f>
        <v>0.2546775</v>
      </c>
      <c r="M1792" s="118"/>
      <c r="N1792" s="118">
        <f>H1792*M1792</f>
        <v>0</v>
      </c>
      <c r="O1792" s="120">
        <v>21</v>
      </c>
      <c r="P1792" s="120">
        <f>J1792*(O1792/100)</f>
        <v>0</v>
      </c>
      <c r="Q1792" s="120">
        <f>J1792+P1792</f>
        <v>0</v>
      </c>
      <c r="R1792" s="10"/>
      <c r="S1792" s="10"/>
      <c r="T1792" s="10"/>
    </row>
    <row r="1793" spans="1:20" ht="9.75" outlineLevel="4" x14ac:dyDescent="0.2">
      <c r="A1793" s="121"/>
      <c r="B1793" s="122"/>
      <c r="C1793" s="122"/>
      <c r="D1793" s="123"/>
      <c r="E1793" s="128" t="s">
        <v>17</v>
      </c>
      <c r="F1793" s="124" t="s">
        <v>1420</v>
      </c>
      <c r="G1793" s="123"/>
      <c r="H1793" s="125">
        <v>16.170000000000002</v>
      </c>
      <c r="I1793" s="126"/>
      <c r="J1793" s="127"/>
      <c r="K1793" s="125"/>
      <c r="L1793" s="125"/>
      <c r="M1793" s="125"/>
      <c r="N1793" s="125"/>
      <c r="O1793" s="127"/>
      <c r="P1793" s="127"/>
      <c r="Q1793" s="127"/>
      <c r="R1793" s="7"/>
      <c r="S1793" s="10"/>
    </row>
    <row r="1794" spans="1:20" ht="7.5" customHeight="1" outlineLevel="4" x14ac:dyDescent="0.15">
      <c r="A1794" s="10"/>
      <c r="B1794" s="84"/>
      <c r="C1794" s="83"/>
      <c r="D1794" s="86"/>
      <c r="E1794" s="45"/>
      <c r="F1794" s="87"/>
      <c r="G1794" s="86"/>
      <c r="H1794" s="88"/>
      <c r="I1794" s="90"/>
      <c r="J1794" s="47"/>
      <c r="K1794" s="51"/>
      <c r="L1794" s="51"/>
      <c r="M1794" s="51"/>
      <c r="N1794" s="51"/>
      <c r="O1794" s="47"/>
      <c r="P1794" s="47"/>
      <c r="Q1794" s="47"/>
      <c r="R1794" s="7"/>
      <c r="S1794" s="10"/>
    </row>
    <row r="1795" spans="1:20" ht="11.25" outlineLevel="3" x14ac:dyDescent="0.2">
      <c r="A1795" s="16"/>
      <c r="B1795" s="113"/>
      <c r="C1795" s="114">
        <v>9</v>
      </c>
      <c r="D1795" s="115" t="s">
        <v>236</v>
      </c>
      <c r="E1795" s="116" t="s">
        <v>1421</v>
      </c>
      <c r="F1795" s="117" t="s">
        <v>1422</v>
      </c>
      <c r="G1795" s="115" t="s">
        <v>306</v>
      </c>
      <c r="H1795" s="118">
        <v>4</v>
      </c>
      <c r="I1795" s="119">
        <v>0</v>
      </c>
      <c r="J1795" s="120">
        <f>H1795*I1795</f>
        <v>0</v>
      </c>
      <c r="K1795" s="118">
        <v>2.358E-2</v>
      </c>
      <c r="L1795" s="118">
        <f>H1795*K1795</f>
        <v>9.4320000000000001E-2</v>
      </c>
      <c r="M1795" s="118"/>
      <c r="N1795" s="118">
        <f>H1795*M1795</f>
        <v>0</v>
      </c>
      <c r="O1795" s="120">
        <v>21</v>
      </c>
      <c r="P1795" s="120">
        <f>J1795*(O1795/100)</f>
        <v>0</v>
      </c>
      <c r="Q1795" s="120">
        <f>J1795+P1795</f>
        <v>0</v>
      </c>
      <c r="R1795" s="10"/>
      <c r="S1795" s="10"/>
      <c r="T1795" s="10"/>
    </row>
    <row r="1796" spans="1:20" ht="11.25" outlineLevel="3" x14ac:dyDescent="0.2">
      <c r="A1796" s="16"/>
      <c r="B1796" s="113"/>
      <c r="C1796" s="114">
        <v>10</v>
      </c>
      <c r="D1796" s="115" t="s">
        <v>236</v>
      </c>
      <c r="E1796" s="116" t="s">
        <v>1423</v>
      </c>
      <c r="F1796" s="117" t="s">
        <v>1424</v>
      </c>
      <c r="G1796" s="115" t="s">
        <v>234</v>
      </c>
      <c r="H1796" s="118">
        <v>1.0025789919999999</v>
      </c>
      <c r="I1796" s="119">
        <v>0</v>
      </c>
      <c r="J1796" s="120">
        <f>H1796*I1796</f>
        <v>0</v>
      </c>
      <c r="K1796" s="118"/>
      <c r="L1796" s="118">
        <f>H1796*K1796</f>
        <v>0</v>
      </c>
      <c r="M1796" s="118"/>
      <c r="N1796" s="118">
        <f>H1796*M1796</f>
        <v>0</v>
      </c>
      <c r="O1796" s="120">
        <v>21</v>
      </c>
      <c r="P1796" s="120">
        <f>J1796*(O1796/100)</f>
        <v>0</v>
      </c>
      <c r="Q1796" s="120">
        <f>J1796+P1796</f>
        <v>0</v>
      </c>
      <c r="R1796" s="10"/>
      <c r="S1796" s="10"/>
      <c r="T1796" s="10"/>
    </row>
    <row r="1797" spans="1:20" outlineLevel="3" x14ac:dyDescent="0.15">
      <c r="B1797" s="7"/>
      <c r="C1797" s="7"/>
      <c r="D1797" s="7"/>
      <c r="E1797" s="7"/>
      <c r="F1797" s="7"/>
      <c r="G1797" s="7"/>
      <c r="H1797" s="7"/>
      <c r="I1797" s="10"/>
      <c r="J1797" s="10"/>
      <c r="K1797" s="7"/>
      <c r="L1797" s="7"/>
      <c r="M1797" s="7"/>
      <c r="N1797" s="7"/>
      <c r="O1797" s="7"/>
      <c r="P1797" s="10"/>
      <c r="Q1797" s="10"/>
    </row>
    <row r="1798" spans="1:20" ht="11.25" outlineLevel="2" x14ac:dyDescent="0.2">
      <c r="A1798" s="77" t="s">
        <v>128</v>
      </c>
      <c r="B1798" s="106">
        <v>3</v>
      </c>
      <c r="C1798" s="107"/>
      <c r="D1798" s="108" t="s">
        <v>180</v>
      </c>
      <c r="E1798" s="108"/>
      <c r="F1798" s="109" t="s">
        <v>129</v>
      </c>
      <c r="G1798" s="108"/>
      <c r="H1798" s="110"/>
      <c r="I1798" s="111"/>
      <c r="J1798" s="79">
        <f>SUBTOTAL(9,J1799:J1823)</f>
        <v>0</v>
      </c>
      <c r="K1798" s="110"/>
      <c r="L1798" s="80">
        <f>SUBTOTAL(9,L1799:L1823)</f>
        <v>0.39517015000000005</v>
      </c>
      <c r="M1798" s="110"/>
      <c r="N1798" s="80">
        <f>SUBTOTAL(9,N1799:N1823)</f>
        <v>0</v>
      </c>
      <c r="O1798" s="112"/>
      <c r="P1798" s="79">
        <f>SUBTOTAL(9,P1799:P1823)</f>
        <v>0</v>
      </c>
      <c r="Q1798" s="79">
        <f>SUBTOTAL(9,Q1799:Q1823)</f>
        <v>0</v>
      </c>
      <c r="R1798" s="7"/>
      <c r="S1798" s="10"/>
      <c r="T1798" s="10"/>
    </row>
    <row r="1799" spans="1:20" ht="11.25" outlineLevel="3" x14ac:dyDescent="0.2">
      <c r="A1799" s="16"/>
      <c r="B1799" s="113"/>
      <c r="C1799" s="114">
        <v>1</v>
      </c>
      <c r="D1799" s="115" t="s">
        <v>236</v>
      </c>
      <c r="E1799" s="116" t="s">
        <v>1425</v>
      </c>
      <c r="F1799" s="117" t="s">
        <v>1426</v>
      </c>
      <c r="G1799" s="115" t="s">
        <v>239</v>
      </c>
      <c r="H1799" s="118">
        <v>94.114999999999995</v>
      </c>
      <c r="I1799" s="119">
        <v>0</v>
      </c>
      <c r="J1799" s="120">
        <f>H1799*I1799</f>
        <v>0</v>
      </c>
      <c r="K1799" s="118">
        <v>5.8E-4</v>
      </c>
      <c r="L1799" s="118">
        <f>H1799*K1799</f>
        <v>5.4586699999999995E-2</v>
      </c>
      <c r="M1799" s="118"/>
      <c r="N1799" s="118">
        <f>H1799*M1799</f>
        <v>0</v>
      </c>
      <c r="O1799" s="120">
        <v>21</v>
      </c>
      <c r="P1799" s="120">
        <f>J1799*(O1799/100)</f>
        <v>0</v>
      </c>
      <c r="Q1799" s="120">
        <f>J1799+P1799</f>
        <v>0</v>
      </c>
      <c r="R1799" s="10"/>
      <c r="S1799" s="10"/>
      <c r="T1799" s="10"/>
    </row>
    <row r="1800" spans="1:20" ht="11.25" outlineLevel="3" x14ac:dyDescent="0.2">
      <c r="A1800" s="16"/>
      <c r="B1800" s="113"/>
      <c r="C1800" s="114">
        <v>2</v>
      </c>
      <c r="D1800" s="115" t="s">
        <v>236</v>
      </c>
      <c r="E1800" s="116" t="s">
        <v>1427</v>
      </c>
      <c r="F1800" s="117" t="s">
        <v>1428</v>
      </c>
      <c r="G1800" s="115" t="s">
        <v>239</v>
      </c>
      <c r="H1800" s="118">
        <v>94.114999999999995</v>
      </c>
      <c r="I1800" s="119">
        <v>0</v>
      </c>
      <c r="J1800" s="120">
        <f>H1800*I1800</f>
        <v>0</v>
      </c>
      <c r="K1800" s="118">
        <v>2.63E-3</v>
      </c>
      <c r="L1800" s="118">
        <f>H1800*K1800</f>
        <v>0.24752244999999998</v>
      </c>
      <c r="M1800" s="118"/>
      <c r="N1800" s="118">
        <f>H1800*M1800</f>
        <v>0</v>
      </c>
      <c r="O1800" s="120">
        <v>21</v>
      </c>
      <c r="P1800" s="120">
        <f>J1800*(O1800/100)</f>
        <v>0</v>
      </c>
      <c r="Q1800" s="120">
        <f>J1800+P1800</f>
        <v>0</v>
      </c>
      <c r="R1800" s="10"/>
      <c r="S1800" s="10"/>
      <c r="T1800" s="10"/>
    </row>
    <row r="1801" spans="1:20" ht="9.75" outlineLevel="4" x14ac:dyDescent="0.2">
      <c r="A1801" s="121"/>
      <c r="B1801" s="122"/>
      <c r="C1801" s="122"/>
      <c r="D1801" s="123"/>
      <c r="E1801" s="128" t="s">
        <v>17</v>
      </c>
      <c r="F1801" s="124" t="s">
        <v>1387</v>
      </c>
      <c r="G1801" s="123"/>
      <c r="H1801" s="125">
        <v>61.23</v>
      </c>
      <c r="I1801" s="126"/>
      <c r="J1801" s="127"/>
      <c r="K1801" s="125"/>
      <c r="L1801" s="125"/>
      <c r="M1801" s="125"/>
      <c r="N1801" s="125"/>
      <c r="O1801" s="127"/>
      <c r="P1801" s="127"/>
      <c r="Q1801" s="127"/>
      <c r="R1801" s="7"/>
      <c r="S1801" s="10"/>
    </row>
    <row r="1802" spans="1:20" ht="9.75" outlineLevel="4" x14ac:dyDescent="0.2">
      <c r="A1802" s="121"/>
      <c r="B1802" s="122"/>
      <c r="C1802" s="122"/>
      <c r="D1802" s="123"/>
      <c r="E1802" s="128"/>
      <c r="F1802" s="124" t="s">
        <v>1388</v>
      </c>
      <c r="G1802" s="123"/>
      <c r="H1802" s="125">
        <v>32.885000000000005</v>
      </c>
      <c r="I1802" s="126"/>
      <c r="J1802" s="127"/>
      <c r="K1802" s="125"/>
      <c r="L1802" s="125"/>
      <c r="M1802" s="125"/>
      <c r="N1802" s="125"/>
      <c r="O1802" s="127"/>
      <c r="P1802" s="127"/>
      <c r="Q1802" s="127"/>
      <c r="R1802" s="7"/>
      <c r="S1802" s="10"/>
    </row>
    <row r="1803" spans="1:20" ht="7.5" customHeight="1" outlineLevel="4" x14ac:dyDescent="0.15">
      <c r="A1803" s="10"/>
      <c r="B1803" s="84"/>
      <c r="C1803" s="83"/>
      <c r="D1803" s="86"/>
      <c r="E1803" s="45"/>
      <c r="F1803" s="87"/>
      <c r="G1803" s="86"/>
      <c r="H1803" s="88"/>
      <c r="I1803" s="90"/>
      <c r="J1803" s="47"/>
      <c r="K1803" s="51"/>
      <c r="L1803" s="51"/>
      <c r="M1803" s="51"/>
      <c r="N1803" s="51"/>
      <c r="O1803" s="47"/>
      <c r="P1803" s="47"/>
      <c r="Q1803" s="47"/>
      <c r="R1803" s="7"/>
      <c r="S1803" s="10"/>
    </row>
    <row r="1804" spans="1:20" ht="11.25" outlineLevel="3" x14ac:dyDescent="0.2">
      <c r="A1804" s="16"/>
      <c r="B1804" s="113"/>
      <c r="C1804" s="114">
        <v>3</v>
      </c>
      <c r="D1804" s="115" t="s">
        <v>236</v>
      </c>
      <c r="E1804" s="116" t="s">
        <v>1429</v>
      </c>
      <c r="F1804" s="117" t="s">
        <v>1430</v>
      </c>
      <c r="G1804" s="115" t="s">
        <v>277</v>
      </c>
      <c r="H1804" s="118">
        <v>5</v>
      </c>
      <c r="I1804" s="119">
        <v>0</v>
      </c>
      <c r="J1804" s="120">
        <f>H1804*I1804</f>
        <v>0</v>
      </c>
      <c r="K1804" s="118">
        <v>1.3699999999999999E-3</v>
      </c>
      <c r="L1804" s="118">
        <f>H1804*K1804</f>
        <v>6.8499999999999993E-3</v>
      </c>
      <c r="M1804" s="118"/>
      <c r="N1804" s="118">
        <f>H1804*M1804</f>
        <v>0</v>
      </c>
      <c r="O1804" s="120">
        <v>21</v>
      </c>
      <c r="P1804" s="120">
        <f>J1804*(O1804/100)</f>
        <v>0</v>
      </c>
      <c r="Q1804" s="120">
        <f>J1804+P1804</f>
        <v>0</v>
      </c>
      <c r="R1804" s="10"/>
      <c r="S1804" s="10"/>
      <c r="T1804" s="10"/>
    </row>
    <row r="1805" spans="1:20" ht="11.25" outlineLevel="3" x14ac:dyDescent="0.2">
      <c r="A1805" s="16"/>
      <c r="B1805" s="113"/>
      <c r="C1805" s="114">
        <v>4</v>
      </c>
      <c r="D1805" s="115" t="s">
        <v>236</v>
      </c>
      <c r="E1805" s="116" t="s">
        <v>1431</v>
      </c>
      <c r="F1805" s="117" t="s">
        <v>1432</v>
      </c>
      <c r="G1805" s="115" t="s">
        <v>277</v>
      </c>
      <c r="H1805" s="118">
        <v>18</v>
      </c>
      <c r="I1805" s="119">
        <v>0</v>
      </c>
      <c r="J1805" s="120">
        <f>H1805*I1805</f>
        <v>0</v>
      </c>
      <c r="K1805" s="118">
        <v>1.3699999999999999E-3</v>
      </c>
      <c r="L1805" s="118">
        <f>H1805*K1805</f>
        <v>2.4659999999999998E-2</v>
      </c>
      <c r="M1805" s="118"/>
      <c r="N1805" s="118">
        <f>H1805*M1805</f>
        <v>0</v>
      </c>
      <c r="O1805" s="120">
        <v>21</v>
      </c>
      <c r="P1805" s="120">
        <f>J1805*(O1805/100)</f>
        <v>0</v>
      </c>
      <c r="Q1805" s="120">
        <f>J1805+P1805</f>
        <v>0</v>
      </c>
      <c r="R1805" s="10"/>
      <c r="S1805" s="10"/>
      <c r="T1805" s="10"/>
    </row>
    <row r="1806" spans="1:20" ht="9.75" outlineLevel="4" x14ac:dyDescent="0.2">
      <c r="A1806" s="121"/>
      <c r="B1806" s="122"/>
      <c r="C1806" s="122"/>
      <c r="D1806" s="123"/>
      <c r="E1806" s="128" t="s">
        <v>17</v>
      </c>
      <c r="F1806" s="124" t="s">
        <v>1433</v>
      </c>
      <c r="G1806" s="123"/>
      <c r="H1806" s="125">
        <v>18</v>
      </c>
      <c r="I1806" s="126"/>
      <c r="J1806" s="127"/>
      <c r="K1806" s="125"/>
      <c r="L1806" s="125"/>
      <c r="M1806" s="125"/>
      <c r="N1806" s="125"/>
      <c r="O1806" s="127"/>
      <c r="P1806" s="127"/>
      <c r="Q1806" s="127"/>
      <c r="R1806" s="7"/>
      <c r="S1806" s="10"/>
    </row>
    <row r="1807" spans="1:20" ht="7.5" customHeight="1" outlineLevel="4" x14ac:dyDescent="0.15">
      <c r="A1807" s="10"/>
      <c r="B1807" s="84"/>
      <c r="C1807" s="83"/>
      <c r="D1807" s="86"/>
      <c r="E1807" s="45"/>
      <c r="F1807" s="87"/>
      <c r="G1807" s="86"/>
      <c r="H1807" s="88"/>
      <c r="I1807" s="90"/>
      <c r="J1807" s="47"/>
      <c r="K1807" s="51"/>
      <c r="L1807" s="51"/>
      <c r="M1807" s="51"/>
      <c r="N1807" s="51"/>
      <c r="O1807" s="47"/>
      <c r="P1807" s="47"/>
      <c r="Q1807" s="47"/>
      <c r="R1807" s="7"/>
      <c r="S1807" s="10"/>
    </row>
    <row r="1808" spans="1:20" ht="11.25" outlineLevel="3" x14ac:dyDescent="0.2">
      <c r="A1808" s="16"/>
      <c r="B1808" s="113"/>
      <c r="C1808" s="114">
        <v>5</v>
      </c>
      <c r="D1808" s="115" t="s">
        <v>236</v>
      </c>
      <c r="E1808" s="116" t="s">
        <v>1434</v>
      </c>
      <c r="F1808" s="117" t="s">
        <v>1435</v>
      </c>
      <c r="G1808" s="115" t="s">
        <v>277</v>
      </c>
      <c r="H1808" s="118">
        <v>2.6</v>
      </c>
      <c r="I1808" s="119">
        <v>0</v>
      </c>
      <c r="J1808" s="120">
        <f>H1808*I1808</f>
        <v>0</v>
      </c>
      <c r="K1808" s="118">
        <v>3.14E-3</v>
      </c>
      <c r="L1808" s="118">
        <f>H1808*K1808</f>
        <v>8.1640000000000011E-3</v>
      </c>
      <c r="M1808" s="118"/>
      <c r="N1808" s="118">
        <f>H1808*M1808</f>
        <v>0</v>
      </c>
      <c r="O1808" s="120">
        <v>21</v>
      </c>
      <c r="P1808" s="120">
        <f>J1808*(O1808/100)</f>
        <v>0</v>
      </c>
      <c r="Q1808" s="120">
        <f>J1808+P1808</f>
        <v>0</v>
      </c>
      <c r="R1808" s="10"/>
      <c r="S1808" s="10"/>
      <c r="T1808" s="10"/>
    </row>
    <row r="1809" spans="1:20" ht="9.75" outlineLevel="4" x14ac:dyDescent="0.2">
      <c r="A1809" s="121"/>
      <c r="B1809" s="122"/>
      <c r="C1809" s="122"/>
      <c r="D1809" s="123"/>
      <c r="E1809" s="128" t="s">
        <v>17</v>
      </c>
      <c r="F1809" s="124" t="s">
        <v>1436</v>
      </c>
      <c r="G1809" s="123"/>
      <c r="H1809" s="125">
        <v>2.6</v>
      </c>
      <c r="I1809" s="126"/>
      <c r="J1809" s="127"/>
      <c r="K1809" s="125"/>
      <c r="L1809" s="125"/>
      <c r="M1809" s="125"/>
      <c r="N1809" s="125"/>
      <c r="O1809" s="127"/>
      <c r="P1809" s="127"/>
      <c r="Q1809" s="127"/>
      <c r="R1809" s="7"/>
      <c r="S1809" s="10"/>
    </row>
    <row r="1810" spans="1:20" ht="7.5" customHeight="1" outlineLevel="4" x14ac:dyDescent="0.15">
      <c r="A1810" s="10"/>
      <c r="B1810" s="84"/>
      <c r="C1810" s="83"/>
      <c r="D1810" s="86"/>
      <c r="E1810" s="45"/>
      <c r="F1810" s="87"/>
      <c r="G1810" s="86"/>
      <c r="H1810" s="88"/>
      <c r="I1810" s="90"/>
      <c r="J1810" s="47"/>
      <c r="K1810" s="51"/>
      <c r="L1810" s="51"/>
      <c r="M1810" s="51"/>
      <c r="N1810" s="51"/>
      <c r="O1810" s="47"/>
      <c r="P1810" s="47"/>
      <c r="Q1810" s="47"/>
      <c r="R1810" s="7"/>
      <c r="S1810" s="10"/>
    </row>
    <row r="1811" spans="1:20" ht="11.25" outlineLevel="3" x14ac:dyDescent="0.2">
      <c r="A1811" s="16"/>
      <c r="B1811" s="113"/>
      <c r="C1811" s="114">
        <v>6</v>
      </c>
      <c r="D1811" s="115" t="s">
        <v>236</v>
      </c>
      <c r="E1811" s="116" t="s">
        <v>1437</v>
      </c>
      <c r="F1811" s="117" t="s">
        <v>1438</v>
      </c>
      <c r="G1811" s="115" t="s">
        <v>277</v>
      </c>
      <c r="H1811" s="118">
        <v>29.699999999999996</v>
      </c>
      <c r="I1811" s="119">
        <v>0</v>
      </c>
      <c r="J1811" s="120">
        <f>H1811*I1811</f>
        <v>0</v>
      </c>
      <c r="K1811" s="118">
        <v>3.8999999999999999E-4</v>
      </c>
      <c r="L1811" s="118">
        <f>H1811*K1811</f>
        <v>1.1582999999999998E-2</v>
      </c>
      <c r="M1811" s="118"/>
      <c r="N1811" s="118">
        <f>H1811*M1811</f>
        <v>0</v>
      </c>
      <c r="O1811" s="120">
        <v>21</v>
      </c>
      <c r="P1811" s="120">
        <f>J1811*(O1811/100)</f>
        <v>0</v>
      </c>
      <c r="Q1811" s="120">
        <f>J1811+P1811</f>
        <v>0</v>
      </c>
      <c r="R1811" s="10"/>
      <c r="S1811" s="10"/>
      <c r="T1811" s="10"/>
    </row>
    <row r="1812" spans="1:20" ht="9.75" outlineLevel="4" x14ac:dyDescent="0.2">
      <c r="A1812" s="121"/>
      <c r="B1812" s="122"/>
      <c r="C1812" s="122"/>
      <c r="D1812" s="123"/>
      <c r="E1812" s="128" t="s">
        <v>17</v>
      </c>
      <c r="F1812" s="124" t="s">
        <v>1439</v>
      </c>
      <c r="G1812" s="123"/>
      <c r="H1812" s="125">
        <v>29.699999999999996</v>
      </c>
      <c r="I1812" s="126"/>
      <c r="J1812" s="127"/>
      <c r="K1812" s="125"/>
      <c r="L1812" s="125"/>
      <c r="M1812" s="125"/>
      <c r="N1812" s="125"/>
      <c r="O1812" s="127"/>
      <c r="P1812" s="127"/>
      <c r="Q1812" s="127"/>
      <c r="R1812" s="7"/>
      <c r="S1812" s="10"/>
    </row>
    <row r="1813" spans="1:20" ht="7.5" customHeight="1" outlineLevel="4" x14ac:dyDescent="0.15">
      <c r="A1813" s="10"/>
      <c r="B1813" s="84"/>
      <c r="C1813" s="83"/>
      <c r="D1813" s="86"/>
      <c r="E1813" s="45"/>
      <c r="F1813" s="87"/>
      <c r="G1813" s="86"/>
      <c r="H1813" s="88"/>
      <c r="I1813" s="90"/>
      <c r="J1813" s="47"/>
      <c r="K1813" s="51"/>
      <c r="L1813" s="51"/>
      <c r="M1813" s="51"/>
      <c r="N1813" s="51"/>
      <c r="O1813" s="47"/>
      <c r="P1813" s="47"/>
      <c r="Q1813" s="47"/>
      <c r="R1813" s="7"/>
      <c r="S1813" s="10"/>
    </row>
    <row r="1814" spans="1:20" ht="11.25" outlineLevel="3" x14ac:dyDescent="0.2">
      <c r="A1814" s="16"/>
      <c r="B1814" s="113"/>
      <c r="C1814" s="114">
        <v>7</v>
      </c>
      <c r="D1814" s="115" t="s">
        <v>236</v>
      </c>
      <c r="E1814" s="116" t="s">
        <v>1440</v>
      </c>
      <c r="F1814" s="117" t="s">
        <v>1441</v>
      </c>
      <c r="G1814" s="115" t="s">
        <v>277</v>
      </c>
      <c r="H1814" s="118">
        <v>36</v>
      </c>
      <c r="I1814" s="119">
        <v>0</v>
      </c>
      <c r="J1814" s="120">
        <f>H1814*I1814</f>
        <v>0</v>
      </c>
      <c r="K1814" s="118">
        <v>9.1E-4</v>
      </c>
      <c r="L1814" s="118">
        <f>H1814*K1814</f>
        <v>3.2759999999999997E-2</v>
      </c>
      <c r="M1814" s="118"/>
      <c r="N1814" s="118">
        <f>H1814*M1814</f>
        <v>0</v>
      </c>
      <c r="O1814" s="120">
        <v>21</v>
      </c>
      <c r="P1814" s="120">
        <f>J1814*(O1814/100)</f>
        <v>0</v>
      </c>
      <c r="Q1814" s="120">
        <f>J1814+P1814</f>
        <v>0</v>
      </c>
      <c r="R1814" s="10"/>
      <c r="S1814" s="10"/>
      <c r="T1814" s="10"/>
    </row>
    <row r="1815" spans="1:20" ht="9.75" outlineLevel="4" x14ac:dyDescent="0.2">
      <c r="A1815" s="121"/>
      <c r="B1815" s="122"/>
      <c r="C1815" s="122"/>
      <c r="D1815" s="123"/>
      <c r="E1815" s="128" t="s">
        <v>17</v>
      </c>
      <c r="F1815" s="124" t="s">
        <v>1442</v>
      </c>
      <c r="G1815" s="123"/>
      <c r="H1815" s="125">
        <v>36</v>
      </c>
      <c r="I1815" s="126"/>
      <c r="J1815" s="127"/>
      <c r="K1815" s="125"/>
      <c r="L1815" s="125"/>
      <c r="M1815" s="125"/>
      <c r="N1815" s="125"/>
      <c r="O1815" s="127"/>
      <c r="P1815" s="127"/>
      <c r="Q1815" s="127"/>
      <c r="R1815" s="7"/>
      <c r="S1815" s="10"/>
    </row>
    <row r="1816" spans="1:20" ht="7.5" customHeight="1" outlineLevel="4" x14ac:dyDescent="0.15">
      <c r="A1816" s="10"/>
      <c r="B1816" s="84"/>
      <c r="C1816" s="83"/>
      <c r="D1816" s="86"/>
      <c r="E1816" s="45"/>
      <c r="F1816" s="87"/>
      <c r="G1816" s="86"/>
      <c r="H1816" s="88"/>
      <c r="I1816" s="90"/>
      <c r="J1816" s="47"/>
      <c r="K1816" s="51"/>
      <c r="L1816" s="51"/>
      <c r="M1816" s="51"/>
      <c r="N1816" s="51"/>
      <c r="O1816" s="47"/>
      <c r="P1816" s="47"/>
      <c r="Q1816" s="47"/>
      <c r="R1816" s="7"/>
      <c r="S1816" s="10"/>
    </row>
    <row r="1817" spans="1:20" ht="11.25" outlineLevel="3" x14ac:dyDescent="0.2">
      <c r="A1817" s="16"/>
      <c r="B1817" s="113"/>
      <c r="C1817" s="114">
        <v>8</v>
      </c>
      <c r="D1817" s="115" t="s">
        <v>236</v>
      </c>
      <c r="E1817" s="116" t="s">
        <v>1443</v>
      </c>
      <c r="F1817" s="117" t="s">
        <v>1444</v>
      </c>
      <c r="G1817" s="115" t="s">
        <v>306</v>
      </c>
      <c r="H1817" s="118">
        <v>4</v>
      </c>
      <c r="I1817" s="119">
        <v>0</v>
      </c>
      <c r="J1817" s="120">
        <f>H1817*I1817</f>
        <v>0</v>
      </c>
      <c r="K1817" s="118">
        <v>3.3E-4</v>
      </c>
      <c r="L1817" s="118">
        <f>H1817*K1817</f>
        <v>1.32E-3</v>
      </c>
      <c r="M1817" s="118"/>
      <c r="N1817" s="118">
        <f>H1817*M1817</f>
        <v>0</v>
      </c>
      <c r="O1817" s="120">
        <v>21</v>
      </c>
      <c r="P1817" s="120">
        <f>J1817*(O1817/100)</f>
        <v>0</v>
      </c>
      <c r="Q1817" s="120">
        <f>J1817+P1817</f>
        <v>0</v>
      </c>
      <c r="R1817" s="10"/>
      <c r="S1817" s="10"/>
      <c r="T1817" s="10"/>
    </row>
    <row r="1818" spans="1:20" ht="11.25" outlineLevel="3" x14ac:dyDescent="0.2">
      <c r="A1818" s="16"/>
      <c r="B1818" s="113"/>
      <c r="C1818" s="114">
        <v>9</v>
      </c>
      <c r="D1818" s="115" t="s">
        <v>236</v>
      </c>
      <c r="E1818" s="116" t="s">
        <v>1445</v>
      </c>
      <c r="F1818" s="117" t="s">
        <v>1446</v>
      </c>
      <c r="G1818" s="115" t="s">
        <v>306</v>
      </c>
      <c r="H1818" s="118">
        <v>2</v>
      </c>
      <c r="I1818" s="119">
        <v>0</v>
      </c>
      <c r="J1818" s="120">
        <f>H1818*I1818</f>
        <v>0</v>
      </c>
      <c r="K1818" s="118">
        <v>1.9000000000000001E-4</v>
      </c>
      <c r="L1818" s="118">
        <f>H1818*K1818</f>
        <v>3.8000000000000002E-4</v>
      </c>
      <c r="M1818" s="118"/>
      <c r="N1818" s="118">
        <f>H1818*M1818</f>
        <v>0</v>
      </c>
      <c r="O1818" s="120">
        <v>21</v>
      </c>
      <c r="P1818" s="120">
        <f>J1818*(O1818/100)</f>
        <v>0</v>
      </c>
      <c r="Q1818" s="120">
        <f>J1818+P1818</f>
        <v>0</v>
      </c>
      <c r="R1818" s="10"/>
      <c r="S1818" s="10"/>
      <c r="T1818" s="10"/>
    </row>
    <row r="1819" spans="1:20" ht="11.25" outlineLevel="3" x14ac:dyDescent="0.2">
      <c r="A1819" s="16"/>
      <c r="B1819" s="113"/>
      <c r="C1819" s="114">
        <v>10</v>
      </c>
      <c r="D1819" s="115" t="s">
        <v>236</v>
      </c>
      <c r="E1819" s="116" t="s">
        <v>1447</v>
      </c>
      <c r="F1819" s="117" t="s">
        <v>1448</v>
      </c>
      <c r="G1819" s="115" t="s">
        <v>277</v>
      </c>
      <c r="H1819" s="118">
        <v>6.8</v>
      </c>
      <c r="I1819" s="119">
        <v>0</v>
      </c>
      <c r="J1819" s="120">
        <f>H1819*I1819</f>
        <v>0</v>
      </c>
      <c r="K1819" s="118">
        <v>1.08E-3</v>
      </c>
      <c r="L1819" s="118">
        <f>H1819*K1819</f>
        <v>7.3439999999999998E-3</v>
      </c>
      <c r="M1819" s="118"/>
      <c r="N1819" s="118">
        <f>H1819*M1819</f>
        <v>0</v>
      </c>
      <c r="O1819" s="120">
        <v>21</v>
      </c>
      <c r="P1819" s="120">
        <f>J1819*(O1819/100)</f>
        <v>0</v>
      </c>
      <c r="Q1819" s="120">
        <f>J1819+P1819</f>
        <v>0</v>
      </c>
      <c r="R1819" s="10"/>
      <c r="S1819" s="10"/>
      <c r="T1819" s="10"/>
    </row>
    <row r="1820" spans="1:20" ht="9.75" outlineLevel="4" x14ac:dyDescent="0.2">
      <c r="A1820" s="121"/>
      <c r="B1820" s="122"/>
      <c r="C1820" s="122"/>
      <c r="D1820" s="123"/>
      <c r="E1820" s="128" t="s">
        <v>17</v>
      </c>
      <c r="F1820" s="124" t="s">
        <v>1449</v>
      </c>
      <c r="G1820" s="123"/>
      <c r="H1820" s="125">
        <v>6.8</v>
      </c>
      <c r="I1820" s="126"/>
      <c r="J1820" s="127"/>
      <c r="K1820" s="125"/>
      <c r="L1820" s="125"/>
      <c r="M1820" s="125"/>
      <c r="N1820" s="125"/>
      <c r="O1820" s="127"/>
      <c r="P1820" s="127"/>
      <c r="Q1820" s="127"/>
      <c r="R1820" s="7"/>
      <c r="S1820" s="10"/>
    </row>
    <row r="1821" spans="1:20" ht="7.5" customHeight="1" outlineLevel="4" x14ac:dyDescent="0.15">
      <c r="A1821" s="10"/>
      <c r="B1821" s="84"/>
      <c r="C1821" s="83"/>
      <c r="D1821" s="86"/>
      <c r="E1821" s="45"/>
      <c r="F1821" s="87"/>
      <c r="G1821" s="86"/>
      <c r="H1821" s="88"/>
      <c r="I1821" s="90"/>
      <c r="J1821" s="47"/>
      <c r="K1821" s="51"/>
      <c r="L1821" s="51"/>
      <c r="M1821" s="51"/>
      <c r="N1821" s="51"/>
      <c r="O1821" s="47"/>
      <c r="P1821" s="47"/>
      <c r="Q1821" s="47"/>
      <c r="R1821" s="7"/>
      <c r="S1821" s="10"/>
    </row>
    <row r="1822" spans="1:20" ht="11.25" outlineLevel="3" x14ac:dyDescent="0.2">
      <c r="A1822" s="16"/>
      <c r="B1822" s="113"/>
      <c r="C1822" s="114">
        <v>11</v>
      </c>
      <c r="D1822" s="115" t="s">
        <v>236</v>
      </c>
      <c r="E1822" s="116" t="s">
        <v>1450</v>
      </c>
      <c r="F1822" s="117" t="s">
        <v>1451</v>
      </c>
      <c r="G1822" s="115" t="s">
        <v>234</v>
      </c>
      <c r="H1822" s="118">
        <v>0.39517015000000011</v>
      </c>
      <c r="I1822" s="119">
        <v>0</v>
      </c>
      <c r="J1822" s="120">
        <f>H1822*I1822</f>
        <v>0</v>
      </c>
      <c r="K1822" s="118"/>
      <c r="L1822" s="118">
        <f>H1822*K1822</f>
        <v>0</v>
      </c>
      <c r="M1822" s="118"/>
      <c r="N1822" s="118">
        <f>H1822*M1822</f>
        <v>0</v>
      </c>
      <c r="O1822" s="120">
        <v>21</v>
      </c>
      <c r="P1822" s="120">
        <f>J1822*(O1822/100)</f>
        <v>0</v>
      </c>
      <c r="Q1822" s="120">
        <f>J1822+P1822</f>
        <v>0</v>
      </c>
      <c r="R1822" s="10"/>
      <c r="S1822" s="10"/>
      <c r="T1822" s="10"/>
    </row>
    <row r="1823" spans="1:20" outlineLevel="3" x14ac:dyDescent="0.15">
      <c r="B1823" s="7"/>
      <c r="C1823" s="7"/>
      <c r="D1823" s="7"/>
      <c r="E1823" s="7"/>
      <c r="F1823" s="7"/>
      <c r="G1823" s="7"/>
      <c r="H1823" s="7"/>
      <c r="I1823" s="10"/>
      <c r="J1823" s="10"/>
      <c r="K1823" s="7"/>
      <c r="L1823" s="7"/>
      <c r="M1823" s="7"/>
      <c r="N1823" s="7"/>
      <c r="O1823" s="7"/>
      <c r="P1823" s="10"/>
      <c r="Q1823" s="10"/>
    </row>
    <row r="1824" spans="1:20" ht="11.25" outlineLevel="2" x14ac:dyDescent="0.2">
      <c r="A1824" s="77" t="s">
        <v>130</v>
      </c>
      <c r="B1824" s="106">
        <v>3</v>
      </c>
      <c r="C1824" s="107"/>
      <c r="D1824" s="108" t="s">
        <v>180</v>
      </c>
      <c r="E1824" s="108"/>
      <c r="F1824" s="109" t="s">
        <v>131</v>
      </c>
      <c r="G1824" s="108"/>
      <c r="H1824" s="110"/>
      <c r="I1824" s="111"/>
      <c r="J1824" s="79">
        <f>SUBTOTAL(9,J1825:J1854)</f>
        <v>0</v>
      </c>
      <c r="K1824" s="110"/>
      <c r="L1824" s="80">
        <f>SUBTOTAL(9,L1825:L1854)</f>
        <v>1.4248967152000001</v>
      </c>
      <c r="M1824" s="110"/>
      <c r="N1824" s="80">
        <f>SUBTOTAL(9,N1825:N1854)</f>
        <v>0</v>
      </c>
      <c r="O1824" s="112"/>
      <c r="P1824" s="79">
        <f>SUBTOTAL(9,P1825:P1854)</f>
        <v>0</v>
      </c>
      <c r="Q1824" s="79">
        <f>SUBTOTAL(9,Q1825:Q1854)</f>
        <v>0</v>
      </c>
      <c r="R1824" s="7"/>
      <c r="S1824" s="10"/>
      <c r="T1824" s="10"/>
    </row>
    <row r="1825" spans="1:20" ht="11.25" outlineLevel="3" x14ac:dyDescent="0.2">
      <c r="A1825" s="16"/>
      <c r="B1825" s="113"/>
      <c r="C1825" s="114">
        <v>1</v>
      </c>
      <c r="D1825" s="115" t="s">
        <v>227</v>
      </c>
      <c r="E1825" s="116" t="s">
        <v>1452</v>
      </c>
      <c r="F1825" s="117" t="s">
        <v>1453</v>
      </c>
      <c r="G1825" s="115" t="s">
        <v>239</v>
      </c>
      <c r="H1825" s="118">
        <v>126.12880000000001</v>
      </c>
      <c r="I1825" s="119">
        <v>0</v>
      </c>
      <c r="J1825" s="120">
        <f>H1825*I1825</f>
        <v>0</v>
      </c>
      <c r="K1825" s="118">
        <v>9.3100000000000006E-3</v>
      </c>
      <c r="L1825" s="118">
        <f>H1825*K1825</f>
        <v>1.1742591280000001</v>
      </c>
      <c r="M1825" s="118"/>
      <c r="N1825" s="118">
        <f>H1825*M1825</f>
        <v>0</v>
      </c>
      <c r="O1825" s="120">
        <v>21</v>
      </c>
      <c r="P1825" s="120">
        <f>J1825*(O1825/100)</f>
        <v>0</v>
      </c>
      <c r="Q1825" s="120">
        <f>J1825+P1825</f>
        <v>0</v>
      </c>
      <c r="R1825" s="10"/>
      <c r="S1825" s="10"/>
      <c r="T1825" s="10"/>
    </row>
    <row r="1826" spans="1:20" ht="9.75" outlineLevel="4" x14ac:dyDescent="0.2">
      <c r="A1826" s="121"/>
      <c r="B1826" s="122"/>
      <c r="C1826" s="122"/>
      <c r="D1826" s="123"/>
      <c r="E1826" s="128" t="s">
        <v>17</v>
      </c>
      <c r="F1826" s="124" t="s">
        <v>1454</v>
      </c>
      <c r="G1826" s="123"/>
      <c r="H1826" s="125">
        <v>79.682400000000001</v>
      </c>
      <c r="I1826" s="126"/>
      <c r="J1826" s="127"/>
      <c r="K1826" s="125"/>
      <c r="L1826" s="125"/>
      <c r="M1826" s="125"/>
      <c r="N1826" s="125"/>
      <c r="O1826" s="127"/>
      <c r="P1826" s="127"/>
      <c r="Q1826" s="127"/>
      <c r="R1826" s="7"/>
      <c r="S1826" s="10"/>
    </row>
    <row r="1827" spans="1:20" ht="9.75" outlineLevel="4" x14ac:dyDescent="0.2">
      <c r="A1827" s="121"/>
      <c r="B1827" s="122"/>
      <c r="C1827" s="122"/>
      <c r="D1827" s="123"/>
      <c r="E1827" s="128"/>
      <c r="F1827" s="124" t="s">
        <v>1455</v>
      </c>
      <c r="G1827" s="123"/>
      <c r="H1827" s="125">
        <v>46.446400000000004</v>
      </c>
      <c r="I1827" s="126"/>
      <c r="J1827" s="127"/>
      <c r="K1827" s="125"/>
      <c r="L1827" s="125"/>
      <c r="M1827" s="125"/>
      <c r="N1827" s="125"/>
      <c r="O1827" s="127"/>
      <c r="P1827" s="127"/>
      <c r="Q1827" s="127"/>
      <c r="R1827" s="7"/>
      <c r="S1827" s="10"/>
    </row>
    <row r="1828" spans="1:20" ht="7.5" customHeight="1" outlineLevel="4" x14ac:dyDescent="0.15">
      <c r="A1828" s="10"/>
      <c r="B1828" s="84"/>
      <c r="C1828" s="83"/>
      <c r="D1828" s="86"/>
      <c r="E1828" s="45"/>
      <c r="F1828" s="87"/>
      <c r="G1828" s="86"/>
      <c r="H1828" s="88"/>
      <c r="I1828" s="90"/>
      <c r="J1828" s="47"/>
      <c r="K1828" s="51"/>
      <c r="L1828" s="51"/>
      <c r="M1828" s="51"/>
      <c r="N1828" s="51"/>
      <c r="O1828" s="47"/>
      <c r="P1828" s="47"/>
      <c r="Q1828" s="47"/>
      <c r="R1828" s="7"/>
      <c r="S1828" s="10"/>
    </row>
    <row r="1829" spans="1:20" ht="11.25" outlineLevel="3" x14ac:dyDescent="0.2">
      <c r="A1829" s="16"/>
      <c r="B1829" s="113"/>
      <c r="C1829" s="114">
        <v>2</v>
      </c>
      <c r="D1829" s="115" t="s">
        <v>227</v>
      </c>
      <c r="E1829" s="116" t="s">
        <v>1456</v>
      </c>
      <c r="F1829" s="117" t="s">
        <v>1457</v>
      </c>
      <c r="G1829" s="115" t="s">
        <v>243</v>
      </c>
      <c r="H1829" s="118">
        <v>0.56963087999999995</v>
      </c>
      <c r="I1829" s="119">
        <v>0</v>
      </c>
      <c r="J1829" s="120">
        <f>H1829*I1829</f>
        <v>0</v>
      </c>
      <c r="K1829" s="118">
        <v>0.44</v>
      </c>
      <c r="L1829" s="118">
        <f>H1829*K1829</f>
        <v>0.25063758719999996</v>
      </c>
      <c r="M1829" s="118"/>
      <c r="N1829" s="118">
        <f>H1829*M1829</f>
        <v>0</v>
      </c>
      <c r="O1829" s="120">
        <v>21</v>
      </c>
      <c r="P1829" s="120">
        <f>J1829*(O1829/100)</f>
        <v>0</v>
      </c>
      <c r="Q1829" s="120">
        <f>J1829+P1829</f>
        <v>0</v>
      </c>
      <c r="R1829" s="10"/>
      <c r="S1829" s="10"/>
      <c r="T1829" s="10"/>
    </row>
    <row r="1830" spans="1:20" ht="9.75" outlineLevel="4" x14ac:dyDescent="0.2">
      <c r="A1830" s="121"/>
      <c r="B1830" s="122"/>
      <c r="C1830" s="122"/>
      <c r="D1830" s="123"/>
      <c r="E1830" s="128" t="s">
        <v>17</v>
      </c>
      <c r="F1830" s="124" t="s">
        <v>1458</v>
      </c>
      <c r="G1830" s="123"/>
      <c r="H1830" s="125">
        <v>0.56963087999999995</v>
      </c>
      <c r="I1830" s="126"/>
      <c r="J1830" s="127"/>
      <c r="K1830" s="125"/>
      <c r="L1830" s="125"/>
      <c r="M1830" s="125"/>
      <c r="N1830" s="125"/>
      <c r="O1830" s="127"/>
      <c r="P1830" s="127"/>
      <c r="Q1830" s="127"/>
      <c r="R1830" s="7"/>
      <c r="S1830" s="10"/>
    </row>
    <row r="1831" spans="1:20" ht="7.5" customHeight="1" outlineLevel="4" x14ac:dyDescent="0.15">
      <c r="A1831" s="10"/>
      <c r="B1831" s="84"/>
      <c r="C1831" s="83"/>
      <c r="D1831" s="86"/>
      <c r="E1831" s="45"/>
      <c r="F1831" s="87"/>
      <c r="G1831" s="86"/>
      <c r="H1831" s="88"/>
      <c r="I1831" s="90"/>
      <c r="J1831" s="47"/>
      <c r="K1831" s="51"/>
      <c r="L1831" s="51"/>
      <c r="M1831" s="51"/>
      <c r="N1831" s="51"/>
      <c r="O1831" s="47"/>
      <c r="P1831" s="47"/>
      <c r="Q1831" s="47"/>
      <c r="R1831" s="7"/>
      <c r="S1831" s="10"/>
    </row>
    <row r="1832" spans="1:20" ht="11.25" outlineLevel="3" x14ac:dyDescent="0.2">
      <c r="A1832" s="16"/>
      <c r="B1832" s="113"/>
      <c r="C1832" s="114">
        <v>3</v>
      </c>
      <c r="D1832" s="115" t="s">
        <v>236</v>
      </c>
      <c r="E1832" s="116" t="s">
        <v>1459</v>
      </c>
      <c r="F1832" s="117" t="s">
        <v>1460</v>
      </c>
      <c r="G1832" s="115" t="s">
        <v>239</v>
      </c>
      <c r="H1832" s="118">
        <v>57.329999999999991</v>
      </c>
      <c r="I1832" s="119">
        <v>0</v>
      </c>
      <c r="J1832" s="120">
        <f>H1832*I1832</f>
        <v>0</v>
      </c>
      <c r="K1832" s="118"/>
      <c r="L1832" s="118">
        <f>H1832*K1832</f>
        <v>0</v>
      </c>
      <c r="M1832" s="118"/>
      <c r="N1832" s="118">
        <f>H1832*M1832</f>
        <v>0</v>
      </c>
      <c r="O1832" s="120">
        <v>21</v>
      </c>
      <c r="P1832" s="120">
        <f>J1832*(O1832/100)</f>
        <v>0</v>
      </c>
      <c r="Q1832" s="120">
        <f>J1832+P1832</f>
        <v>0</v>
      </c>
      <c r="R1832" s="10"/>
      <c r="S1832" s="10"/>
      <c r="T1832" s="10"/>
    </row>
    <row r="1833" spans="1:20" ht="9.75" outlineLevel="4" x14ac:dyDescent="0.2">
      <c r="A1833" s="121"/>
      <c r="B1833" s="122"/>
      <c r="C1833" s="122"/>
      <c r="D1833" s="123"/>
      <c r="E1833" s="128" t="s">
        <v>17</v>
      </c>
      <c r="F1833" s="124" t="s">
        <v>1461</v>
      </c>
      <c r="G1833" s="123"/>
      <c r="H1833" s="125">
        <v>57.329999999999991</v>
      </c>
      <c r="I1833" s="126"/>
      <c r="J1833" s="127"/>
      <c r="K1833" s="125"/>
      <c r="L1833" s="125"/>
      <c r="M1833" s="125"/>
      <c r="N1833" s="125"/>
      <c r="O1833" s="127"/>
      <c r="P1833" s="127"/>
      <c r="Q1833" s="127"/>
      <c r="R1833" s="7"/>
      <c r="S1833" s="10"/>
    </row>
    <row r="1834" spans="1:20" ht="7.5" customHeight="1" outlineLevel="4" x14ac:dyDescent="0.15">
      <c r="A1834" s="10"/>
      <c r="B1834" s="84"/>
      <c r="C1834" s="83"/>
      <c r="D1834" s="86"/>
      <c r="E1834" s="45"/>
      <c r="F1834" s="87"/>
      <c r="G1834" s="86"/>
      <c r="H1834" s="88"/>
      <c r="I1834" s="90"/>
      <c r="J1834" s="47"/>
      <c r="K1834" s="51"/>
      <c r="L1834" s="51"/>
      <c r="M1834" s="51"/>
      <c r="N1834" s="51"/>
      <c r="O1834" s="47"/>
      <c r="P1834" s="47"/>
      <c r="Q1834" s="47"/>
      <c r="R1834" s="7"/>
      <c r="S1834" s="10"/>
    </row>
    <row r="1835" spans="1:20" ht="11.25" outlineLevel="3" x14ac:dyDescent="0.2">
      <c r="A1835" s="16"/>
      <c r="B1835" s="113"/>
      <c r="C1835" s="114">
        <v>4</v>
      </c>
      <c r="D1835" s="115" t="s">
        <v>236</v>
      </c>
      <c r="E1835" s="116" t="s">
        <v>1462</v>
      </c>
      <c r="F1835" s="117" t="s">
        <v>1463</v>
      </c>
      <c r="G1835" s="115" t="s">
        <v>239</v>
      </c>
      <c r="H1835" s="118">
        <v>11.16</v>
      </c>
      <c r="I1835" s="119">
        <v>0</v>
      </c>
      <c r="J1835" s="120">
        <f>H1835*I1835</f>
        <v>0</v>
      </c>
      <c r="K1835" s="118"/>
      <c r="L1835" s="118">
        <f>H1835*K1835</f>
        <v>0</v>
      </c>
      <c r="M1835" s="118"/>
      <c r="N1835" s="118">
        <f>H1835*M1835</f>
        <v>0</v>
      </c>
      <c r="O1835" s="120">
        <v>21</v>
      </c>
      <c r="P1835" s="120">
        <f>J1835*(O1835/100)</f>
        <v>0</v>
      </c>
      <c r="Q1835" s="120">
        <f>J1835+P1835</f>
        <v>0</v>
      </c>
      <c r="R1835" s="10"/>
      <c r="S1835" s="10"/>
      <c r="T1835" s="10"/>
    </row>
    <row r="1836" spans="1:20" ht="9.75" outlineLevel="4" x14ac:dyDescent="0.2">
      <c r="A1836" s="121"/>
      <c r="B1836" s="122"/>
      <c r="C1836" s="122"/>
      <c r="D1836" s="123"/>
      <c r="E1836" s="128" t="s">
        <v>17</v>
      </c>
      <c r="F1836" s="124" t="s">
        <v>1464</v>
      </c>
      <c r="G1836" s="123"/>
      <c r="H1836" s="125">
        <v>5.6</v>
      </c>
      <c r="I1836" s="126"/>
      <c r="J1836" s="127"/>
      <c r="K1836" s="125"/>
      <c r="L1836" s="125"/>
      <c r="M1836" s="125"/>
      <c r="N1836" s="125"/>
      <c r="O1836" s="127"/>
      <c r="P1836" s="127"/>
      <c r="Q1836" s="127"/>
      <c r="R1836" s="7"/>
      <c r="S1836" s="10"/>
    </row>
    <row r="1837" spans="1:20" ht="9.75" outlineLevel="4" x14ac:dyDescent="0.2">
      <c r="A1837" s="121"/>
      <c r="B1837" s="122"/>
      <c r="C1837" s="122"/>
      <c r="D1837" s="123"/>
      <c r="E1837" s="128"/>
      <c r="F1837" s="124" t="s">
        <v>1465</v>
      </c>
      <c r="G1837" s="123"/>
      <c r="H1837" s="125">
        <v>5.56</v>
      </c>
      <c r="I1837" s="126"/>
      <c r="J1837" s="127"/>
      <c r="K1837" s="125"/>
      <c r="L1837" s="125"/>
      <c r="M1837" s="125"/>
      <c r="N1837" s="125"/>
      <c r="O1837" s="127"/>
      <c r="P1837" s="127"/>
      <c r="Q1837" s="127"/>
      <c r="R1837" s="7"/>
      <c r="S1837" s="10"/>
    </row>
    <row r="1838" spans="1:20" ht="7.5" customHeight="1" outlineLevel="4" x14ac:dyDescent="0.15">
      <c r="A1838" s="10"/>
      <c r="B1838" s="84"/>
      <c r="C1838" s="83"/>
      <c r="D1838" s="86"/>
      <c r="E1838" s="45"/>
      <c r="F1838" s="87"/>
      <c r="G1838" s="86"/>
      <c r="H1838" s="88"/>
      <c r="I1838" s="90"/>
      <c r="J1838" s="47"/>
      <c r="K1838" s="51"/>
      <c r="L1838" s="51"/>
      <c r="M1838" s="51"/>
      <c r="N1838" s="51"/>
      <c r="O1838" s="47"/>
      <c r="P1838" s="47"/>
      <c r="Q1838" s="47"/>
      <c r="R1838" s="7"/>
      <c r="S1838" s="10"/>
    </row>
    <row r="1839" spans="1:20" ht="11.25" outlineLevel="3" x14ac:dyDescent="0.2">
      <c r="A1839" s="16"/>
      <c r="B1839" s="113"/>
      <c r="C1839" s="114">
        <v>5</v>
      </c>
      <c r="D1839" s="115" t="s">
        <v>236</v>
      </c>
      <c r="E1839" s="116" t="s">
        <v>1466</v>
      </c>
      <c r="F1839" s="117" t="s">
        <v>1467</v>
      </c>
      <c r="G1839" s="115" t="s">
        <v>277</v>
      </c>
      <c r="H1839" s="118">
        <v>206.38800000000001</v>
      </c>
      <c r="I1839" s="119">
        <v>0</v>
      </c>
      <c r="J1839" s="120">
        <f>H1839*I1839</f>
        <v>0</v>
      </c>
      <c r="K1839" s="118"/>
      <c r="L1839" s="118">
        <f>H1839*K1839</f>
        <v>0</v>
      </c>
      <c r="M1839" s="118"/>
      <c r="N1839" s="118">
        <f>H1839*M1839</f>
        <v>0</v>
      </c>
      <c r="O1839" s="120">
        <v>21</v>
      </c>
      <c r="P1839" s="120">
        <f>J1839*(O1839/100)</f>
        <v>0</v>
      </c>
      <c r="Q1839" s="120">
        <f>J1839+P1839</f>
        <v>0</v>
      </c>
      <c r="R1839" s="10"/>
      <c r="S1839" s="10"/>
      <c r="T1839" s="10"/>
    </row>
    <row r="1840" spans="1:20" ht="9.75" outlineLevel="4" x14ac:dyDescent="0.2">
      <c r="A1840" s="121"/>
      <c r="B1840" s="122"/>
      <c r="C1840" s="122"/>
      <c r="D1840" s="123"/>
      <c r="E1840" s="128" t="s">
        <v>17</v>
      </c>
      <c r="F1840" s="124" t="s">
        <v>1468</v>
      </c>
      <c r="G1840" s="123"/>
      <c r="H1840" s="125">
        <v>206.38800000000001</v>
      </c>
      <c r="I1840" s="126"/>
      <c r="J1840" s="127"/>
      <c r="K1840" s="125"/>
      <c r="L1840" s="125"/>
      <c r="M1840" s="125"/>
      <c r="N1840" s="125"/>
      <c r="O1840" s="127"/>
      <c r="P1840" s="127"/>
      <c r="Q1840" s="127"/>
      <c r="R1840" s="7"/>
      <c r="S1840" s="10"/>
    </row>
    <row r="1841" spans="1:20" ht="7.5" customHeight="1" outlineLevel="4" x14ac:dyDescent="0.15">
      <c r="A1841" s="10"/>
      <c r="B1841" s="84"/>
      <c r="C1841" s="83"/>
      <c r="D1841" s="86"/>
      <c r="E1841" s="45"/>
      <c r="F1841" s="87"/>
      <c r="G1841" s="86"/>
      <c r="H1841" s="88"/>
      <c r="I1841" s="90"/>
      <c r="J1841" s="47"/>
      <c r="K1841" s="51"/>
      <c r="L1841" s="51"/>
      <c r="M1841" s="51"/>
      <c r="N1841" s="51"/>
      <c r="O1841" s="47"/>
      <c r="P1841" s="47"/>
      <c r="Q1841" s="47"/>
      <c r="R1841" s="7"/>
      <c r="S1841" s="10"/>
    </row>
    <row r="1842" spans="1:20" ht="11.25" outlineLevel="3" x14ac:dyDescent="0.2">
      <c r="A1842" s="16"/>
      <c r="B1842" s="113"/>
      <c r="C1842" s="114">
        <v>6</v>
      </c>
      <c r="D1842" s="115" t="s">
        <v>236</v>
      </c>
      <c r="E1842" s="116" t="s">
        <v>1469</v>
      </c>
      <c r="F1842" s="117" t="s">
        <v>1470</v>
      </c>
      <c r="G1842" s="115" t="s">
        <v>239</v>
      </c>
      <c r="H1842" s="118">
        <v>41.47</v>
      </c>
      <c r="I1842" s="119">
        <v>0</v>
      </c>
      <c r="J1842" s="120">
        <f>H1842*I1842</f>
        <v>0</v>
      </c>
      <c r="K1842" s="118"/>
      <c r="L1842" s="118">
        <f>H1842*K1842</f>
        <v>0</v>
      </c>
      <c r="M1842" s="118"/>
      <c r="N1842" s="118">
        <f>H1842*M1842</f>
        <v>0</v>
      </c>
      <c r="O1842" s="120">
        <v>21</v>
      </c>
      <c r="P1842" s="120">
        <f>J1842*(O1842/100)</f>
        <v>0</v>
      </c>
      <c r="Q1842" s="120">
        <f>J1842+P1842</f>
        <v>0</v>
      </c>
      <c r="R1842" s="10"/>
      <c r="S1842" s="10"/>
      <c r="T1842" s="10"/>
    </row>
    <row r="1843" spans="1:20" ht="9.75" outlineLevel="4" x14ac:dyDescent="0.2">
      <c r="A1843" s="121"/>
      <c r="B1843" s="122"/>
      <c r="C1843" s="122"/>
      <c r="D1843" s="123"/>
      <c r="E1843" s="128" t="s">
        <v>17</v>
      </c>
      <c r="F1843" s="124" t="s">
        <v>1471</v>
      </c>
      <c r="G1843" s="123"/>
      <c r="H1843" s="125">
        <v>36.129999999999995</v>
      </c>
      <c r="I1843" s="126"/>
      <c r="J1843" s="127"/>
      <c r="K1843" s="125"/>
      <c r="L1843" s="125"/>
      <c r="M1843" s="125"/>
      <c r="N1843" s="125"/>
      <c r="O1843" s="127"/>
      <c r="P1843" s="127"/>
      <c r="Q1843" s="127"/>
      <c r="R1843" s="7"/>
      <c r="S1843" s="10"/>
    </row>
    <row r="1844" spans="1:20" ht="9.75" outlineLevel="4" x14ac:dyDescent="0.2">
      <c r="A1844" s="121"/>
      <c r="B1844" s="122"/>
      <c r="C1844" s="122"/>
      <c r="D1844" s="123"/>
      <c r="E1844" s="128"/>
      <c r="F1844" s="124" t="s">
        <v>1472</v>
      </c>
      <c r="G1844" s="123"/>
      <c r="H1844" s="125">
        <v>5.34</v>
      </c>
      <c r="I1844" s="126"/>
      <c r="J1844" s="127"/>
      <c r="K1844" s="125"/>
      <c r="L1844" s="125"/>
      <c r="M1844" s="125"/>
      <c r="N1844" s="125"/>
      <c r="O1844" s="127"/>
      <c r="P1844" s="127"/>
      <c r="Q1844" s="127"/>
      <c r="R1844" s="7"/>
      <c r="S1844" s="10"/>
    </row>
    <row r="1845" spans="1:20" ht="7.5" customHeight="1" outlineLevel="4" x14ac:dyDescent="0.15">
      <c r="A1845" s="10"/>
      <c r="B1845" s="84"/>
      <c r="C1845" s="83"/>
      <c r="D1845" s="86"/>
      <c r="E1845" s="45"/>
      <c r="F1845" s="87"/>
      <c r="G1845" s="86"/>
      <c r="H1845" s="88"/>
      <c r="I1845" s="90"/>
      <c r="J1845" s="47"/>
      <c r="K1845" s="51"/>
      <c r="L1845" s="51"/>
      <c r="M1845" s="51"/>
      <c r="N1845" s="51"/>
      <c r="O1845" s="47"/>
      <c r="P1845" s="47"/>
      <c r="Q1845" s="47"/>
      <c r="R1845" s="7"/>
      <c r="S1845" s="10"/>
    </row>
    <row r="1846" spans="1:20" ht="11.25" outlineLevel="3" x14ac:dyDescent="0.2">
      <c r="A1846" s="16"/>
      <c r="B1846" s="113"/>
      <c r="C1846" s="114">
        <v>7</v>
      </c>
      <c r="D1846" s="115" t="s">
        <v>236</v>
      </c>
      <c r="E1846" s="116" t="s">
        <v>1473</v>
      </c>
      <c r="F1846" s="117" t="s">
        <v>1474</v>
      </c>
      <c r="G1846" s="115" t="s">
        <v>239</v>
      </c>
      <c r="H1846" s="118">
        <v>2.6549999999999998</v>
      </c>
      <c r="I1846" s="119">
        <v>0</v>
      </c>
      <c r="J1846" s="120">
        <f>H1846*I1846</f>
        <v>0</v>
      </c>
      <c r="K1846" s="118"/>
      <c r="L1846" s="118">
        <f>H1846*K1846</f>
        <v>0</v>
      </c>
      <c r="M1846" s="118"/>
      <c r="N1846" s="118">
        <f>H1846*M1846</f>
        <v>0</v>
      </c>
      <c r="O1846" s="120">
        <v>21</v>
      </c>
      <c r="P1846" s="120">
        <f>J1846*(O1846/100)</f>
        <v>0</v>
      </c>
      <c r="Q1846" s="120">
        <f>J1846+P1846</f>
        <v>0</v>
      </c>
      <c r="R1846" s="10"/>
      <c r="S1846" s="10"/>
      <c r="T1846" s="10"/>
    </row>
    <row r="1847" spans="1:20" ht="9.75" outlineLevel="4" x14ac:dyDescent="0.2">
      <c r="A1847" s="121"/>
      <c r="B1847" s="122"/>
      <c r="C1847" s="122"/>
      <c r="D1847" s="123"/>
      <c r="E1847" s="128" t="s">
        <v>17</v>
      </c>
      <c r="F1847" s="124" t="s">
        <v>1475</v>
      </c>
      <c r="G1847" s="123"/>
      <c r="H1847" s="125">
        <v>2.6549999999999998</v>
      </c>
      <c r="I1847" s="126"/>
      <c r="J1847" s="127"/>
      <c r="K1847" s="125"/>
      <c r="L1847" s="125"/>
      <c r="M1847" s="125"/>
      <c r="N1847" s="125"/>
      <c r="O1847" s="127"/>
      <c r="P1847" s="127"/>
      <c r="Q1847" s="127"/>
      <c r="R1847" s="7"/>
      <c r="S1847" s="10"/>
    </row>
    <row r="1848" spans="1:20" ht="7.5" customHeight="1" outlineLevel="4" x14ac:dyDescent="0.15">
      <c r="A1848" s="10"/>
      <c r="B1848" s="84"/>
      <c r="C1848" s="83"/>
      <c r="D1848" s="86"/>
      <c r="E1848" s="45"/>
      <c r="F1848" s="87"/>
      <c r="G1848" s="86"/>
      <c r="H1848" s="88"/>
      <c r="I1848" s="90"/>
      <c r="J1848" s="47"/>
      <c r="K1848" s="51"/>
      <c r="L1848" s="51"/>
      <c r="M1848" s="51"/>
      <c r="N1848" s="51"/>
      <c r="O1848" s="47"/>
      <c r="P1848" s="47"/>
      <c r="Q1848" s="47"/>
      <c r="R1848" s="7"/>
      <c r="S1848" s="10"/>
    </row>
    <row r="1849" spans="1:20" ht="22.5" outlineLevel="3" x14ac:dyDescent="0.2">
      <c r="A1849" s="16"/>
      <c r="B1849" s="113"/>
      <c r="C1849" s="114">
        <v>8</v>
      </c>
      <c r="D1849" s="115" t="s">
        <v>181</v>
      </c>
      <c r="E1849" s="116" t="s">
        <v>1476</v>
      </c>
      <c r="F1849" s="117" t="s">
        <v>1477</v>
      </c>
      <c r="G1849" s="115" t="s">
        <v>306</v>
      </c>
      <c r="H1849" s="118">
        <v>2</v>
      </c>
      <c r="I1849" s="119">
        <v>0</v>
      </c>
      <c r="J1849" s="120">
        <f>H1849*I1849</f>
        <v>0</v>
      </c>
      <c r="K1849" s="118"/>
      <c r="L1849" s="118">
        <f>H1849*K1849</f>
        <v>0</v>
      </c>
      <c r="M1849" s="118"/>
      <c r="N1849" s="118">
        <f>H1849*M1849</f>
        <v>0</v>
      </c>
      <c r="O1849" s="120">
        <v>21</v>
      </c>
      <c r="P1849" s="120">
        <f>J1849*(O1849/100)</f>
        <v>0</v>
      </c>
      <c r="Q1849" s="120">
        <f>J1849+P1849</f>
        <v>0</v>
      </c>
      <c r="R1849" s="10"/>
      <c r="S1849" s="10"/>
      <c r="T1849" s="10"/>
    </row>
    <row r="1850" spans="1:20" ht="22.5" outlineLevel="3" x14ac:dyDescent="0.2">
      <c r="A1850" s="16"/>
      <c r="B1850" s="113"/>
      <c r="C1850" s="114">
        <v>9</v>
      </c>
      <c r="D1850" s="115" t="s">
        <v>181</v>
      </c>
      <c r="E1850" s="116" t="s">
        <v>1478</v>
      </c>
      <c r="F1850" s="117" t="s">
        <v>1479</v>
      </c>
      <c r="G1850" s="115" t="s">
        <v>306</v>
      </c>
      <c r="H1850" s="118">
        <v>1</v>
      </c>
      <c r="I1850" s="119">
        <v>0</v>
      </c>
      <c r="J1850" s="120">
        <f>H1850*I1850</f>
        <v>0</v>
      </c>
      <c r="K1850" s="118"/>
      <c r="L1850" s="118">
        <f>H1850*K1850</f>
        <v>0</v>
      </c>
      <c r="M1850" s="118"/>
      <c r="N1850" s="118">
        <f>H1850*M1850</f>
        <v>0</v>
      </c>
      <c r="O1850" s="120">
        <v>21</v>
      </c>
      <c r="P1850" s="120">
        <f>J1850*(O1850/100)</f>
        <v>0</v>
      </c>
      <c r="Q1850" s="120">
        <f>J1850+P1850</f>
        <v>0</v>
      </c>
      <c r="R1850" s="10"/>
      <c r="S1850" s="10"/>
      <c r="T1850" s="10"/>
    </row>
    <row r="1851" spans="1:20" ht="22.5" outlineLevel="3" x14ac:dyDescent="0.2">
      <c r="A1851" s="16"/>
      <c r="B1851" s="113"/>
      <c r="C1851" s="114">
        <v>10</v>
      </c>
      <c r="D1851" s="115" t="s">
        <v>181</v>
      </c>
      <c r="E1851" s="116" t="s">
        <v>1480</v>
      </c>
      <c r="F1851" s="117" t="s">
        <v>1481</v>
      </c>
      <c r="G1851" s="115" t="s">
        <v>306</v>
      </c>
      <c r="H1851" s="118">
        <v>2</v>
      </c>
      <c r="I1851" s="119">
        <v>0</v>
      </c>
      <c r="J1851" s="120">
        <f>H1851*I1851</f>
        <v>0</v>
      </c>
      <c r="K1851" s="118"/>
      <c r="L1851" s="118">
        <f>H1851*K1851</f>
        <v>0</v>
      </c>
      <c r="M1851" s="118"/>
      <c r="N1851" s="118">
        <f>H1851*M1851</f>
        <v>0</v>
      </c>
      <c r="O1851" s="120">
        <v>21</v>
      </c>
      <c r="P1851" s="120">
        <f>J1851*(O1851/100)</f>
        <v>0</v>
      </c>
      <c r="Q1851" s="120">
        <f>J1851+P1851</f>
        <v>0</v>
      </c>
      <c r="R1851" s="10"/>
      <c r="S1851" s="10"/>
      <c r="T1851" s="10"/>
    </row>
    <row r="1852" spans="1:20" ht="22.5" outlineLevel="3" x14ac:dyDescent="0.2">
      <c r="A1852" s="16"/>
      <c r="B1852" s="113"/>
      <c r="C1852" s="114">
        <v>11</v>
      </c>
      <c r="D1852" s="115" t="s">
        <v>181</v>
      </c>
      <c r="E1852" s="116" t="s">
        <v>1482</v>
      </c>
      <c r="F1852" s="117" t="s">
        <v>1483</v>
      </c>
      <c r="G1852" s="115" t="s">
        <v>306</v>
      </c>
      <c r="H1852" s="118">
        <v>1</v>
      </c>
      <c r="I1852" s="119">
        <v>0</v>
      </c>
      <c r="J1852" s="120">
        <f>H1852*I1852</f>
        <v>0</v>
      </c>
      <c r="K1852" s="118"/>
      <c r="L1852" s="118">
        <f>H1852*K1852</f>
        <v>0</v>
      </c>
      <c r="M1852" s="118"/>
      <c r="N1852" s="118">
        <f>H1852*M1852</f>
        <v>0</v>
      </c>
      <c r="O1852" s="120">
        <v>21</v>
      </c>
      <c r="P1852" s="120">
        <f>J1852*(O1852/100)</f>
        <v>0</v>
      </c>
      <c r="Q1852" s="120">
        <f>J1852+P1852</f>
        <v>0</v>
      </c>
      <c r="R1852" s="10"/>
      <c r="S1852" s="10"/>
      <c r="T1852" s="10"/>
    </row>
    <row r="1853" spans="1:20" ht="11.25" outlineLevel="3" x14ac:dyDescent="0.2">
      <c r="A1853" s="16"/>
      <c r="B1853" s="113"/>
      <c r="C1853" s="114">
        <v>12</v>
      </c>
      <c r="D1853" s="115" t="s">
        <v>236</v>
      </c>
      <c r="E1853" s="116" t="s">
        <v>1484</v>
      </c>
      <c r="F1853" s="117" t="s">
        <v>1485</v>
      </c>
      <c r="G1853" s="115" t="s">
        <v>234</v>
      </c>
      <c r="H1853" s="118">
        <v>2.3250000000000002</v>
      </c>
      <c r="I1853" s="119">
        <v>0</v>
      </c>
      <c r="J1853" s="120">
        <f>H1853*I1853</f>
        <v>0</v>
      </c>
      <c r="K1853" s="118"/>
      <c r="L1853" s="118">
        <f>H1853*K1853</f>
        <v>0</v>
      </c>
      <c r="M1853" s="118"/>
      <c r="N1853" s="118">
        <f>H1853*M1853</f>
        <v>0</v>
      </c>
      <c r="O1853" s="120">
        <v>21</v>
      </c>
      <c r="P1853" s="120">
        <f>J1853*(O1853/100)</f>
        <v>0</v>
      </c>
      <c r="Q1853" s="120">
        <f>J1853+P1853</f>
        <v>0</v>
      </c>
      <c r="R1853" s="10"/>
      <c r="S1853" s="10"/>
      <c r="T1853" s="10"/>
    </row>
    <row r="1854" spans="1:20" outlineLevel="3" x14ac:dyDescent="0.15">
      <c r="B1854" s="7"/>
      <c r="C1854" s="7"/>
      <c r="D1854" s="7"/>
      <c r="E1854" s="7"/>
      <c r="F1854" s="7"/>
      <c r="G1854" s="7"/>
      <c r="H1854" s="7"/>
      <c r="I1854" s="10"/>
      <c r="J1854" s="10"/>
      <c r="K1854" s="7"/>
      <c r="L1854" s="7"/>
      <c r="M1854" s="7"/>
      <c r="N1854" s="7"/>
      <c r="O1854" s="7"/>
      <c r="P1854" s="10"/>
      <c r="Q1854" s="10"/>
    </row>
    <row r="1855" spans="1:20" ht="11.25" outlineLevel="2" x14ac:dyDescent="0.2">
      <c r="A1855" s="77" t="s">
        <v>132</v>
      </c>
      <c r="B1855" s="106">
        <v>3</v>
      </c>
      <c r="C1855" s="107"/>
      <c r="D1855" s="108" t="s">
        <v>180</v>
      </c>
      <c r="E1855" s="108"/>
      <c r="F1855" s="109" t="s">
        <v>133</v>
      </c>
      <c r="G1855" s="108"/>
      <c r="H1855" s="110"/>
      <c r="I1855" s="111"/>
      <c r="J1855" s="79">
        <f>SUBTOTAL(9,J1856:J1863)</f>
        <v>0</v>
      </c>
      <c r="K1855" s="110"/>
      <c r="L1855" s="80">
        <f>SUBTOTAL(9,L1856:L1863)</f>
        <v>0</v>
      </c>
      <c r="M1855" s="110"/>
      <c r="N1855" s="80">
        <f>SUBTOTAL(9,N1856:N1863)</f>
        <v>0</v>
      </c>
      <c r="O1855" s="112"/>
      <c r="P1855" s="79">
        <f>SUBTOTAL(9,P1856:P1863)</f>
        <v>0</v>
      </c>
      <c r="Q1855" s="79">
        <f>SUBTOTAL(9,Q1856:Q1863)</f>
        <v>0</v>
      </c>
      <c r="R1855" s="7"/>
      <c r="S1855" s="10"/>
      <c r="T1855" s="10"/>
    </row>
    <row r="1856" spans="1:20" ht="22.5" outlineLevel="3" x14ac:dyDescent="0.2">
      <c r="A1856" s="16"/>
      <c r="B1856" s="113"/>
      <c r="C1856" s="114">
        <v>1</v>
      </c>
      <c r="D1856" s="115" t="s">
        <v>181</v>
      </c>
      <c r="E1856" s="116" t="s">
        <v>1486</v>
      </c>
      <c r="F1856" s="117" t="s">
        <v>1487</v>
      </c>
      <c r="G1856" s="115" t="s">
        <v>230</v>
      </c>
      <c r="H1856" s="118">
        <v>314.62849999999997</v>
      </c>
      <c r="I1856" s="119">
        <v>0</v>
      </c>
      <c r="J1856" s="120">
        <f>H1856*I1856</f>
        <v>0</v>
      </c>
      <c r="K1856" s="118"/>
      <c r="L1856" s="118">
        <f>H1856*K1856</f>
        <v>0</v>
      </c>
      <c r="M1856" s="118"/>
      <c r="N1856" s="118">
        <f>H1856*M1856</f>
        <v>0</v>
      </c>
      <c r="O1856" s="120">
        <v>21</v>
      </c>
      <c r="P1856" s="120">
        <f>J1856*(O1856/100)</f>
        <v>0</v>
      </c>
      <c r="Q1856" s="120">
        <f>J1856+P1856</f>
        <v>0</v>
      </c>
      <c r="R1856" s="10"/>
      <c r="S1856" s="10"/>
      <c r="T1856" s="10"/>
    </row>
    <row r="1857" spans="1:20" ht="9.75" outlineLevel="4" x14ac:dyDescent="0.2">
      <c r="A1857" s="121"/>
      <c r="B1857" s="122"/>
      <c r="C1857" s="122"/>
      <c r="D1857" s="123"/>
      <c r="E1857" s="128" t="s">
        <v>17</v>
      </c>
      <c r="F1857" s="124" t="s">
        <v>1488</v>
      </c>
      <c r="G1857" s="123"/>
      <c r="H1857" s="125">
        <v>140.392</v>
      </c>
      <c r="I1857" s="126"/>
      <c r="J1857" s="127"/>
      <c r="K1857" s="125"/>
      <c r="L1857" s="125"/>
      <c r="M1857" s="125"/>
      <c r="N1857" s="125"/>
      <c r="O1857" s="127"/>
      <c r="P1857" s="127"/>
      <c r="Q1857" s="127"/>
      <c r="R1857" s="7"/>
      <c r="S1857" s="10"/>
    </row>
    <row r="1858" spans="1:20" ht="9.75" outlineLevel="4" x14ac:dyDescent="0.2">
      <c r="A1858" s="121"/>
      <c r="B1858" s="122"/>
      <c r="C1858" s="122"/>
      <c r="D1858" s="123"/>
      <c r="E1858" s="128"/>
      <c r="F1858" s="124" t="s">
        <v>1489</v>
      </c>
      <c r="G1858" s="123"/>
      <c r="H1858" s="125">
        <v>174.23649999999998</v>
      </c>
      <c r="I1858" s="126"/>
      <c r="J1858" s="127"/>
      <c r="K1858" s="125"/>
      <c r="L1858" s="125"/>
      <c r="M1858" s="125"/>
      <c r="N1858" s="125"/>
      <c r="O1858" s="127"/>
      <c r="P1858" s="127"/>
      <c r="Q1858" s="127"/>
      <c r="R1858" s="7"/>
      <c r="S1858" s="10"/>
    </row>
    <row r="1859" spans="1:20" ht="7.5" customHeight="1" outlineLevel="4" x14ac:dyDescent="0.15">
      <c r="A1859" s="10"/>
      <c r="B1859" s="84"/>
      <c r="C1859" s="83"/>
      <c r="D1859" s="86"/>
      <c r="E1859" s="45"/>
      <c r="F1859" s="87"/>
      <c r="G1859" s="86"/>
      <c r="H1859" s="88"/>
      <c r="I1859" s="90"/>
      <c r="J1859" s="47"/>
      <c r="K1859" s="51"/>
      <c r="L1859" s="51"/>
      <c r="M1859" s="51"/>
      <c r="N1859" s="51"/>
      <c r="O1859" s="47"/>
      <c r="P1859" s="47"/>
      <c r="Q1859" s="47"/>
      <c r="R1859" s="7"/>
      <c r="S1859" s="10"/>
    </row>
    <row r="1860" spans="1:20" ht="11.25" outlineLevel="3" x14ac:dyDescent="0.2">
      <c r="A1860" s="16"/>
      <c r="B1860" s="113"/>
      <c r="C1860" s="114">
        <v>2</v>
      </c>
      <c r="D1860" s="115" t="s">
        <v>181</v>
      </c>
      <c r="E1860" s="116" t="s">
        <v>1490</v>
      </c>
      <c r="F1860" s="117" t="s">
        <v>1491</v>
      </c>
      <c r="G1860" s="115" t="s">
        <v>306</v>
      </c>
      <c r="H1860" s="118">
        <v>1</v>
      </c>
      <c r="I1860" s="119">
        <v>0</v>
      </c>
      <c r="J1860" s="120">
        <f>H1860*I1860</f>
        <v>0</v>
      </c>
      <c r="K1860" s="118"/>
      <c r="L1860" s="118">
        <f>H1860*K1860</f>
        <v>0</v>
      </c>
      <c r="M1860" s="118"/>
      <c r="N1860" s="118">
        <f>H1860*M1860</f>
        <v>0</v>
      </c>
      <c r="O1860" s="120">
        <v>21</v>
      </c>
      <c r="P1860" s="120">
        <f>J1860*(O1860/100)</f>
        <v>0</v>
      </c>
      <c r="Q1860" s="120">
        <f>J1860+P1860</f>
        <v>0</v>
      </c>
      <c r="R1860" s="10"/>
      <c r="S1860" s="10"/>
      <c r="T1860" s="10"/>
    </row>
    <row r="1861" spans="1:20" ht="22.5" outlineLevel="3" x14ac:dyDescent="0.2">
      <c r="A1861" s="16"/>
      <c r="B1861" s="113"/>
      <c r="C1861" s="114">
        <v>3</v>
      </c>
      <c r="D1861" s="115" t="s">
        <v>181</v>
      </c>
      <c r="E1861" s="116" t="s">
        <v>1492</v>
      </c>
      <c r="F1861" s="117" t="s">
        <v>1493</v>
      </c>
      <c r="G1861" s="115" t="s">
        <v>306</v>
      </c>
      <c r="H1861" s="118">
        <v>2</v>
      </c>
      <c r="I1861" s="119">
        <v>0</v>
      </c>
      <c r="J1861" s="120">
        <f>H1861*I1861</f>
        <v>0</v>
      </c>
      <c r="K1861" s="118"/>
      <c r="L1861" s="118">
        <f>H1861*K1861</f>
        <v>0</v>
      </c>
      <c r="M1861" s="118"/>
      <c r="N1861" s="118">
        <f>H1861*M1861</f>
        <v>0</v>
      </c>
      <c r="O1861" s="120">
        <v>21</v>
      </c>
      <c r="P1861" s="120">
        <f>J1861*(O1861/100)</f>
        <v>0</v>
      </c>
      <c r="Q1861" s="120">
        <f>J1861+P1861</f>
        <v>0</v>
      </c>
      <c r="R1861" s="10"/>
      <c r="S1861" s="10"/>
      <c r="T1861" s="10"/>
    </row>
    <row r="1862" spans="1:20" ht="11.25" outlineLevel="3" x14ac:dyDescent="0.2">
      <c r="A1862" s="16"/>
      <c r="B1862" s="113"/>
      <c r="C1862" s="114">
        <v>4</v>
      </c>
      <c r="D1862" s="115" t="s">
        <v>236</v>
      </c>
      <c r="E1862" s="116" t="s">
        <v>1494</v>
      </c>
      <c r="F1862" s="117" t="s">
        <v>1495</v>
      </c>
      <c r="G1862" s="115" t="s">
        <v>234</v>
      </c>
      <c r="H1862" s="118">
        <v>0.318</v>
      </c>
      <c r="I1862" s="119">
        <v>0</v>
      </c>
      <c r="J1862" s="120">
        <f>H1862*I1862</f>
        <v>0</v>
      </c>
      <c r="K1862" s="118"/>
      <c r="L1862" s="118">
        <f>H1862*K1862</f>
        <v>0</v>
      </c>
      <c r="M1862" s="118"/>
      <c r="N1862" s="118">
        <f>H1862*M1862</f>
        <v>0</v>
      </c>
      <c r="O1862" s="120">
        <v>21</v>
      </c>
      <c r="P1862" s="120">
        <f>J1862*(O1862/100)</f>
        <v>0</v>
      </c>
      <c r="Q1862" s="120">
        <f>J1862+P1862</f>
        <v>0</v>
      </c>
      <c r="R1862" s="10"/>
      <c r="S1862" s="10"/>
      <c r="T1862" s="10"/>
    </row>
    <row r="1863" spans="1:20" outlineLevel="3" x14ac:dyDescent="0.15">
      <c r="B1863" s="7"/>
      <c r="C1863" s="7"/>
      <c r="D1863" s="7"/>
      <c r="E1863" s="7"/>
      <c r="F1863" s="7"/>
      <c r="G1863" s="7"/>
      <c r="H1863" s="7"/>
      <c r="I1863" s="10"/>
      <c r="J1863" s="10"/>
      <c r="K1863" s="7"/>
      <c r="L1863" s="7"/>
      <c r="M1863" s="7"/>
      <c r="N1863" s="7"/>
      <c r="O1863" s="7"/>
      <c r="P1863" s="10"/>
      <c r="Q1863" s="10"/>
    </row>
    <row r="1864" spans="1:20" ht="11.25" outlineLevel="2" x14ac:dyDescent="0.2">
      <c r="A1864" s="77" t="s">
        <v>134</v>
      </c>
      <c r="B1864" s="106">
        <v>3</v>
      </c>
      <c r="C1864" s="107"/>
      <c r="D1864" s="108" t="s">
        <v>180</v>
      </c>
      <c r="E1864" s="108"/>
      <c r="F1864" s="109" t="s">
        <v>135</v>
      </c>
      <c r="G1864" s="108"/>
      <c r="H1864" s="110"/>
      <c r="I1864" s="111"/>
      <c r="J1864" s="79">
        <f>SUBTOTAL(9,J1865:J1880)</f>
        <v>0</v>
      </c>
      <c r="K1864" s="110"/>
      <c r="L1864" s="80">
        <f>SUBTOTAL(9,L1865:L1880)</f>
        <v>1.0019239999999998</v>
      </c>
      <c r="M1864" s="110"/>
      <c r="N1864" s="80">
        <f>SUBTOTAL(9,N1865:N1880)</f>
        <v>0</v>
      </c>
      <c r="O1864" s="112"/>
      <c r="P1864" s="79">
        <f>SUBTOTAL(9,P1865:P1880)</f>
        <v>0</v>
      </c>
      <c r="Q1864" s="79">
        <f>SUBTOTAL(9,Q1865:Q1880)</f>
        <v>0</v>
      </c>
      <c r="R1864" s="7"/>
      <c r="S1864" s="10"/>
      <c r="T1864" s="10"/>
    </row>
    <row r="1865" spans="1:20" ht="22.5" outlineLevel="3" x14ac:dyDescent="0.2">
      <c r="A1865" s="16"/>
      <c r="B1865" s="113"/>
      <c r="C1865" s="114">
        <v>1</v>
      </c>
      <c r="D1865" s="115" t="s">
        <v>227</v>
      </c>
      <c r="E1865" s="116" t="s">
        <v>1496</v>
      </c>
      <c r="F1865" s="117" t="s">
        <v>1497</v>
      </c>
      <c r="G1865" s="115" t="s">
        <v>239</v>
      </c>
      <c r="H1865" s="118">
        <v>35.419999999999995</v>
      </c>
      <c r="I1865" s="119">
        <v>0</v>
      </c>
      <c r="J1865" s="120">
        <f>H1865*I1865</f>
        <v>0</v>
      </c>
      <c r="K1865" s="118">
        <v>2.1999999999999999E-2</v>
      </c>
      <c r="L1865" s="118">
        <f>H1865*K1865</f>
        <v>0.77923999999999982</v>
      </c>
      <c r="M1865" s="118"/>
      <c r="N1865" s="118">
        <f>H1865*M1865</f>
        <v>0</v>
      </c>
      <c r="O1865" s="120">
        <v>21</v>
      </c>
      <c r="P1865" s="120">
        <f>J1865*(O1865/100)</f>
        <v>0</v>
      </c>
      <c r="Q1865" s="120">
        <f>J1865+P1865</f>
        <v>0</v>
      </c>
      <c r="R1865" s="10"/>
      <c r="S1865" s="10"/>
      <c r="T1865" s="10"/>
    </row>
    <row r="1866" spans="1:20" ht="9.75" outlineLevel="4" x14ac:dyDescent="0.2">
      <c r="A1866" s="121"/>
      <c r="B1866" s="122"/>
      <c r="C1866" s="122"/>
      <c r="D1866" s="123"/>
      <c r="E1866" s="128" t="s">
        <v>17</v>
      </c>
      <c r="F1866" s="124" t="s">
        <v>1498</v>
      </c>
      <c r="G1866" s="123"/>
      <c r="H1866" s="125">
        <v>35.419999999999995</v>
      </c>
      <c r="I1866" s="126"/>
      <c r="J1866" s="127"/>
      <c r="K1866" s="125"/>
      <c r="L1866" s="125"/>
      <c r="M1866" s="125"/>
      <c r="N1866" s="125"/>
      <c r="O1866" s="127"/>
      <c r="P1866" s="127"/>
      <c r="Q1866" s="127"/>
      <c r="R1866" s="7"/>
      <c r="S1866" s="10"/>
    </row>
    <row r="1867" spans="1:20" ht="7.5" customHeight="1" outlineLevel="4" x14ac:dyDescent="0.15">
      <c r="A1867" s="10"/>
      <c r="B1867" s="84"/>
      <c r="C1867" s="83"/>
      <c r="D1867" s="86"/>
      <c r="E1867" s="45"/>
      <c r="F1867" s="87"/>
      <c r="G1867" s="86"/>
      <c r="H1867" s="88"/>
      <c r="I1867" s="90"/>
      <c r="J1867" s="47"/>
      <c r="K1867" s="51"/>
      <c r="L1867" s="51"/>
      <c r="M1867" s="51"/>
      <c r="N1867" s="51"/>
      <c r="O1867" s="47"/>
      <c r="P1867" s="47"/>
      <c r="Q1867" s="47"/>
      <c r="R1867" s="7"/>
      <c r="S1867" s="10"/>
    </row>
    <row r="1868" spans="1:20" ht="11.25" outlineLevel="3" x14ac:dyDescent="0.2">
      <c r="A1868" s="16"/>
      <c r="B1868" s="113"/>
      <c r="C1868" s="114">
        <v>2</v>
      </c>
      <c r="D1868" s="115" t="s">
        <v>236</v>
      </c>
      <c r="E1868" s="116" t="s">
        <v>1499</v>
      </c>
      <c r="F1868" s="117" t="s">
        <v>1500</v>
      </c>
      <c r="G1868" s="115" t="s">
        <v>239</v>
      </c>
      <c r="H1868" s="118">
        <v>30.8</v>
      </c>
      <c r="I1868" s="119">
        <v>0</v>
      </c>
      <c r="J1868" s="120">
        <f>H1868*I1868</f>
        <v>0</v>
      </c>
      <c r="K1868" s="118"/>
      <c r="L1868" s="118">
        <f>H1868*K1868</f>
        <v>0</v>
      </c>
      <c r="M1868" s="118"/>
      <c r="N1868" s="118">
        <f>H1868*M1868</f>
        <v>0</v>
      </c>
      <c r="O1868" s="120">
        <v>21</v>
      </c>
      <c r="P1868" s="120">
        <f>J1868*(O1868/100)</f>
        <v>0</v>
      </c>
      <c r="Q1868" s="120">
        <f>J1868+P1868</f>
        <v>0</v>
      </c>
      <c r="R1868" s="10"/>
      <c r="S1868" s="10"/>
      <c r="T1868" s="10"/>
    </row>
    <row r="1869" spans="1:20" ht="9.75" outlineLevel="4" x14ac:dyDescent="0.2">
      <c r="A1869" s="121"/>
      <c r="B1869" s="122"/>
      <c r="C1869" s="122"/>
      <c r="D1869" s="123"/>
      <c r="E1869" s="128" t="s">
        <v>17</v>
      </c>
      <c r="F1869" s="124" t="s">
        <v>1501</v>
      </c>
      <c r="G1869" s="123"/>
      <c r="H1869" s="125">
        <v>30.8</v>
      </c>
      <c r="I1869" s="126"/>
      <c r="J1869" s="127"/>
      <c r="K1869" s="125"/>
      <c r="L1869" s="125"/>
      <c r="M1869" s="125"/>
      <c r="N1869" s="125"/>
      <c r="O1869" s="127"/>
      <c r="P1869" s="127"/>
      <c r="Q1869" s="127"/>
      <c r="R1869" s="7"/>
      <c r="S1869" s="10"/>
    </row>
    <row r="1870" spans="1:20" ht="7.5" customHeight="1" outlineLevel="4" x14ac:dyDescent="0.15">
      <c r="A1870" s="10"/>
      <c r="B1870" s="84"/>
      <c r="C1870" s="83"/>
      <c r="D1870" s="86"/>
      <c r="E1870" s="45"/>
      <c r="F1870" s="87"/>
      <c r="G1870" s="86"/>
      <c r="H1870" s="88"/>
      <c r="I1870" s="90"/>
      <c r="J1870" s="47"/>
      <c r="K1870" s="51"/>
      <c r="L1870" s="51"/>
      <c r="M1870" s="51"/>
      <c r="N1870" s="51"/>
      <c r="O1870" s="47"/>
      <c r="P1870" s="47"/>
      <c r="Q1870" s="47"/>
      <c r="R1870" s="7"/>
      <c r="S1870" s="10"/>
    </row>
    <row r="1871" spans="1:20" ht="11.25" outlineLevel="3" x14ac:dyDescent="0.2">
      <c r="A1871" s="16"/>
      <c r="B1871" s="113"/>
      <c r="C1871" s="114">
        <v>3</v>
      </c>
      <c r="D1871" s="115" t="s">
        <v>236</v>
      </c>
      <c r="E1871" s="116" t="s">
        <v>1502</v>
      </c>
      <c r="F1871" s="117" t="s">
        <v>1503</v>
      </c>
      <c r="G1871" s="115" t="s">
        <v>239</v>
      </c>
      <c r="H1871" s="118">
        <v>30.8</v>
      </c>
      <c r="I1871" s="119">
        <v>0</v>
      </c>
      <c r="J1871" s="120">
        <f>H1871*I1871</f>
        <v>0</v>
      </c>
      <c r="K1871" s="118">
        <v>2.9999999999999997E-4</v>
      </c>
      <c r="L1871" s="118">
        <f>H1871*K1871</f>
        <v>9.2399999999999999E-3</v>
      </c>
      <c r="M1871" s="118"/>
      <c r="N1871" s="118">
        <f>H1871*M1871</f>
        <v>0</v>
      </c>
      <c r="O1871" s="120">
        <v>21</v>
      </c>
      <c r="P1871" s="120">
        <f>J1871*(O1871/100)</f>
        <v>0</v>
      </c>
      <c r="Q1871" s="120">
        <f>J1871+P1871</f>
        <v>0</v>
      </c>
      <c r="R1871" s="10"/>
      <c r="S1871" s="10"/>
      <c r="T1871" s="10"/>
    </row>
    <row r="1872" spans="1:20" ht="9.75" outlineLevel="4" x14ac:dyDescent="0.2">
      <c r="A1872" s="121"/>
      <c r="B1872" s="122"/>
      <c r="C1872" s="122"/>
      <c r="D1872" s="123"/>
      <c r="E1872" s="128" t="s">
        <v>17</v>
      </c>
      <c r="F1872" s="124" t="s">
        <v>1501</v>
      </c>
      <c r="G1872" s="123"/>
      <c r="H1872" s="125">
        <v>30.8</v>
      </c>
      <c r="I1872" s="126"/>
      <c r="J1872" s="127"/>
      <c r="K1872" s="125"/>
      <c r="L1872" s="125"/>
      <c r="M1872" s="125"/>
      <c r="N1872" s="125"/>
      <c r="O1872" s="127"/>
      <c r="P1872" s="127"/>
      <c r="Q1872" s="127"/>
      <c r="R1872" s="7"/>
      <c r="S1872" s="10"/>
    </row>
    <row r="1873" spans="1:20" ht="7.5" customHeight="1" outlineLevel="4" x14ac:dyDescent="0.15">
      <c r="A1873" s="10"/>
      <c r="B1873" s="84"/>
      <c r="C1873" s="83"/>
      <c r="D1873" s="86"/>
      <c r="E1873" s="45"/>
      <c r="F1873" s="87"/>
      <c r="G1873" s="86"/>
      <c r="H1873" s="88"/>
      <c r="I1873" s="90"/>
      <c r="J1873" s="47"/>
      <c r="K1873" s="51"/>
      <c r="L1873" s="51"/>
      <c r="M1873" s="51"/>
      <c r="N1873" s="51"/>
      <c r="O1873" s="47"/>
      <c r="P1873" s="47"/>
      <c r="Q1873" s="47"/>
      <c r="R1873" s="7"/>
      <c r="S1873" s="10"/>
    </row>
    <row r="1874" spans="1:20" ht="11.25" outlineLevel="3" x14ac:dyDescent="0.2">
      <c r="A1874" s="16"/>
      <c r="B1874" s="113"/>
      <c r="C1874" s="114">
        <v>4</v>
      </c>
      <c r="D1874" s="115" t="s">
        <v>236</v>
      </c>
      <c r="E1874" s="116" t="s">
        <v>1504</v>
      </c>
      <c r="F1874" s="117" t="s">
        <v>1505</v>
      </c>
      <c r="G1874" s="115" t="s">
        <v>239</v>
      </c>
      <c r="H1874" s="118">
        <v>30.799999999999997</v>
      </c>
      <c r="I1874" s="119">
        <v>0</v>
      </c>
      <c r="J1874" s="120">
        <f>H1874*I1874</f>
        <v>0</v>
      </c>
      <c r="K1874" s="118">
        <v>5.3800000000000002E-3</v>
      </c>
      <c r="L1874" s="118">
        <f>H1874*K1874</f>
        <v>0.16570399999999999</v>
      </c>
      <c r="M1874" s="118"/>
      <c r="N1874" s="118">
        <f>H1874*M1874</f>
        <v>0</v>
      </c>
      <c r="O1874" s="120">
        <v>21</v>
      </c>
      <c r="P1874" s="120">
        <f>J1874*(O1874/100)</f>
        <v>0</v>
      </c>
      <c r="Q1874" s="120">
        <f>J1874+P1874</f>
        <v>0</v>
      </c>
      <c r="R1874" s="10"/>
      <c r="S1874" s="10"/>
      <c r="T1874" s="10"/>
    </row>
    <row r="1875" spans="1:20" ht="9.75" outlineLevel="4" x14ac:dyDescent="0.2">
      <c r="A1875" s="121"/>
      <c r="B1875" s="122"/>
      <c r="C1875" s="122"/>
      <c r="D1875" s="123"/>
      <c r="E1875" s="128" t="s">
        <v>17</v>
      </c>
      <c r="F1875" s="124" t="s">
        <v>1347</v>
      </c>
      <c r="G1875" s="123"/>
      <c r="H1875" s="125">
        <v>30.799999999999997</v>
      </c>
      <c r="I1875" s="126"/>
      <c r="J1875" s="127"/>
      <c r="K1875" s="125"/>
      <c r="L1875" s="125"/>
      <c r="M1875" s="125"/>
      <c r="N1875" s="125"/>
      <c r="O1875" s="127"/>
      <c r="P1875" s="127"/>
      <c r="Q1875" s="127"/>
      <c r="R1875" s="7"/>
      <c r="S1875" s="10"/>
    </row>
    <row r="1876" spans="1:20" ht="7.5" customHeight="1" outlineLevel="4" x14ac:dyDescent="0.15">
      <c r="A1876" s="10"/>
      <c r="B1876" s="84"/>
      <c r="C1876" s="83"/>
      <c r="D1876" s="86"/>
      <c r="E1876" s="45"/>
      <c r="F1876" s="87"/>
      <c r="G1876" s="86"/>
      <c r="H1876" s="88"/>
      <c r="I1876" s="90"/>
      <c r="J1876" s="47"/>
      <c r="K1876" s="51"/>
      <c r="L1876" s="51"/>
      <c r="M1876" s="51"/>
      <c r="N1876" s="51"/>
      <c r="O1876" s="47"/>
      <c r="P1876" s="47"/>
      <c r="Q1876" s="47"/>
      <c r="R1876" s="7"/>
      <c r="S1876" s="10"/>
    </row>
    <row r="1877" spans="1:20" ht="11.25" outlineLevel="3" x14ac:dyDescent="0.2">
      <c r="A1877" s="16"/>
      <c r="B1877" s="113"/>
      <c r="C1877" s="114">
        <v>5</v>
      </c>
      <c r="D1877" s="115" t="s">
        <v>236</v>
      </c>
      <c r="E1877" s="116" t="s">
        <v>1506</v>
      </c>
      <c r="F1877" s="117" t="s">
        <v>1507</v>
      </c>
      <c r="G1877" s="115" t="s">
        <v>239</v>
      </c>
      <c r="H1877" s="118">
        <v>30.8</v>
      </c>
      <c r="I1877" s="119">
        <v>0</v>
      </c>
      <c r="J1877" s="120">
        <f>H1877*I1877</f>
        <v>0</v>
      </c>
      <c r="K1877" s="118">
        <v>1.5E-3</v>
      </c>
      <c r="L1877" s="118">
        <f>H1877*K1877</f>
        <v>4.6200000000000005E-2</v>
      </c>
      <c r="M1877" s="118"/>
      <c r="N1877" s="118">
        <f>H1877*M1877</f>
        <v>0</v>
      </c>
      <c r="O1877" s="120">
        <v>21</v>
      </c>
      <c r="P1877" s="120">
        <f>J1877*(O1877/100)</f>
        <v>0</v>
      </c>
      <c r="Q1877" s="120">
        <f>J1877+P1877</f>
        <v>0</v>
      </c>
      <c r="R1877" s="10"/>
      <c r="S1877" s="10"/>
      <c r="T1877" s="10"/>
    </row>
    <row r="1878" spans="1:20" ht="11.25" outlineLevel="3" x14ac:dyDescent="0.2">
      <c r="A1878" s="16"/>
      <c r="B1878" s="113"/>
      <c r="C1878" s="114">
        <v>6</v>
      </c>
      <c r="D1878" s="115" t="s">
        <v>236</v>
      </c>
      <c r="E1878" s="116" t="s">
        <v>1508</v>
      </c>
      <c r="F1878" s="117" t="s">
        <v>1509</v>
      </c>
      <c r="G1878" s="115" t="s">
        <v>239</v>
      </c>
      <c r="H1878" s="118">
        <v>30.8</v>
      </c>
      <c r="I1878" s="119">
        <v>0</v>
      </c>
      <c r="J1878" s="120">
        <f>H1878*I1878</f>
        <v>0</v>
      </c>
      <c r="K1878" s="118">
        <v>5.0000000000000002E-5</v>
      </c>
      <c r="L1878" s="118">
        <f>H1878*K1878</f>
        <v>1.5400000000000001E-3</v>
      </c>
      <c r="M1878" s="118"/>
      <c r="N1878" s="118">
        <f>H1878*M1878</f>
        <v>0</v>
      </c>
      <c r="O1878" s="120">
        <v>21</v>
      </c>
      <c r="P1878" s="120">
        <f>J1878*(O1878/100)</f>
        <v>0</v>
      </c>
      <c r="Q1878" s="120">
        <f>J1878+P1878</f>
        <v>0</v>
      </c>
      <c r="R1878" s="10"/>
      <c r="S1878" s="10"/>
      <c r="T1878" s="10"/>
    </row>
    <row r="1879" spans="1:20" ht="11.25" outlineLevel="3" x14ac:dyDescent="0.2">
      <c r="A1879" s="16"/>
      <c r="B1879" s="113"/>
      <c r="C1879" s="114">
        <v>7</v>
      </c>
      <c r="D1879" s="115" t="s">
        <v>236</v>
      </c>
      <c r="E1879" s="116" t="s">
        <v>1510</v>
      </c>
      <c r="F1879" s="117" t="s">
        <v>1511</v>
      </c>
      <c r="G1879" s="115" t="s">
        <v>234</v>
      </c>
      <c r="H1879" s="118">
        <v>1.0019239999999998</v>
      </c>
      <c r="I1879" s="119">
        <v>0</v>
      </c>
      <c r="J1879" s="120">
        <f>H1879*I1879</f>
        <v>0</v>
      </c>
      <c r="K1879" s="118"/>
      <c r="L1879" s="118">
        <f>H1879*K1879</f>
        <v>0</v>
      </c>
      <c r="M1879" s="118"/>
      <c r="N1879" s="118">
        <f>H1879*M1879</f>
        <v>0</v>
      </c>
      <c r="O1879" s="120">
        <v>21</v>
      </c>
      <c r="P1879" s="120">
        <f>J1879*(O1879/100)</f>
        <v>0</v>
      </c>
      <c r="Q1879" s="120">
        <f>J1879+P1879</f>
        <v>0</v>
      </c>
      <c r="R1879" s="10"/>
      <c r="S1879" s="10"/>
      <c r="T1879" s="10"/>
    </row>
    <row r="1880" spans="1:20" outlineLevel="3" x14ac:dyDescent="0.15">
      <c r="B1880" s="7"/>
      <c r="C1880" s="7"/>
      <c r="D1880" s="7"/>
      <c r="E1880" s="7"/>
      <c r="F1880" s="7"/>
      <c r="G1880" s="7"/>
      <c r="H1880" s="7"/>
      <c r="I1880" s="10"/>
      <c r="J1880" s="10"/>
      <c r="K1880" s="7"/>
      <c r="L1880" s="7"/>
      <c r="M1880" s="7"/>
      <c r="N1880" s="7"/>
      <c r="O1880" s="7"/>
      <c r="P1880" s="10"/>
      <c r="Q1880" s="10"/>
    </row>
    <row r="1881" spans="1:20" ht="11.25" outlineLevel="2" x14ac:dyDescent="0.2">
      <c r="A1881" s="77" t="s">
        <v>136</v>
      </c>
      <c r="B1881" s="106">
        <v>3</v>
      </c>
      <c r="C1881" s="107"/>
      <c r="D1881" s="108" t="s">
        <v>180</v>
      </c>
      <c r="E1881" s="108"/>
      <c r="F1881" s="109" t="s">
        <v>137</v>
      </c>
      <c r="G1881" s="108"/>
      <c r="H1881" s="110"/>
      <c r="I1881" s="111"/>
      <c r="J1881" s="79">
        <f>SUBTOTAL(9,J1882:J1909)</f>
        <v>0</v>
      </c>
      <c r="K1881" s="110"/>
      <c r="L1881" s="80">
        <f>SUBTOTAL(9,L1882:L1909)</f>
        <v>2.8748489399999997</v>
      </c>
      <c r="M1881" s="110"/>
      <c r="N1881" s="80">
        <f>SUBTOTAL(9,N1882:N1909)</f>
        <v>0</v>
      </c>
      <c r="O1881" s="112"/>
      <c r="P1881" s="79">
        <f>SUBTOTAL(9,P1882:P1909)</f>
        <v>0</v>
      </c>
      <c r="Q1881" s="79">
        <f>SUBTOTAL(9,Q1882:Q1909)</f>
        <v>0</v>
      </c>
      <c r="R1881" s="7"/>
      <c r="S1881" s="10"/>
      <c r="T1881" s="10"/>
    </row>
    <row r="1882" spans="1:20" ht="11.25" outlineLevel="3" x14ac:dyDescent="0.2">
      <c r="A1882" s="16"/>
      <c r="B1882" s="113"/>
      <c r="C1882" s="114">
        <v>1</v>
      </c>
      <c r="D1882" s="115" t="s">
        <v>227</v>
      </c>
      <c r="E1882" s="116" t="s">
        <v>1512</v>
      </c>
      <c r="F1882" s="117" t="s">
        <v>1513</v>
      </c>
      <c r="G1882" s="115" t="s">
        <v>306</v>
      </c>
      <c r="H1882" s="118">
        <v>2</v>
      </c>
      <c r="I1882" s="119">
        <v>0</v>
      </c>
      <c r="J1882" s="120">
        <f>H1882*I1882</f>
        <v>0</v>
      </c>
      <c r="K1882" s="118">
        <v>4.4999999999999999E-4</v>
      </c>
      <c r="L1882" s="118">
        <f>H1882*K1882</f>
        <v>8.9999999999999998E-4</v>
      </c>
      <c r="M1882" s="118"/>
      <c r="N1882" s="118">
        <f>H1882*M1882</f>
        <v>0</v>
      </c>
      <c r="O1882" s="120">
        <v>21</v>
      </c>
      <c r="P1882" s="120">
        <f>J1882*(O1882/100)</f>
        <v>0</v>
      </c>
      <c r="Q1882" s="120">
        <f>J1882+P1882</f>
        <v>0</v>
      </c>
      <c r="R1882" s="10"/>
      <c r="S1882" s="10"/>
      <c r="T1882" s="10"/>
    </row>
    <row r="1883" spans="1:20" ht="11.25" outlineLevel="3" x14ac:dyDescent="0.2">
      <c r="A1883" s="16"/>
      <c r="B1883" s="113"/>
      <c r="C1883" s="114">
        <v>2</v>
      </c>
      <c r="D1883" s="115" t="s">
        <v>227</v>
      </c>
      <c r="E1883" s="116" t="s">
        <v>1514</v>
      </c>
      <c r="F1883" s="117" t="s">
        <v>1515</v>
      </c>
      <c r="G1883" s="115" t="s">
        <v>239</v>
      </c>
      <c r="H1883" s="118">
        <v>151.44465</v>
      </c>
      <c r="I1883" s="119">
        <v>0</v>
      </c>
      <c r="J1883" s="120">
        <f>H1883*I1883</f>
        <v>0</v>
      </c>
      <c r="K1883" s="118">
        <v>1.26E-2</v>
      </c>
      <c r="L1883" s="118">
        <f>H1883*K1883</f>
        <v>1.9082025899999999</v>
      </c>
      <c r="M1883" s="118"/>
      <c r="N1883" s="118">
        <f>H1883*M1883</f>
        <v>0</v>
      </c>
      <c r="O1883" s="120">
        <v>21</v>
      </c>
      <c r="P1883" s="120">
        <f>J1883*(O1883/100)</f>
        <v>0</v>
      </c>
      <c r="Q1883" s="120">
        <f>J1883+P1883</f>
        <v>0</v>
      </c>
      <c r="R1883" s="10"/>
      <c r="S1883" s="10"/>
      <c r="T1883" s="10"/>
    </row>
    <row r="1884" spans="1:20" ht="9.75" outlineLevel="4" x14ac:dyDescent="0.2">
      <c r="A1884" s="121"/>
      <c r="B1884" s="122"/>
      <c r="C1884" s="122"/>
      <c r="D1884" s="123"/>
      <c r="E1884" s="128" t="s">
        <v>17</v>
      </c>
      <c r="F1884" s="124" t="s">
        <v>1516</v>
      </c>
      <c r="G1884" s="123"/>
      <c r="H1884" s="125">
        <v>151.44465</v>
      </c>
      <c r="I1884" s="126"/>
      <c r="J1884" s="127"/>
      <c r="K1884" s="125"/>
      <c r="L1884" s="125"/>
      <c r="M1884" s="125"/>
      <c r="N1884" s="125"/>
      <c r="O1884" s="127"/>
      <c r="P1884" s="127"/>
      <c r="Q1884" s="127"/>
      <c r="R1884" s="7"/>
      <c r="S1884" s="10"/>
    </row>
    <row r="1885" spans="1:20" ht="7.5" customHeight="1" outlineLevel="4" x14ac:dyDescent="0.15">
      <c r="A1885" s="10"/>
      <c r="B1885" s="84"/>
      <c r="C1885" s="83"/>
      <c r="D1885" s="86"/>
      <c r="E1885" s="45"/>
      <c r="F1885" s="87"/>
      <c r="G1885" s="86"/>
      <c r="H1885" s="88"/>
      <c r="I1885" s="90"/>
      <c r="J1885" s="47"/>
      <c r="K1885" s="51"/>
      <c r="L1885" s="51"/>
      <c r="M1885" s="51"/>
      <c r="N1885" s="51"/>
      <c r="O1885" s="47"/>
      <c r="P1885" s="47"/>
      <c r="Q1885" s="47"/>
      <c r="R1885" s="7"/>
      <c r="S1885" s="10"/>
    </row>
    <row r="1886" spans="1:20" ht="11.25" outlineLevel="3" x14ac:dyDescent="0.2">
      <c r="A1886" s="16"/>
      <c r="B1886" s="113"/>
      <c r="C1886" s="114">
        <v>3</v>
      </c>
      <c r="D1886" s="115" t="s">
        <v>227</v>
      </c>
      <c r="E1886" s="116" t="s">
        <v>1517</v>
      </c>
      <c r="F1886" s="117" t="s">
        <v>1518</v>
      </c>
      <c r="G1886" s="115" t="s">
        <v>239</v>
      </c>
      <c r="H1886" s="118">
        <v>3.3</v>
      </c>
      <c r="I1886" s="119">
        <v>0</v>
      </c>
      <c r="J1886" s="120">
        <f>H1886*I1886</f>
        <v>0</v>
      </c>
      <c r="K1886" s="118">
        <v>0.01</v>
      </c>
      <c r="L1886" s="118">
        <f>H1886*K1886</f>
        <v>3.3000000000000002E-2</v>
      </c>
      <c r="M1886" s="118"/>
      <c r="N1886" s="118">
        <f>H1886*M1886</f>
        <v>0</v>
      </c>
      <c r="O1886" s="120">
        <v>21</v>
      </c>
      <c r="P1886" s="120">
        <f>J1886*(O1886/100)</f>
        <v>0</v>
      </c>
      <c r="Q1886" s="120">
        <f>J1886+P1886</f>
        <v>0</v>
      </c>
      <c r="R1886" s="10"/>
      <c r="S1886" s="10"/>
      <c r="T1886" s="10"/>
    </row>
    <row r="1887" spans="1:20" ht="9.75" outlineLevel="4" x14ac:dyDescent="0.2">
      <c r="A1887" s="121"/>
      <c r="B1887" s="122"/>
      <c r="C1887" s="122"/>
      <c r="D1887" s="123"/>
      <c r="E1887" s="128" t="s">
        <v>17</v>
      </c>
      <c r="F1887" s="124" t="s">
        <v>1519</v>
      </c>
      <c r="G1887" s="123"/>
      <c r="H1887" s="125">
        <v>3.3</v>
      </c>
      <c r="I1887" s="126"/>
      <c r="J1887" s="127"/>
      <c r="K1887" s="125"/>
      <c r="L1887" s="125"/>
      <c r="M1887" s="125"/>
      <c r="N1887" s="125"/>
      <c r="O1887" s="127"/>
      <c r="P1887" s="127"/>
      <c r="Q1887" s="127"/>
      <c r="R1887" s="7"/>
      <c r="S1887" s="10"/>
    </row>
    <row r="1888" spans="1:20" ht="7.5" customHeight="1" outlineLevel="4" x14ac:dyDescent="0.15">
      <c r="A1888" s="10"/>
      <c r="B1888" s="84"/>
      <c r="C1888" s="83"/>
      <c r="D1888" s="86"/>
      <c r="E1888" s="45"/>
      <c r="F1888" s="87"/>
      <c r="G1888" s="86"/>
      <c r="H1888" s="88"/>
      <c r="I1888" s="90"/>
      <c r="J1888" s="47"/>
      <c r="K1888" s="51"/>
      <c r="L1888" s="51"/>
      <c r="M1888" s="51"/>
      <c r="N1888" s="51"/>
      <c r="O1888" s="47"/>
      <c r="P1888" s="47"/>
      <c r="Q1888" s="47"/>
      <c r="R1888" s="7"/>
      <c r="S1888" s="10"/>
    </row>
    <row r="1889" spans="1:20" ht="11.25" outlineLevel="3" x14ac:dyDescent="0.2">
      <c r="A1889" s="16"/>
      <c r="B1889" s="113"/>
      <c r="C1889" s="114">
        <v>4</v>
      </c>
      <c r="D1889" s="115" t="s">
        <v>236</v>
      </c>
      <c r="E1889" s="116" t="s">
        <v>1520</v>
      </c>
      <c r="F1889" s="117" t="s">
        <v>1521</v>
      </c>
      <c r="G1889" s="115" t="s">
        <v>239</v>
      </c>
      <c r="H1889" s="118">
        <v>131.691</v>
      </c>
      <c r="I1889" s="119">
        <v>0</v>
      </c>
      <c r="J1889" s="120">
        <f>H1889*I1889</f>
        <v>0</v>
      </c>
      <c r="K1889" s="118"/>
      <c r="L1889" s="118">
        <f>H1889*K1889</f>
        <v>0</v>
      </c>
      <c r="M1889" s="118"/>
      <c r="N1889" s="118">
        <f>H1889*M1889</f>
        <v>0</v>
      </c>
      <c r="O1889" s="120">
        <v>21</v>
      </c>
      <c r="P1889" s="120">
        <f>J1889*(O1889/100)</f>
        <v>0</v>
      </c>
      <c r="Q1889" s="120">
        <f>J1889+P1889</f>
        <v>0</v>
      </c>
      <c r="R1889" s="10"/>
      <c r="S1889" s="10"/>
      <c r="T1889" s="10"/>
    </row>
    <row r="1890" spans="1:20" ht="11.25" outlineLevel="3" x14ac:dyDescent="0.2">
      <c r="A1890" s="16"/>
      <c r="B1890" s="113"/>
      <c r="C1890" s="114">
        <v>5</v>
      </c>
      <c r="D1890" s="115" t="s">
        <v>236</v>
      </c>
      <c r="E1890" s="116" t="s">
        <v>1522</v>
      </c>
      <c r="F1890" s="117" t="s">
        <v>1523</v>
      </c>
      <c r="G1890" s="115" t="s">
        <v>239</v>
      </c>
      <c r="H1890" s="118">
        <v>131.691</v>
      </c>
      <c r="I1890" s="119">
        <v>0</v>
      </c>
      <c r="J1890" s="120">
        <f>H1890*I1890</f>
        <v>0</v>
      </c>
      <c r="K1890" s="118">
        <v>2.9999999999999997E-4</v>
      </c>
      <c r="L1890" s="118">
        <f>H1890*K1890</f>
        <v>3.9507299999999995E-2</v>
      </c>
      <c r="M1890" s="118"/>
      <c r="N1890" s="118">
        <f>H1890*M1890</f>
        <v>0</v>
      </c>
      <c r="O1890" s="120">
        <v>21</v>
      </c>
      <c r="P1890" s="120">
        <f>J1890*(O1890/100)</f>
        <v>0</v>
      </c>
      <c r="Q1890" s="120">
        <f>J1890+P1890</f>
        <v>0</v>
      </c>
      <c r="R1890" s="10"/>
      <c r="S1890" s="10"/>
      <c r="T1890" s="10"/>
    </row>
    <row r="1891" spans="1:20" ht="11.25" outlineLevel="3" x14ac:dyDescent="0.2">
      <c r="A1891" s="16"/>
      <c r="B1891" s="113"/>
      <c r="C1891" s="114">
        <v>6</v>
      </c>
      <c r="D1891" s="115" t="s">
        <v>236</v>
      </c>
      <c r="E1891" s="116" t="s">
        <v>1524</v>
      </c>
      <c r="F1891" s="117" t="s">
        <v>1525</v>
      </c>
      <c r="G1891" s="115" t="s">
        <v>239</v>
      </c>
      <c r="H1891" s="118">
        <v>131.691</v>
      </c>
      <c r="I1891" s="119">
        <v>0</v>
      </c>
      <c r="J1891" s="120">
        <f>H1891*I1891</f>
        <v>0</v>
      </c>
      <c r="K1891" s="118">
        <v>1.5E-3</v>
      </c>
      <c r="L1891" s="118">
        <f>H1891*K1891</f>
        <v>0.1975365</v>
      </c>
      <c r="M1891" s="118"/>
      <c r="N1891" s="118">
        <f>H1891*M1891</f>
        <v>0</v>
      </c>
      <c r="O1891" s="120">
        <v>21</v>
      </c>
      <c r="P1891" s="120">
        <f>J1891*(O1891/100)</f>
        <v>0</v>
      </c>
      <c r="Q1891" s="120">
        <f>J1891+P1891</f>
        <v>0</v>
      </c>
      <c r="R1891" s="10"/>
      <c r="S1891" s="10"/>
      <c r="T1891" s="10"/>
    </row>
    <row r="1892" spans="1:20" ht="11.25" outlineLevel="3" x14ac:dyDescent="0.2">
      <c r="A1892" s="16"/>
      <c r="B1892" s="113"/>
      <c r="C1892" s="114">
        <v>7</v>
      </c>
      <c r="D1892" s="115" t="s">
        <v>236</v>
      </c>
      <c r="E1892" s="116" t="s">
        <v>1526</v>
      </c>
      <c r="F1892" s="117" t="s">
        <v>1527</v>
      </c>
      <c r="G1892" s="115" t="s">
        <v>239</v>
      </c>
      <c r="H1892" s="118">
        <v>131.69</v>
      </c>
      <c r="I1892" s="119">
        <v>0</v>
      </c>
      <c r="J1892" s="120">
        <f>H1892*I1892</f>
        <v>0</v>
      </c>
      <c r="K1892" s="118">
        <v>5.1999999999999998E-3</v>
      </c>
      <c r="L1892" s="118">
        <f>H1892*K1892</f>
        <v>0.68478799999999995</v>
      </c>
      <c r="M1892" s="118"/>
      <c r="N1892" s="118">
        <f>H1892*M1892</f>
        <v>0</v>
      </c>
      <c r="O1892" s="120">
        <v>21</v>
      </c>
      <c r="P1892" s="120">
        <f>J1892*(O1892/100)</f>
        <v>0</v>
      </c>
      <c r="Q1892" s="120">
        <f>J1892+P1892</f>
        <v>0</v>
      </c>
      <c r="R1892" s="10"/>
      <c r="S1892" s="10"/>
      <c r="T1892" s="10"/>
    </row>
    <row r="1893" spans="1:20" ht="19.5" outlineLevel="4" x14ac:dyDescent="0.2">
      <c r="A1893" s="121"/>
      <c r="B1893" s="122"/>
      <c r="C1893" s="122"/>
      <c r="D1893" s="123"/>
      <c r="E1893" s="128" t="s">
        <v>17</v>
      </c>
      <c r="F1893" s="124" t="s">
        <v>1528</v>
      </c>
      <c r="G1893" s="123"/>
      <c r="H1893" s="125">
        <v>47.7425</v>
      </c>
      <c r="I1893" s="126"/>
      <c r="J1893" s="127"/>
      <c r="K1893" s="125"/>
      <c r="L1893" s="125"/>
      <c r="M1893" s="125"/>
      <c r="N1893" s="125"/>
      <c r="O1893" s="127"/>
      <c r="P1893" s="127"/>
      <c r="Q1893" s="127"/>
      <c r="R1893" s="7"/>
      <c r="S1893" s="10"/>
    </row>
    <row r="1894" spans="1:20" ht="9.75" outlineLevel="4" x14ac:dyDescent="0.2">
      <c r="A1894" s="121"/>
      <c r="B1894" s="122"/>
      <c r="C1894" s="122"/>
      <c r="D1894" s="123"/>
      <c r="E1894" s="128"/>
      <c r="F1894" s="124" t="s">
        <v>1529</v>
      </c>
      <c r="G1894" s="123"/>
      <c r="H1894" s="125">
        <v>14.909999999999998</v>
      </c>
      <c r="I1894" s="126"/>
      <c r="J1894" s="127"/>
      <c r="K1894" s="125"/>
      <c r="L1894" s="125"/>
      <c r="M1894" s="125"/>
      <c r="N1894" s="125"/>
      <c r="O1894" s="127"/>
      <c r="P1894" s="127"/>
      <c r="Q1894" s="127"/>
      <c r="R1894" s="7"/>
      <c r="S1894" s="10"/>
    </row>
    <row r="1895" spans="1:20" ht="9.75" outlineLevel="4" x14ac:dyDescent="0.2">
      <c r="A1895" s="121"/>
      <c r="B1895" s="122"/>
      <c r="C1895" s="122"/>
      <c r="D1895" s="123"/>
      <c r="E1895" s="128"/>
      <c r="F1895" s="124" t="s">
        <v>1530</v>
      </c>
      <c r="G1895" s="123"/>
      <c r="H1895" s="125">
        <v>19.695</v>
      </c>
      <c r="I1895" s="126"/>
      <c r="J1895" s="127"/>
      <c r="K1895" s="125"/>
      <c r="L1895" s="125"/>
      <c r="M1895" s="125"/>
      <c r="N1895" s="125"/>
      <c r="O1895" s="127"/>
      <c r="P1895" s="127"/>
      <c r="Q1895" s="127"/>
      <c r="R1895" s="7"/>
      <c r="S1895" s="10"/>
    </row>
    <row r="1896" spans="1:20" ht="19.5" outlineLevel="4" x14ac:dyDescent="0.2">
      <c r="A1896" s="121"/>
      <c r="B1896" s="122"/>
      <c r="C1896" s="122"/>
      <c r="D1896" s="123"/>
      <c r="E1896" s="128"/>
      <c r="F1896" s="124" t="s">
        <v>1531</v>
      </c>
      <c r="G1896" s="123"/>
      <c r="H1896" s="125">
        <v>49.342500000000001</v>
      </c>
      <c r="I1896" s="126"/>
      <c r="J1896" s="127"/>
      <c r="K1896" s="125"/>
      <c r="L1896" s="125"/>
      <c r="M1896" s="125"/>
      <c r="N1896" s="125"/>
      <c r="O1896" s="127"/>
      <c r="P1896" s="127"/>
      <c r="Q1896" s="127"/>
      <c r="R1896" s="7"/>
      <c r="S1896" s="10"/>
    </row>
    <row r="1897" spans="1:20" ht="7.5" customHeight="1" outlineLevel="4" x14ac:dyDescent="0.15">
      <c r="A1897" s="10"/>
      <c r="B1897" s="84"/>
      <c r="C1897" s="83"/>
      <c r="D1897" s="86"/>
      <c r="E1897" s="45"/>
      <c r="F1897" s="87"/>
      <c r="G1897" s="86"/>
      <c r="H1897" s="88"/>
      <c r="I1897" s="90"/>
      <c r="J1897" s="47"/>
      <c r="K1897" s="51"/>
      <c r="L1897" s="51"/>
      <c r="M1897" s="51"/>
      <c r="N1897" s="51"/>
      <c r="O1897" s="47"/>
      <c r="P1897" s="47"/>
      <c r="Q1897" s="47"/>
      <c r="R1897" s="7"/>
      <c r="S1897" s="10"/>
    </row>
    <row r="1898" spans="1:20" ht="11.25" outlineLevel="3" x14ac:dyDescent="0.2">
      <c r="A1898" s="16"/>
      <c r="B1898" s="113"/>
      <c r="C1898" s="114">
        <v>8</v>
      </c>
      <c r="D1898" s="115" t="s">
        <v>236</v>
      </c>
      <c r="E1898" s="116" t="s">
        <v>1532</v>
      </c>
      <c r="F1898" s="117" t="s">
        <v>1533</v>
      </c>
      <c r="G1898" s="115" t="s">
        <v>239</v>
      </c>
      <c r="H1898" s="118">
        <v>3</v>
      </c>
      <c r="I1898" s="119">
        <v>0</v>
      </c>
      <c r="J1898" s="120">
        <f>H1898*I1898</f>
        <v>0</v>
      </c>
      <c r="K1898" s="118">
        <v>6.3000000000000003E-4</v>
      </c>
      <c r="L1898" s="118">
        <f>H1898*K1898</f>
        <v>1.8900000000000002E-3</v>
      </c>
      <c r="M1898" s="118"/>
      <c r="N1898" s="118">
        <f>H1898*M1898</f>
        <v>0</v>
      </c>
      <c r="O1898" s="120">
        <v>21</v>
      </c>
      <c r="P1898" s="120">
        <f>J1898*(O1898/100)</f>
        <v>0</v>
      </c>
      <c r="Q1898" s="120">
        <f>J1898+P1898</f>
        <v>0</v>
      </c>
      <c r="R1898" s="10"/>
      <c r="S1898" s="10"/>
      <c r="T1898" s="10"/>
    </row>
    <row r="1899" spans="1:20" ht="11.25" outlineLevel="3" x14ac:dyDescent="0.2">
      <c r="A1899" s="16"/>
      <c r="B1899" s="113"/>
      <c r="C1899" s="114">
        <v>9</v>
      </c>
      <c r="D1899" s="115" t="s">
        <v>236</v>
      </c>
      <c r="E1899" s="116" t="s">
        <v>1534</v>
      </c>
      <c r="F1899" s="117" t="s">
        <v>1535</v>
      </c>
      <c r="G1899" s="115" t="s">
        <v>306</v>
      </c>
      <c r="H1899" s="118">
        <v>2</v>
      </c>
      <c r="I1899" s="119">
        <v>0</v>
      </c>
      <c r="J1899" s="120">
        <f>H1899*I1899</f>
        <v>0</v>
      </c>
      <c r="K1899" s="118">
        <v>2.0000000000000001E-4</v>
      </c>
      <c r="L1899" s="118">
        <f>H1899*K1899</f>
        <v>4.0000000000000002E-4</v>
      </c>
      <c r="M1899" s="118"/>
      <c r="N1899" s="118">
        <f>H1899*M1899</f>
        <v>0</v>
      </c>
      <c r="O1899" s="120">
        <v>21</v>
      </c>
      <c r="P1899" s="120">
        <f>J1899*(O1899/100)</f>
        <v>0</v>
      </c>
      <c r="Q1899" s="120">
        <f>J1899+P1899</f>
        <v>0</v>
      </c>
      <c r="R1899" s="10"/>
      <c r="S1899" s="10"/>
      <c r="T1899" s="10"/>
    </row>
    <row r="1900" spans="1:20" ht="11.25" outlineLevel="3" x14ac:dyDescent="0.2">
      <c r="A1900" s="16"/>
      <c r="B1900" s="113"/>
      <c r="C1900" s="114">
        <v>10</v>
      </c>
      <c r="D1900" s="115" t="s">
        <v>181</v>
      </c>
      <c r="E1900" s="116" t="s">
        <v>1536</v>
      </c>
      <c r="F1900" s="117" t="s">
        <v>1537</v>
      </c>
      <c r="G1900" s="115" t="s">
        <v>277</v>
      </c>
      <c r="H1900" s="118">
        <v>13.8</v>
      </c>
      <c r="I1900" s="119">
        <v>0</v>
      </c>
      <c r="J1900" s="120">
        <f>H1900*I1900</f>
        <v>0</v>
      </c>
      <c r="K1900" s="118"/>
      <c r="L1900" s="118">
        <f>H1900*K1900</f>
        <v>0</v>
      </c>
      <c r="M1900" s="118"/>
      <c r="N1900" s="118">
        <f>H1900*M1900</f>
        <v>0</v>
      </c>
      <c r="O1900" s="120">
        <v>21</v>
      </c>
      <c r="P1900" s="120">
        <f>J1900*(O1900/100)</f>
        <v>0</v>
      </c>
      <c r="Q1900" s="120">
        <f>J1900+P1900</f>
        <v>0</v>
      </c>
      <c r="R1900" s="10"/>
      <c r="S1900" s="10"/>
      <c r="T1900" s="10"/>
    </row>
    <row r="1901" spans="1:20" ht="9.75" outlineLevel="4" x14ac:dyDescent="0.2">
      <c r="A1901" s="121"/>
      <c r="B1901" s="122"/>
      <c r="C1901" s="122"/>
      <c r="D1901" s="123"/>
      <c r="E1901" s="128" t="s">
        <v>17</v>
      </c>
      <c r="F1901" s="124" t="s">
        <v>1538</v>
      </c>
      <c r="G1901" s="123"/>
      <c r="H1901" s="125">
        <v>13.8</v>
      </c>
      <c r="I1901" s="126"/>
      <c r="J1901" s="127"/>
      <c r="K1901" s="125"/>
      <c r="L1901" s="125"/>
      <c r="M1901" s="125"/>
      <c r="N1901" s="125"/>
      <c r="O1901" s="127"/>
      <c r="P1901" s="127"/>
      <c r="Q1901" s="127"/>
      <c r="R1901" s="7"/>
      <c r="S1901" s="10"/>
    </row>
    <row r="1902" spans="1:20" ht="7.5" customHeight="1" outlineLevel="4" x14ac:dyDescent="0.15">
      <c r="A1902" s="10"/>
      <c r="B1902" s="84"/>
      <c r="C1902" s="83"/>
      <c r="D1902" s="86"/>
      <c r="E1902" s="45"/>
      <c r="F1902" s="87"/>
      <c r="G1902" s="86"/>
      <c r="H1902" s="88"/>
      <c r="I1902" s="90"/>
      <c r="J1902" s="47"/>
      <c r="K1902" s="51"/>
      <c r="L1902" s="51"/>
      <c r="M1902" s="51"/>
      <c r="N1902" s="51"/>
      <c r="O1902" s="47"/>
      <c r="P1902" s="47"/>
      <c r="Q1902" s="47"/>
      <c r="R1902" s="7"/>
      <c r="S1902" s="10"/>
    </row>
    <row r="1903" spans="1:20" ht="11.25" outlineLevel="3" x14ac:dyDescent="0.2">
      <c r="A1903" s="16"/>
      <c r="B1903" s="113"/>
      <c r="C1903" s="114">
        <v>11</v>
      </c>
      <c r="D1903" s="115" t="s">
        <v>236</v>
      </c>
      <c r="E1903" s="116" t="s">
        <v>1539</v>
      </c>
      <c r="F1903" s="117" t="s">
        <v>1540</v>
      </c>
      <c r="G1903" s="115" t="s">
        <v>277</v>
      </c>
      <c r="H1903" s="118">
        <v>68</v>
      </c>
      <c r="I1903" s="119">
        <v>0</v>
      </c>
      <c r="J1903" s="120">
        <f t="shared" ref="J1903:J1908" si="15">H1903*I1903</f>
        <v>0</v>
      </c>
      <c r="K1903" s="118">
        <v>3.0000000000000001E-5</v>
      </c>
      <c r="L1903" s="118">
        <f t="shared" ref="L1903:L1908" si="16">H1903*K1903</f>
        <v>2.0400000000000001E-3</v>
      </c>
      <c r="M1903" s="118"/>
      <c r="N1903" s="118">
        <f t="shared" ref="N1903:N1908" si="17">H1903*M1903</f>
        <v>0</v>
      </c>
      <c r="O1903" s="120">
        <v>21</v>
      </c>
      <c r="P1903" s="120">
        <f t="shared" ref="P1903:P1908" si="18">J1903*(O1903/100)</f>
        <v>0</v>
      </c>
      <c r="Q1903" s="120">
        <f t="shared" ref="Q1903:Q1908" si="19">J1903+P1903</f>
        <v>0</v>
      </c>
      <c r="R1903" s="10"/>
      <c r="S1903" s="10"/>
      <c r="T1903" s="10"/>
    </row>
    <row r="1904" spans="1:20" ht="11.25" outlineLevel="3" x14ac:dyDescent="0.2">
      <c r="A1904" s="16"/>
      <c r="B1904" s="113"/>
      <c r="C1904" s="114">
        <v>12</v>
      </c>
      <c r="D1904" s="115" t="s">
        <v>236</v>
      </c>
      <c r="E1904" s="116" t="s">
        <v>1541</v>
      </c>
      <c r="F1904" s="117" t="s">
        <v>1542</v>
      </c>
      <c r="G1904" s="115" t="s">
        <v>306</v>
      </c>
      <c r="H1904" s="118">
        <v>20</v>
      </c>
      <c r="I1904" s="119">
        <v>0</v>
      </c>
      <c r="J1904" s="120">
        <f t="shared" si="15"/>
        <v>0</v>
      </c>
      <c r="K1904" s="118"/>
      <c r="L1904" s="118">
        <f t="shared" si="16"/>
        <v>0</v>
      </c>
      <c r="M1904" s="118"/>
      <c r="N1904" s="118">
        <f t="shared" si="17"/>
        <v>0</v>
      </c>
      <c r="O1904" s="120">
        <v>21</v>
      </c>
      <c r="P1904" s="120">
        <f t="shared" si="18"/>
        <v>0</v>
      </c>
      <c r="Q1904" s="120">
        <f t="shared" si="19"/>
        <v>0</v>
      </c>
      <c r="R1904" s="10"/>
      <c r="S1904" s="10"/>
      <c r="T1904" s="10"/>
    </row>
    <row r="1905" spans="1:20" ht="11.25" outlineLevel="3" x14ac:dyDescent="0.2">
      <c r="A1905" s="16"/>
      <c r="B1905" s="113"/>
      <c r="C1905" s="114">
        <v>13</v>
      </c>
      <c r="D1905" s="115" t="s">
        <v>236</v>
      </c>
      <c r="E1905" s="116" t="s">
        <v>1543</v>
      </c>
      <c r="F1905" s="117" t="s">
        <v>1544</v>
      </c>
      <c r="G1905" s="115" t="s">
        <v>306</v>
      </c>
      <c r="H1905" s="118">
        <v>7</v>
      </c>
      <c r="I1905" s="119">
        <v>0</v>
      </c>
      <c r="J1905" s="120">
        <f t="shared" si="15"/>
        <v>0</v>
      </c>
      <c r="K1905" s="118"/>
      <c r="L1905" s="118">
        <f t="shared" si="16"/>
        <v>0</v>
      </c>
      <c r="M1905" s="118"/>
      <c r="N1905" s="118">
        <f t="shared" si="17"/>
        <v>0</v>
      </c>
      <c r="O1905" s="120">
        <v>21</v>
      </c>
      <c r="P1905" s="120">
        <f t="shared" si="18"/>
        <v>0</v>
      </c>
      <c r="Q1905" s="120">
        <f t="shared" si="19"/>
        <v>0</v>
      </c>
      <c r="R1905" s="10"/>
      <c r="S1905" s="10"/>
      <c r="T1905" s="10"/>
    </row>
    <row r="1906" spans="1:20" ht="11.25" outlineLevel="3" x14ac:dyDescent="0.2">
      <c r="A1906" s="16"/>
      <c r="B1906" s="113"/>
      <c r="C1906" s="114">
        <v>14</v>
      </c>
      <c r="D1906" s="115" t="s">
        <v>236</v>
      </c>
      <c r="E1906" s="116" t="s">
        <v>1545</v>
      </c>
      <c r="F1906" s="117" t="s">
        <v>1546</v>
      </c>
      <c r="G1906" s="115" t="s">
        <v>306</v>
      </c>
      <c r="H1906" s="118">
        <v>9</v>
      </c>
      <c r="I1906" s="119">
        <v>0</v>
      </c>
      <c r="J1906" s="120">
        <f t="shared" si="15"/>
        <v>0</v>
      </c>
      <c r="K1906" s="118"/>
      <c r="L1906" s="118">
        <f t="shared" si="16"/>
        <v>0</v>
      </c>
      <c r="M1906" s="118"/>
      <c r="N1906" s="118">
        <f t="shared" si="17"/>
        <v>0</v>
      </c>
      <c r="O1906" s="120">
        <v>21</v>
      </c>
      <c r="P1906" s="120">
        <f t="shared" si="18"/>
        <v>0</v>
      </c>
      <c r="Q1906" s="120">
        <f t="shared" si="19"/>
        <v>0</v>
      </c>
      <c r="R1906" s="10"/>
      <c r="S1906" s="10"/>
      <c r="T1906" s="10"/>
    </row>
    <row r="1907" spans="1:20" ht="11.25" outlineLevel="3" x14ac:dyDescent="0.2">
      <c r="A1907" s="16"/>
      <c r="B1907" s="113"/>
      <c r="C1907" s="114">
        <v>15</v>
      </c>
      <c r="D1907" s="115" t="s">
        <v>236</v>
      </c>
      <c r="E1907" s="116" t="s">
        <v>1547</v>
      </c>
      <c r="F1907" s="117" t="s">
        <v>1548</v>
      </c>
      <c r="G1907" s="115" t="s">
        <v>239</v>
      </c>
      <c r="H1907" s="118">
        <v>131.691</v>
      </c>
      <c r="I1907" s="119">
        <v>0</v>
      </c>
      <c r="J1907" s="120">
        <f t="shared" si="15"/>
        <v>0</v>
      </c>
      <c r="K1907" s="118">
        <v>5.0000000000000002E-5</v>
      </c>
      <c r="L1907" s="118">
        <f t="shared" si="16"/>
        <v>6.5845500000000006E-3</v>
      </c>
      <c r="M1907" s="118"/>
      <c r="N1907" s="118">
        <f t="shared" si="17"/>
        <v>0</v>
      </c>
      <c r="O1907" s="120">
        <v>21</v>
      </c>
      <c r="P1907" s="120">
        <f t="shared" si="18"/>
        <v>0</v>
      </c>
      <c r="Q1907" s="120">
        <f t="shared" si="19"/>
        <v>0</v>
      </c>
      <c r="R1907" s="10"/>
      <c r="S1907" s="10"/>
      <c r="T1907" s="10"/>
    </row>
    <row r="1908" spans="1:20" ht="11.25" outlineLevel="3" x14ac:dyDescent="0.2">
      <c r="A1908" s="16"/>
      <c r="B1908" s="113"/>
      <c r="C1908" s="114">
        <v>16</v>
      </c>
      <c r="D1908" s="115" t="s">
        <v>236</v>
      </c>
      <c r="E1908" s="116" t="s">
        <v>1549</v>
      </c>
      <c r="F1908" s="117" t="s">
        <v>1550</v>
      </c>
      <c r="G1908" s="115" t="s">
        <v>234</v>
      </c>
      <c r="H1908" s="118">
        <v>2.8748489399999997</v>
      </c>
      <c r="I1908" s="119">
        <v>0</v>
      </c>
      <c r="J1908" s="120">
        <f t="shared" si="15"/>
        <v>0</v>
      </c>
      <c r="K1908" s="118"/>
      <c r="L1908" s="118">
        <f t="shared" si="16"/>
        <v>0</v>
      </c>
      <c r="M1908" s="118"/>
      <c r="N1908" s="118">
        <f t="shared" si="17"/>
        <v>0</v>
      </c>
      <c r="O1908" s="120">
        <v>21</v>
      </c>
      <c r="P1908" s="120">
        <f t="shared" si="18"/>
        <v>0</v>
      </c>
      <c r="Q1908" s="120">
        <f t="shared" si="19"/>
        <v>0</v>
      </c>
      <c r="R1908" s="10"/>
      <c r="S1908" s="10"/>
      <c r="T1908" s="10"/>
    </row>
    <row r="1909" spans="1:20" outlineLevel="3" x14ac:dyDescent="0.15">
      <c r="B1909" s="7"/>
      <c r="C1909" s="7"/>
      <c r="D1909" s="7"/>
      <c r="E1909" s="7"/>
      <c r="F1909" s="7"/>
      <c r="G1909" s="7"/>
      <c r="H1909" s="7"/>
      <c r="I1909" s="10"/>
      <c r="J1909" s="10"/>
      <c r="K1909" s="7"/>
      <c r="L1909" s="7"/>
      <c r="M1909" s="7"/>
      <c r="N1909" s="7"/>
      <c r="O1909" s="7"/>
      <c r="P1909" s="10"/>
      <c r="Q1909" s="10"/>
    </row>
    <row r="1910" spans="1:20" ht="11.25" outlineLevel="2" x14ac:dyDescent="0.2">
      <c r="A1910" s="77" t="s">
        <v>138</v>
      </c>
      <c r="B1910" s="106">
        <v>3</v>
      </c>
      <c r="C1910" s="107"/>
      <c r="D1910" s="108" t="s">
        <v>180</v>
      </c>
      <c r="E1910" s="108"/>
      <c r="F1910" s="109" t="s">
        <v>139</v>
      </c>
      <c r="G1910" s="108"/>
      <c r="H1910" s="110"/>
      <c r="I1910" s="111"/>
      <c r="J1910" s="79">
        <f>SUBTOTAL(9,J1911:J1923)</f>
        <v>0</v>
      </c>
      <c r="K1910" s="110"/>
      <c r="L1910" s="80">
        <f>SUBTOTAL(9,L1911:L1923)</f>
        <v>4.7928639999999995E-2</v>
      </c>
      <c r="M1910" s="110"/>
      <c r="N1910" s="80">
        <f>SUBTOTAL(9,N1911:N1923)</f>
        <v>0</v>
      </c>
      <c r="O1910" s="112"/>
      <c r="P1910" s="79">
        <f>SUBTOTAL(9,P1911:P1923)</f>
        <v>0</v>
      </c>
      <c r="Q1910" s="79">
        <f>SUBTOTAL(9,Q1911:Q1923)</f>
        <v>0</v>
      </c>
      <c r="R1910" s="7"/>
      <c r="S1910" s="10"/>
      <c r="T1910" s="10"/>
    </row>
    <row r="1911" spans="1:20" ht="11.25" outlineLevel="3" x14ac:dyDescent="0.2">
      <c r="A1911" s="16"/>
      <c r="B1911" s="113"/>
      <c r="C1911" s="114">
        <v>1</v>
      </c>
      <c r="D1911" s="115" t="s">
        <v>236</v>
      </c>
      <c r="E1911" s="116" t="s">
        <v>1551</v>
      </c>
      <c r="F1911" s="117" t="s">
        <v>1552</v>
      </c>
      <c r="G1911" s="115" t="s">
        <v>239</v>
      </c>
      <c r="H1911" s="118">
        <v>126.128</v>
      </c>
      <c r="I1911" s="119">
        <v>0</v>
      </c>
      <c r="J1911" s="120">
        <f>H1911*I1911</f>
        <v>0</v>
      </c>
      <c r="K1911" s="118">
        <v>2.0000000000000002E-5</v>
      </c>
      <c r="L1911" s="118">
        <f>H1911*K1911</f>
        <v>2.5225600000000001E-3</v>
      </c>
      <c r="M1911" s="118"/>
      <c r="N1911" s="118">
        <f>H1911*M1911</f>
        <v>0</v>
      </c>
      <c r="O1911" s="120">
        <v>21</v>
      </c>
      <c r="P1911" s="120">
        <f>J1911*(O1911/100)</f>
        <v>0</v>
      </c>
      <c r="Q1911" s="120">
        <f>J1911+P1911</f>
        <v>0</v>
      </c>
      <c r="R1911" s="10"/>
      <c r="S1911" s="10"/>
      <c r="T1911" s="10"/>
    </row>
    <row r="1912" spans="1:20" ht="9.75" outlineLevel="4" x14ac:dyDescent="0.2">
      <c r="A1912" s="121"/>
      <c r="B1912" s="122"/>
      <c r="C1912" s="122"/>
      <c r="D1912" s="123"/>
      <c r="E1912" s="128" t="s">
        <v>17</v>
      </c>
      <c r="F1912" s="124" t="s">
        <v>1553</v>
      </c>
      <c r="G1912" s="123"/>
      <c r="H1912" s="125">
        <v>126.128</v>
      </c>
      <c r="I1912" s="126"/>
      <c r="J1912" s="127"/>
      <c r="K1912" s="125"/>
      <c r="L1912" s="125"/>
      <c r="M1912" s="125"/>
      <c r="N1912" s="125"/>
      <c r="O1912" s="127"/>
      <c r="P1912" s="127"/>
      <c r="Q1912" s="127"/>
      <c r="R1912" s="7"/>
      <c r="S1912" s="10"/>
    </row>
    <row r="1913" spans="1:20" ht="7.5" customHeight="1" outlineLevel="4" x14ac:dyDescent="0.15">
      <c r="A1913" s="10"/>
      <c r="B1913" s="84"/>
      <c r="C1913" s="83"/>
      <c r="D1913" s="86"/>
      <c r="E1913" s="45"/>
      <c r="F1913" s="87"/>
      <c r="G1913" s="86"/>
      <c r="H1913" s="88"/>
      <c r="I1913" s="90"/>
      <c r="J1913" s="47"/>
      <c r="K1913" s="51"/>
      <c r="L1913" s="51"/>
      <c r="M1913" s="51"/>
      <c r="N1913" s="51"/>
      <c r="O1913" s="47"/>
      <c r="P1913" s="47"/>
      <c r="Q1913" s="47"/>
      <c r="R1913" s="7"/>
      <c r="S1913" s="10"/>
    </row>
    <row r="1914" spans="1:20" ht="11.25" outlineLevel="3" x14ac:dyDescent="0.2">
      <c r="A1914" s="16"/>
      <c r="B1914" s="113"/>
      <c r="C1914" s="114">
        <v>2</v>
      </c>
      <c r="D1914" s="115" t="s">
        <v>236</v>
      </c>
      <c r="E1914" s="116" t="s">
        <v>1554</v>
      </c>
      <c r="F1914" s="117" t="s">
        <v>1555</v>
      </c>
      <c r="G1914" s="115" t="s">
        <v>239</v>
      </c>
      <c r="H1914" s="118">
        <v>126.128</v>
      </c>
      <c r="I1914" s="119">
        <v>0</v>
      </c>
      <c r="J1914" s="120">
        <f>H1914*I1914</f>
        <v>0</v>
      </c>
      <c r="K1914" s="118">
        <v>1.3999999999999999E-4</v>
      </c>
      <c r="L1914" s="118">
        <f>H1914*K1914</f>
        <v>1.7657919999999997E-2</v>
      </c>
      <c r="M1914" s="118"/>
      <c r="N1914" s="118">
        <f>H1914*M1914</f>
        <v>0</v>
      </c>
      <c r="O1914" s="120">
        <v>21</v>
      </c>
      <c r="P1914" s="120">
        <f>J1914*(O1914/100)</f>
        <v>0</v>
      </c>
      <c r="Q1914" s="120">
        <f>J1914+P1914</f>
        <v>0</v>
      </c>
      <c r="R1914" s="10"/>
      <c r="S1914" s="10"/>
      <c r="T1914" s="10"/>
    </row>
    <row r="1915" spans="1:20" ht="9.75" outlineLevel="4" x14ac:dyDescent="0.2">
      <c r="A1915" s="121"/>
      <c r="B1915" s="122"/>
      <c r="C1915" s="122"/>
      <c r="D1915" s="123"/>
      <c r="E1915" s="128" t="s">
        <v>17</v>
      </c>
      <c r="F1915" s="124" t="s">
        <v>1553</v>
      </c>
      <c r="G1915" s="123"/>
      <c r="H1915" s="125">
        <v>126.128</v>
      </c>
      <c r="I1915" s="126"/>
      <c r="J1915" s="127"/>
      <c r="K1915" s="125"/>
      <c r="L1915" s="125"/>
      <c r="M1915" s="125"/>
      <c r="N1915" s="125"/>
      <c r="O1915" s="127"/>
      <c r="P1915" s="127"/>
      <c r="Q1915" s="127"/>
      <c r="R1915" s="7"/>
      <c r="S1915" s="10"/>
    </row>
    <row r="1916" spans="1:20" ht="7.5" customHeight="1" outlineLevel="4" x14ac:dyDescent="0.15">
      <c r="A1916" s="10"/>
      <c r="B1916" s="84"/>
      <c r="C1916" s="83"/>
      <c r="D1916" s="86"/>
      <c r="E1916" s="45"/>
      <c r="F1916" s="87"/>
      <c r="G1916" s="86"/>
      <c r="H1916" s="88"/>
      <c r="I1916" s="90"/>
      <c r="J1916" s="47"/>
      <c r="K1916" s="51"/>
      <c r="L1916" s="51"/>
      <c r="M1916" s="51"/>
      <c r="N1916" s="51"/>
      <c r="O1916" s="47"/>
      <c r="P1916" s="47"/>
      <c r="Q1916" s="47"/>
      <c r="R1916" s="7"/>
      <c r="S1916" s="10"/>
    </row>
    <row r="1917" spans="1:20" ht="11.25" outlineLevel="3" x14ac:dyDescent="0.2">
      <c r="A1917" s="16"/>
      <c r="B1917" s="113"/>
      <c r="C1917" s="114">
        <v>3</v>
      </c>
      <c r="D1917" s="115" t="s">
        <v>236</v>
      </c>
      <c r="E1917" s="116" t="s">
        <v>1556</v>
      </c>
      <c r="F1917" s="117" t="s">
        <v>1557</v>
      </c>
      <c r="G1917" s="115" t="s">
        <v>239</v>
      </c>
      <c r="H1917" s="118">
        <v>126.128</v>
      </c>
      <c r="I1917" s="119">
        <v>0</v>
      </c>
      <c r="J1917" s="120">
        <f>H1917*I1917</f>
        <v>0</v>
      </c>
      <c r="K1917" s="118">
        <v>1.3999999999999999E-4</v>
      </c>
      <c r="L1917" s="118">
        <f>H1917*K1917</f>
        <v>1.7657919999999997E-2</v>
      </c>
      <c r="M1917" s="118"/>
      <c r="N1917" s="118">
        <f>H1917*M1917</f>
        <v>0</v>
      </c>
      <c r="O1917" s="120">
        <v>21</v>
      </c>
      <c r="P1917" s="120">
        <f>J1917*(O1917/100)</f>
        <v>0</v>
      </c>
      <c r="Q1917" s="120">
        <f>J1917+P1917</f>
        <v>0</v>
      </c>
      <c r="R1917" s="10"/>
      <c r="S1917" s="10"/>
      <c r="T1917" s="10"/>
    </row>
    <row r="1918" spans="1:20" ht="9.75" outlineLevel="4" x14ac:dyDescent="0.2">
      <c r="A1918" s="121"/>
      <c r="B1918" s="122"/>
      <c r="C1918" s="122"/>
      <c r="D1918" s="123"/>
      <c r="E1918" s="128" t="s">
        <v>17</v>
      </c>
      <c r="F1918" s="124" t="s">
        <v>1553</v>
      </c>
      <c r="G1918" s="123"/>
      <c r="H1918" s="125">
        <v>126.128</v>
      </c>
      <c r="I1918" s="126"/>
      <c r="J1918" s="127"/>
      <c r="K1918" s="125"/>
      <c r="L1918" s="125"/>
      <c r="M1918" s="125"/>
      <c r="N1918" s="125"/>
      <c r="O1918" s="127"/>
      <c r="P1918" s="127"/>
      <c r="Q1918" s="127"/>
      <c r="R1918" s="7"/>
      <c r="S1918" s="10"/>
    </row>
    <row r="1919" spans="1:20" ht="7.5" customHeight="1" outlineLevel="4" x14ac:dyDescent="0.15">
      <c r="A1919" s="10"/>
      <c r="B1919" s="84"/>
      <c r="C1919" s="83"/>
      <c r="D1919" s="86"/>
      <c r="E1919" s="45"/>
      <c r="F1919" s="87"/>
      <c r="G1919" s="86"/>
      <c r="H1919" s="88"/>
      <c r="I1919" s="90"/>
      <c r="J1919" s="47"/>
      <c r="K1919" s="51"/>
      <c r="L1919" s="51"/>
      <c r="M1919" s="51"/>
      <c r="N1919" s="51"/>
      <c r="O1919" s="47"/>
      <c r="P1919" s="47"/>
      <c r="Q1919" s="47"/>
      <c r="R1919" s="7"/>
      <c r="S1919" s="10"/>
    </row>
    <row r="1920" spans="1:20" ht="11.25" outlineLevel="3" x14ac:dyDescent="0.2">
      <c r="A1920" s="16"/>
      <c r="B1920" s="113"/>
      <c r="C1920" s="114">
        <v>4</v>
      </c>
      <c r="D1920" s="115" t="s">
        <v>236</v>
      </c>
      <c r="E1920" s="116" t="s">
        <v>1558</v>
      </c>
      <c r="F1920" s="117" t="s">
        <v>1559</v>
      </c>
      <c r="G1920" s="115" t="s">
        <v>239</v>
      </c>
      <c r="H1920" s="118">
        <v>126.128</v>
      </c>
      <c r="I1920" s="119">
        <v>0</v>
      </c>
      <c r="J1920" s="120">
        <f>H1920*I1920</f>
        <v>0</v>
      </c>
      <c r="K1920" s="118">
        <v>8.0000000000000007E-5</v>
      </c>
      <c r="L1920" s="118">
        <f>H1920*K1920</f>
        <v>1.009024E-2</v>
      </c>
      <c r="M1920" s="118"/>
      <c r="N1920" s="118">
        <f>H1920*M1920</f>
        <v>0</v>
      </c>
      <c r="O1920" s="120">
        <v>21</v>
      </c>
      <c r="P1920" s="120">
        <f>J1920*(O1920/100)</f>
        <v>0</v>
      </c>
      <c r="Q1920" s="120">
        <f>J1920+P1920</f>
        <v>0</v>
      </c>
      <c r="R1920" s="10"/>
      <c r="S1920" s="10"/>
      <c r="T1920" s="10"/>
    </row>
    <row r="1921" spans="1:20" ht="9.75" outlineLevel="4" x14ac:dyDescent="0.2">
      <c r="A1921" s="121"/>
      <c r="B1921" s="122"/>
      <c r="C1921" s="122"/>
      <c r="D1921" s="123"/>
      <c r="E1921" s="128" t="s">
        <v>17</v>
      </c>
      <c r="F1921" s="124" t="s">
        <v>1553</v>
      </c>
      <c r="G1921" s="123"/>
      <c r="H1921" s="125">
        <v>126.128</v>
      </c>
      <c r="I1921" s="126"/>
      <c r="J1921" s="127"/>
      <c r="K1921" s="125"/>
      <c r="L1921" s="125"/>
      <c r="M1921" s="125"/>
      <c r="N1921" s="125"/>
      <c r="O1921" s="127"/>
      <c r="P1921" s="127"/>
      <c r="Q1921" s="127"/>
      <c r="R1921" s="7"/>
      <c r="S1921" s="10"/>
    </row>
    <row r="1922" spans="1:20" ht="7.5" customHeight="1" outlineLevel="4" x14ac:dyDescent="0.15">
      <c r="A1922" s="10"/>
      <c r="B1922" s="84"/>
      <c r="C1922" s="83"/>
      <c r="D1922" s="86"/>
      <c r="E1922" s="45"/>
      <c r="F1922" s="87"/>
      <c r="G1922" s="86"/>
      <c r="H1922" s="88"/>
      <c r="I1922" s="90"/>
      <c r="J1922" s="47"/>
      <c r="K1922" s="51"/>
      <c r="L1922" s="51"/>
      <c r="M1922" s="51"/>
      <c r="N1922" s="51"/>
      <c r="O1922" s="47"/>
      <c r="P1922" s="47"/>
      <c r="Q1922" s="47"/>
      <c r="R1922" s="7"/>
      <c r="S1922" s="10"/>
    </row>
    <row r="1923" spans="1:20" outlineLevel="3" x14ac:dyDescent="0.15">
      <c r="B1923" s="7"/>
      <c r="C1923" s="7"/>
      <c r="D1923" s="7"/>
      <c r="E1923" s="7"/>
      <c r="F1923" s="7"/>
      <c r="G1923" s="7"/>
      <c r="H1923" s="7"/>
      <c r="I1923" s="10"/>
      <c r="J1923" s="10"/>
      <c r="K1923" s="7"/>
      <c r="L1923" s="7"/>
      <c r="M1923" s="7"/>
      <c r="N1923" s="7"/>
      <c r="O1923" s="7"/>
      <c r="P1923" s="10"/>
      <c r="Q1923" s="10"/>
    </row>
    <row r="1924" spans="1:20" ht="11.25" outlineLevel="2" x14ac:dyDescent="0.2">
      <c r="A1924" s="77" t="s">
        <v>140</v>
      </c>
      <c r="B1924" s="106">
        <v>3</v>
      </c>
      <c r="C1924" s="107"/>
      <c r="D1924" s="108" t="s">
        <v>180</v>
      </c>
      <c r="E1924" s="108"/>
      <c r="F1924" s="109" t="s">
        <v>141</v>
      </c>
      <c r="G1924" s="108"/>
      <c r="H1924" s="110"/>
      <c r="I1924" s="111"/>
      <c r="J1924" s="79">
        <f>SUBTOTAL(9,J1925:J1934)</f>
        <v>0</v>
      </c>
      <c r="K1924" s="110"/>
      <c r="L1924" s="80">
        <f>SUBTOTAL(9,L1925:L1934)</f>
        <v>1.0471999999999999E-2</v>
      </c>
      <c r="M1924" s="110"/>
      <c r="N1924" s="80">
        <f>SUBTOTAL(9,N1925:N1934)</f>
        <v>0</v>
      </c>
      <c r="O1924" s="112"/>
      <c r="P1924" s="79">
        <f>SUBTOTAL(9,P1925:P1934)</f>
        <v>0</v>
      </c>
      <c r="Q1924" s="79">
        <f>SUBTOTAL(9,Q1925:Q1934)</f>
        <v>0</v>
      </c>
      <c r="R1924" s="7"/>
      <c r="S1924" s="10"/>
      <c r="T1924" s="10"/>
    </row>
    <row r="1925" spans="1:20" ht="11.25" outlineLevel="3" x14ac:dyDescent="0.2">
      <c r="A1925" s="16"/>
      <c r="B1925" s="113"/>
      <c r="C1925" s="114">
        <v>1</v>
      </c>
      <c r="D1925" s="115" t="s">
        <v>236</v>
      </c>
      <c r="E1925" s="116" t="s">
        <v>1560</v>
      </c>
      <c r="F1925" s="117" t="s">
        <v>1561</v>
      </c>
      <c r="G1925" s="115" t="s">
        <v>239</v>
      </c>
      <c r="H1925" s="118">
        <v>30.799999999999997</v>
      </c>
      <c r="I1925" s="119">
        <v>0</v>
      </c>
      <c r="J1925" s="120">
        <f>H1925*I1925</f>
        <v>0</v>
      </c>
      <c r="K1925" s="118"/>
      <c r="L1925" s="118">
        <f>H1925*K1925</f>
        <v>0</v>
      </c>
      <c r="M1925" s="118"/>
      <c r="N1925" s="118">
        <f>H1925*M1925</f>
        <v>0</v>
      </c>
      <c r="O1925" s="120">
        <v>21</v>
      </c>
      <c r="P1925" s="120">
        <f>J1925*(O1925/100)</f>
        <v>0</v>
      </c>
      <c r="Q1925" s="120">
        <f>J1925+P1925</f>
        <v>0</v>
      </c>
      <c r="R1925" s="10"/>
      <c r="S1925" s="10"/>
      <c r="T1925" s="10"/>
    </row>
    <row r="1926" spans="1:20" ht="9.75" outlineLevel="4" x14ac:dyDescent="0.2">
      <c r="A1926" s="121"/>
      <c r="B1926" s="122"/>
      <c r="C1926" s="122"/>
      <c r="D1926" s="123"/>
      <c r="E1926" s="128" t="s">
        <v>17</v>
      </c>
      <c r="F1926" s="124" t="s">
        <v>1347</v>
      </c>
      <c r="G1926" s="123"/>
      <c r="H1926" s="125">
        <v>30.799999999999997</v>
      </c>
      <c r="I1926" s="126"/>
      <c r="J1926" s="127"/>
      <c r="K1926" s="125"/>
      <c r="L1926" s="125"/>
      <c r="M1926" s="125"/>
      <c r="N1926" s="125"/>
      <c r="O1926" s="127"/>
      <c r="P1926" s="127"/>
      <c r="Q1926" s="127"/>
      <c r="R1926" s="7"/>
      <c r="S1926" s="10"/>
    </row>
    <row r="1927" spans="1:20" ht="7.5" customHeight="1" outlineLevel="4" x14ac:dyDescent="0.15">
      <c r="A1927" s="10"/>
      <c r="B1927" s="84"/>
      <c r="C1927" s="83"/>
      <c r="D1927" s="86"/>
      <c r="E1927" s="45"/>
      <c r="F1927" s="87"/>
      <c r="G1927" s="86"/>
      <c r="H1927" s="88"/>
      <c r="I1927" s="90"/>
      <c r="J1927" s="47"/>
      <c r="K1927" s="51"/>
      <c r="L1927" s="51"/>
      <c r="M1927" s="51"/>
      <c r="N1927" s="51"/>
      <c r="O1927" s="47"/>
      <c r="P1927" s="47"/>
      <c r="Q1927" s="47"/>
      <c r="R1927" s="7"/>
      <c r="S1927" s="10"/>
    </row>
    <row r="1928" spans="1:20" ht="11.25" outlineLevel="3" x14ac:dyDescent="0.2">
      <c r="A1928" s="16"/>
      <c r="B1928" s="113"/>
      <c r="C1928" s="114">
        <v>2</v>
      </c>
      <c r="D1928" s="115" t="s">
        <v>236</v>
      </c>
      <c r="E1928" s="116" t="s">
        <v>1562</v>
      </c>
      <c r="F1928" s="117" t="s">
        <v>1563</v>
      </c>
      <c r="G1928" s="115" t="s">
        <v>239</v>
      </c>
      <c r="H1928" s="118">
        <v>30.799999999999997</v>
      </c>
      <c r="I1928" s="119">
        <v>0</v>
      </c>
      <c r="J1928" s="120">
        <f>H1928*I1928</f>
        <v>0</v>
      </c>
      <c r="K1928" s="118">
        <v>2.0000000000000001E-4</v>
      </c>
      <c r="L1928" s="118">
        <f>H1928*K1928</f>
        <v>6.1599999999999997E-3</v>
      </c>
      <c r="M1928" s="118"/>
      <c r="N1928" s="118">
        <f>H1928*M1928</f>
        <v>0</v>
      </c>
      <c r="O1928" s="120">
        <v>21</v>
      </c>
      <c r="P1928" s="120">
        <f>J1928*(O1928/100)</f>
        <v>0</v>
      </c>
      <c r="Q1928" s="120">
        <f>J1928+P1928</f>
        <v>0</v>
      </c>
      <c r="R1928" s="10"/>
      <c r="S1928" s="10"/>
      <c r="T1928" s="10"/>
    </row>
    <row r="1929" spans="1:20" ht="9.75" outlineLevel="4" x14ac:dyDescent="0.2">
      <c r="A1929" s="121"/>
      <c r="B1929" s="122"/>
      <c r="C1929" s="122"/>
      <c r="D1929" s="123"/>
      <c r="E1929" s="128" t="s">
        <v>17</v>
      </c>
      <c r="F1929" s="124" t="s">
        <v>1347</v>
      </c>
      <c r="G1929" s="123"/>
      <c r="H1929" s="125">
        <v>30.799999999999997</v>
      </c>
      <c r="I1929" s="126"/>
      <c r="J1929" s="127"/>
      <c r="K1929" s="125"/>
      <c r="L1929" s="125"/>
      <c r="M1929" s="125"/>
      <c r="N1929" s="125"/>
      <c r="O1929" s="127"/>
      <c r="P1929" s="127"/>
      <c r="Q1929" s="127"/>
      <c r="R1929" s="7"/>
      <c r="S1929" s="10"/>
    </row>
    <row r="1930" spans="1:20" ht="7.5" customHeight="1" outlineLevel="4" x14ac:dyDescent="0.15">
      <c r="A1930" s="10"/>
      <c r="B1930" s="84"/>
      <c r="C1930" s="83"/>
      <c r="D1930" s="86"/>
      <c r="E1930" s="45"/>
      <c r="F1930" s="87"/>
      <c r="G1930" s="86"/>
      <c r="H1930" s="88"/>
      <c r="I1930" s="90"/>
      <c r="J1930" s="47"/>
      <c r="K1930" s="51"/>
      <c r="L1930" s="51"/>
      <c r="M1930" s="51"/>
      <c r="N1930" s="51"/>
      <c r="O1930" s="47"/>
      <c r="P1930" s="47"/>
      <c r="Q1930" s="47"/>
      <c r="R1930" s="7"/>
      <c r="S1930" s="10"/>
    </row>
    <row r="1931" spans="1:20" ht="11.25" outlineLevel="3" x14ac:dyDescent="0.2">
      <c r="A1931" s="16"/>
      <c r="B1931" s="113"/>
      <c r="C1931" s="114">
        <v>3</v>
      </c>
      <c r="D1931" s="115" t="s">
        <v>236</v>
      </c>
      <c r="E1931" s="116" t="s">
        <v>1564</v>
      </c>
      <c r="F1931" s="117" t="s">
        <v>1565</v>
      </c>
      <c r="G1931" s="115" t="s">
        <v>239</v>
      </c>
      <c r="H1931" s="118">
        <v>30.799999999999997</v>
      </c>
      <c r="I1931" s="119">
        <v>0</v>
      </c>
      <c r="J1931" s="120">
        <f>H1931*I1931</f>
        <v>0</v>
      </c>
      <c r="K1931" s="118">
        <v>1.3999999999999999E-4</v>
      </c>
      <c r="L1931" s="118">
        <f>H1931*K1931</f>
        <v>4.311999999999999E-3</v>
      </c>
      <c r="M1931" s="118"/>
      <c r="N1931" s="118">
        <f>H1931*M1931</f>
        <v>0</v>
      </c>
      <c r="O1931" s="120">
        <v>21</v>
      </c>
      <c r="P1931" s="120">
        <f>J1931*(O1931/100)</f>
        <v>0</v>
      </c>
      <c r="Q1931" s="120">
        <f>J1931+P1931</f>
        <v>0</v>
      </c>
      <c r="R1931" s="10"/>
      <c r="S1931" s="10"/>
      <c r="T1931" s="10"/>
    </row>
    <row r="1932" spans="1:20" ht="9.75" outlineLevel="4" x14ac:dyDescent="0.2">
      <c r="A1932" s="121"/>
      <c r="B1932" s="122"/>
      <c r="C1932" s="122"/>
      <c r="D1932" s="123"/>
      <c r="E1932" s="128" t="s">
        <v>17</v>
      </c>
      <c r="F1932" s="124" t="s">
        <v>1347</v>
      </c>
      <c r="G1932" s="123"/>
      <c r="H1932" s="125">
        <v>30.799999999999997</v>
      </c>
      <c r="I1932" s="126"/>
      <c r="J1932" s="127"/>
      <c r="K1932" s="125"/>
      <c r="L1932" s="125"/>
      <c r="M1932" s="125"/>
      <c r="N1932" s="125"/>
      <c r="O1932" s="127"/>
      <c r="P1932" s="127"/>
      <c r="Q1932" s="127"/>
      <c r="R1932" s="7"/>
      <c r="S1932" s="10"/>
    </row>
    <row r="1933" spans="1:20" ht="7.5" customHeight="1" outlineLevel="4" x14ac:dyDescent="0.15">
      <c r="A1933" s="10"/>
      <c r="B1933" s="84"/>
      <c r="C1933" s="83"/>
      <c r="D1933" s="86"/>
      <c r="E1933" s="45"/>
      <c r="F1933" s="87"/>
      <c r="G1933" s="86"/>
      <c r="H1933" s="88"/>
      <c r="I1933" s="90"/>
      <c r="J1933" s="47"/>
      <c r="K1933" s="51"/>
      <c r="L1933" s="51"/>
      <c r="M1933" s="51"/>
      <c r="N1933" s="51"/>
      <c r="O1933" s="47"/>
      <c r="P1933" s="47"/>
      <c r="Q1933" s="47"/>
      <c r="R1933" s="7"/>
      <c r="S1933" s="10"/>
    </row>
    <row r="1934" spans="1:20" outlineLevel="3" x14ac:dyDescent="0.15">
      <c r="B1934" s="7"/>
      <c r="C1934" s="7"/>
      <c r="D1934" s="7"/>
      <c r="E1934" s="7"/>
      <c r="F1934" s="7"/>
      <c r="G1934" s="7"/>
      <c r="H1934" s="7"/>
      <c r="I1934" s="10"/>
      <c r="J1934" s="10"/>
      <c r="K1934" s="7"/>
      <c r="L1934" s="7"/>
      <c r="M1934" s="7"/>
      <c r="N1934" s="7"/>
      <c r="O1934" s="7"/>
      <c r="P1934" s="10"/>
      <c r="Q1934" s="10"/>
    </row>
    <row r="1935" spans="1:20" ht="12" outlineLevel="1" x14ac:dyDescent="0.2">
      <c r="A1935" s="73" t="s">
        <v>142</v>
      </c>
      <c r="B1935" s="99">
        <v>2</v>
      </c>
      <c r="C1935" s="100"/>
      <c r="D1935" s="101" t="s">
        <v>179</v>
      </c>
      <c r="E1935" s="101"/>
      <c r="F1935" s="102" t="s">
        <v>143</v>
      </c>
      <c r="G1935" s="101"/>
      <c r="H1935" s="103"/>
      <c r="I1935" s="104"/>
      <c r="J1935" s="75">
        <f>SUBTOTAL(9,J1936:J2147)</f>
        <v>0</v>
      </c>
      <c r="K1935" s="103"/>
      <c r="L1935" s="76">
        <f>SUBTOTAL(9,L1936:L2147)</f>
        <v>197.24846370999992</v>
      </c>
      <c r="M1935" s="103"/>
      <c r="N1935" s="76">
        <f>SUBTOTAL(9,N1936:N2147)</f>
        <v>0.68528999999999995</v>
      </c>
      <c r="O1935" s="105"/>
      <c r="P1935" s="75">
        <f>SUBTOTAL(9,P1936:P2147)</f>
        <v>0</v>
      </c>
      <c r="Q1935" s="75">
        <f>SUBTOTAL(9,Q1936:Q2147)</f>
        <v>0</v>
      </c>
      <c r="R1935" s="7"/>
      <c r="S1935" s="10"/>
      <c r="T1935" s="10"/>
    </row>
    <row r="1936" spans="1:20" ht="11.25" outlineLevel="2" x14ac:dyDescent="0.2">
      <c r="A1936" s="77" t="s">
        <v>144</v>
      </c>
      <c r="B1936" s="106">
        <v>3</v>
      </c>
      <c r="C1936" s="107"/>
      <c r="D1936" s="108" t="s">
        <v>180</v>
      </c>
      <c r="E1936" s="108"/>
      <c r="F1936" s="109" t="s">
        <v>49</v>
      </c>
      <c r="G1936" s="108"/>
      <c r="H1936" s="110"/>
      <c r="I1936" s="111"/>
      <c r="J1936" s="79">
        <f>SUBTOTAL(9,J1937:J1989)</f>
        <v>0</v>
      </c>
      <c r="K1936" s="110"/>
      <c r="L1936" s="80">
        <f>SUBTOTAL(9,L1937:L1989)</f>
        <v>195.8742</v>
      </c>
      <c r="M1936" s="110"/>
      <c r="N1936" s="80">
        <f>SUBTOTAL(9,N1937:N1989)</f>
        <v>0</v>
      </c>
      <c r="O1936" s="112"/>
      <c r="P1936" s="79">
        <f>SUBTOTAL(9,P1937:P1989)</f>
        <v>0</v>
      </c>
      <c r="Q1936" s="79">
        <f>SUBTOTAL(9,Q1937:Q1989)</f>
        <v>0</v>
      </c>
      <c r="R1936" s="7"/>
      <c r="S1936" s="10"/>
      <c r="T1936" s="10"/>
    </row>
    <row r="1937" spans="1:20" ht="22.5" outlineLevel="3" x14ac:dyDescent="0.2">
      <c r="A1937" s="16"/>
      <c r="B1937" s="113"/>
      <c r="C1937" s="114">
        <v>1</v>
      </c>
      <c r="D1937" s="115" t="s">
        <v>236</v>
      </c>
      <c r="E1937" s="116" t="s">
        <v>1566</v>
      </c>
      <c r="F1937" s="117" t="s">
        <v>1567</v>
      </c>
      <c r="G1937" s="115" t="s">
        <v>243</v>
      </c>
      <c r="H1937" s="118">
        <v>105.48</v>
      </c>
      <c r="I1937" s="119">
        <v>0</v>
      </c>
      <c r="J1937" s="120">
        <f>H1937*I1937</f>
        <v>0</v>
      </c>
      <c r="K1937" s="118"/>
      <c r="L1937" s="118">
        <f>H1937*K1937</f>
        <v>0</v>
      </c>
      <c r="M1937" s="118"/>
      <c r="N1937" s="118">
        <f>H1937*M1937</f>
        <v>0</v>
      </c>
      <c r="O1937" s="120">
        <v>21</v>
      </c>
      <c r="P1937" s="120">
        <f>J1937*(O1937/100)</f>
        <v>0</v>
      </c>
      <c r="Q1937" s="120">
        <f>J1937+P1937</f>
        <v>0</v>
      </c>
      <c r="R1937" s="10"/>
      <c r="S1937" s="10"/>
      <c r="T1937" s="10"/>
    </row>
    <row r="1938" spans="1:20" ht="9.75" outlineLevel="4" x14ac:dyDescent="0.2">
      <c r="A1938" s="121"/>
      <c r="B1938" s="122"/>
      <c r="C1938" s="122"/>
      <c r="D1938" s="123"/>
      <c r="E1938" s="128" t="s">
        <v>17</v>
      </c>
      <c r="F1938" s="124" t="s">
        <v>1568</v>
      </c>
      <c r="G1938" s="123"/>
      <c r="H1938" s="125">
        <v>46.62</v>
      </c>
      <c r="I1938" s="126"/>
      <c r="J1938" s="127"/>
      <c r="K1938" s="125"/>
      <c r="L1938" s="125"/>
      <c r="M1938" s="125"/>
      <c r="N1938" s="125"/>
      <c r="O1938" s="127"/>
      <c r="P1938" s="127"/>
      <c r="Q1938" s="127"/>
      <c r="R1938" s="7"/>
      <c r="S1938" s="10"/>
    </row>
    <row r="1939" spans="1:20" ht="9.75" outlineLevel="4" x14ac:dyDescent="0.2">
      <c r="A1939" s="121"/>
      <c r="B1939" s="122"/>
      <c r="C1939" s="122"/>
      <c r="D1939" s="123"/>
      <c r="E1939" s="128"/>
      <c r="F1939" s="124" t="s">
        <v>1569</v>
      </c>
      <c r="G1939" s="123"/>
      <c r="H1939" s="125">
        <v>5.9400000000000013</v>
      </c>
      <c r="I1939" s="126"/>
      <c r="J1939" s="127"/>
      <c r="K1939" s="125"/>
      <c r="L1939" s="125"/>
      <c r="M1939" s="125"/>
      <c r="N1939" s="125"/>
      <c r="O1939" s="127"/>
      <c r="P1939" s="127"/>
      <c r="Q1939" s="127"/>
      <c r="R1939" s="7"/>
      <c r="S1939" s="10"/>
    </row>
    <row r="1940" spans="1:20" ht="9.75" outlineLevel="4" x14ac:dyDescent="0.2">
      <c r="A1940" s="121"/>
      <c r="B1940" s="122"/>
      <c r="C1940" s="122"/>
      <c r="D1940" s="123"/>
      <c r="E1940" s="128"/>
      <c r="F1940" s="124" t="s">
        <v>1570</v>
      </c>
      <c r="G1940" s="123"/>
      <c r="H1940" s="125">
        <v>52.92</v>
      </c>
      <c r="I1940" s="126"/>
      <c r="J1940" s="127"/>
      <c r="K1940" s="125"/>
      <c r="L1940" s="125"/>
      <c r="M1940" s="125"/>
      <c r="N1940" s="125"/>
      <c r="O1940" s="127"/>
      <c r="P1940" s="127"/>
      <c r="Q1940" s="127"/>
      <c r="R1940" s="7"/>
      <c r="S1940" s="10"/>
    </row>
    <row r="1941" spans="1:20" ht="7.5" customHeight="1" outlineLevel="4" x14ac:dyDescent="0.15">
      <c r="A1941" s="10"/>
      <c r="B1941" s="84"/>
      <c r="C1941" s="83"/>
      <c r="D1941" s="86"/>
      <c r="E1941" s="45"/>
      <c r="F1941" s="87"/>
      <c r="G1941" s="86"/>
      <c r="H1941" s="88"/>
      <c r="I1941" s="90"/>
      <c r="J1941" s="47"/>
      <c r="K1941" s="51"/>
      <c r="L1941" s="51"/>
      <c r="M1941" s="51"/>
      <c r="N1941" s="51"/>
      <c r="O1941" s="47"/>
      <c r="P1941" s="47"/>
      <c r="Q1941" s="47"/>
      <c r="R1941" s="7"/>
      <c r="S1941" s="10"/>
    </row>
    <row r="1942" spans="1:20" ht="11.25" outlineLevel="3" x14ac:dyDescent="0.2">
      <c r="A1942" s="16"/>
      <c r="B1942" s="113"/>
      <c r="C1942" s="114">
        <v>2</v>
      </c>
      <c r="D1942" s="115" t="s">
        <v>236</v>
      </c>
      <c r="E1942" s="116" t="s">
        <v>803</v>
      </c>
      <c r="F1942" s="117" t="s">
        <v>804</v>
      </c>
      <c r="G1942" s="115" t="s">
        <v>239</v>
      </c>
      <c r="H1942" s="118">
        <v>255</v>
      </c>
      <c r="I1942" s="119">
        <v>0</v>
      </c>
      <c r="J1942" s="120">
        <f>H1942*I1942</f>
        <v>0</v>
      </c>
      <c r="K1942" s="118">
        <v>8.4000000000000003E-4</v>
      </c>
      <c r="L1942" s="118">
        <f>H1942*K1942</f>
        <v>0.2142</v>
      </c>
      <c r="M1942" s="118"/>
      <c r="N1942" s="118">
        <f>H1942*M1942</f>
        <v>0</v>
      </c>
      <c r="O1942" s="120">
        <v>21</v>
      </c>
      <c r="P1942" s="120">
        <f>J1942*(O1942/100)</f>
        <v>0</v>
      </c>
      <c r="Q1942" s="120">
        <f>J1942+P1942</f>
        <v>0</v>
      </c>
      <c r="R1942" s="10"/>
      <c r="S1942" s="10"/>
      <c r="T1942" s="10"/>
    </row>
    <row r="1943" spans="1:20" ht="9.75" outlineLevel="4" x14ac:dyDescent="0.2">
      <c r="A1943" s="121"/>
      <c r="B1943" s="122"/>
      <c r="C1943" s="122"/>
      <c r="D1943" s="123"/>
      <c r="E1943" s="128" t="s">
        <v>17</v>
      </c>
      <c r="F1943" s="124" t="s">
        <v>1571</v>
      </c>
      <c r="G1943" s="123"/>
      <c r="H1943" s="125">
        <v>111</v>
      </c>
      <c r="I1943" s="126"/>
      <c r="J1943" s="127"/>
      <c r="K1943" s="125"/>
      <c r="L1943" s="125"/>
      <c r="M1943" s="125"/>
      <c r="N1943" s="125"/>
      <c r="O1943" s="127"/>
      <c r="P1943" s="127"/>
      <c r="Q1943" s="127"/>
      <c r="R1943" s="7"/>
      <c r="S1943" s="10"/>
    </row>
    <row r="1944" spans="1:20" ht="9.75" outlineLevel="4" x14ac:dyDescent="0.2">
      <c r="A1944" s="121"/>
      <c r="B1944" s="122"/>
      <c r="C1944" s="122"/>
      <c r="D1944" s="123"/>
      <c r="E1944" s="128"/>
      <c r="F1944" s="124" t="s">
        <v>1572</v>
      </c>
      <c r="G1944" s="123"/>
      <c r="H1944" s="125">
        <v>18</v>
      </c>
      <c r="I1944" s="126"/>
      <c r="J1944" s="127"/>
      <c r="K1944" s="125"/>
      <c r="L1944" s="125"/>
      <c r="M1944" s="125"/>
      <c r="N1944" s="125"/>
      <c r="O1944" s="127"/>
      <c r="P1944" s="127"/>
      <c r="Q1944" s="127"/>
      <c r="R1944" s="7"/>
      <c r="S1944" s="10"/>
    </row>
    <row r="1945" spans="1:20" ht="9.75" outlineLevel="4" x14ac:dyDescent="0.2">
      <c r="A1945" s="121"/>
      <c r="B1945" s="122"/>
      <c r="C1945" s="122"/>
      <c r="D1945" s="123"/>
      <c r="E1945" s="128"/>
      <c r="F1945" s="124" t="s">
        <v>1573</v>
      </c>
      <c r="G1945" s="123"/>
      <c r="H1945" s="125">
        <v>126</v>
      </c>
      <c r="I1945" s="126"/>
      <c r="J1945" s="127"/>
      <c r="K1945" s="125"/>
      <c r="L1945" s="125"/>
      <c r="M1945" s="125"/>
      <c r="N1945" s="125"/>
      <c r="O1945" s="127"/>
      <c r="P1945" s="127"/>
      <c r="Q1945" s="127"/>
      <c r="R1945" s="7"/>
      <c r="S1945" s="10"/>
    </row>
    <row r="1946" spans="1:20" ht="7.5" customHeight="1" outlineLevel="4" x14ac:dyDescent="0.15">
      <c r="A1946" s="10"/>
      <c r="B1946" s="84"/>
      <c r="C1946" s="83"/>
      <c r="D1946" s="86"/>
      <c r="E1946" s="45"/>
      <c r="F1946" s="87"/>
      <c r="G1946" s="86"/>
      <c r="H1946" s="88"/>
      <c r="I1946" s="90"/>
      <c r="J1946" s="47"/>
      <c r="K1946" s="51"/>
      <c r="L1946" s="51"/>
      <c r="M1946" s="51"/>
      <c r="N1946" s="51"/>
      <c r="O1946" s="47"/>
      <c r="P1946" s="47"/>
      <c r="Q1946" s="47"/>
      <c r="R1946" s="7"/>
      <c r="S1946" s="10"/>
    </row>
    <row r="1947" spans="1:20" ht="11.25" outlineLevel="3" x14ac:dyDescent="0.2">
      <c r="A1947" s="16"/>
      <c r="B1947" s="113"/>
      <c r="C1947" s="114">
        <v>3</v>
      </c>
      <c r="D1947" s="115" t="s">
        <v>236</v>
      </c>
      <c r="E1947" s="116" t="s">
        <v>817</v>
      </c>
      <c r="F1947" s="117" t="s">
        <v>818</v>
      </c>
      <c r="G1947" s="115" t="s">
        <v>239</v>
      </c>
      <c r="H1947" s="118">
        <v>255</v>
      </c>
      <c r="I1947" s="119">
        <v>0</v>
      </c>
      <c r="J1947" s="120">
        <f>H1947*I1947</f>
        <v>0</v>
      </c>
      <c r="K1947" s="118"/>
      <c r="L1947" s="118">
        <f>H1947*K1947</f>
        <v>0</v>
      </c>
      <c r="M1947" s="118"/>
      <c r="N1947" s="118">
        <f>H1947*M1947</f>
        <v>0</v>
      </c>
      <c r="O1947" s="120">
        <v>21</v>
      </c>
      <c r="P1947" s="120">
        <f>J1947*(O1947/100)</f>
        <v>0</v>
      </c>
      <c r="Q1947" s="120">
        <f>J1947+P1947</f>
        <v>0</v>
      </c>
      <c r="R1947" s="10"/>
      <c r="S1947" s="10"/>
      <c r="T1947" s="10"/>
    </row>
    <row r="1948" spans="1:20" ht="9.75" outlineLevel="4" x14ac:dyDescent="0.2">
      <c r="A1948" s="121"/>
      <c r="B1948" s="122"/>
      <c r="C1948" s="122"/>
      <c r="D1948" s="123"/>
      <c r="E1948" s="128" t="s">
        <v>17</v>
      </c>
      <c r="F1948" s="124" t="s">
        <v>1571</v>
      </c>
      <c r="G1948" s="123"/>
      <c r="H1948" s="125">
        <v>111</v>
      </c>
      <c r="I1948" s="126"/>
      <c r="J1948" s="127"/>
      <c r="K1948" s="125"/>
      <c r="L1948" s="125"/>
      <c r="M1948" s="125"/>
      <c r="N1948" s="125"/>
      <c r="O1948" s="127"/>
      <c r="P1948" s="127"/>
      <c r="Q1948" s="127"/>
      <c r="R1948" s="7"/>
      <c r="S1948" s="10"/>
    </row>
    <row r="1949" spans="1:20" ht="9.75" outlineLevel="4" x14ac:dyDescent="0.2">
      <c r="A1949" s="121"/>
      <c r="B1949" s="122"/>
      <c r="C1949" s="122"/>
      <c r="D1949" s="123"/>
      <c r="E1949" s="128"/>
      <c r="F1949" s="124" t="s">
        <v>1574</v>
      </c>
      <c r="G1949" s="123"/>
      <c r="H1949" s="125">
        <v>18</v>
      </c>
      <c r="I1949" s="126"/>
      <c r="J1949" s="127"/>
      <c r="K1949" s="125"/>
      <c r="L1949" s="125"/>
      <c r="M1949" s="125"/>
      <c r="N1949" s="125"/>
      <c r="O1949" s="127"/>
      <c r="P1949" s="127"/>
      <c r="Q1949" s="127"/>
      <c r="R1949" s="7"/>
      <c r="S1949" s="10"/>
    </row>
    <row r="1950" spans="1:20" ht="9.75" outlineLevel="4" x14ac:dyDescent="0.2">
      <c r="A1950" s="121"/>
      <c r="B1950" s="122"/>
      <c r="C1950" s="122"/>
      <c r="D1950" s="123"/>
      <c r="E1950" s="128"/>
      <c r="F1950" s="124" t="s">
        <v>1573</v>
      </c>
      <c r="G1950" s="123"/>
      <c r="H1950" s="125">
        <v>126</v>
      </c>
      <c r="I1950" s="126"/>
      <c r="J1950" s="127"/>
      <c r="K1950" s="125"/>
      <c r="L1950" s="125"/>
      <c r="M1950" s="125"/>
      <c r="N1950" s="125"/>
      <c r="O1950" s="127"/>
      <c r="P1950" s="127"/>
      <c r="Q1950" s="127"/>
      <c r="R1950" s="7"/>
      <c r="S1950" s="10"/>
    </row>
    <row r="1951" spans="1:20" ht="7.5" customHeight="1" outlineLevel="4" x14ac:dyDescent="0.15">
      <c r="A1951" s="10"/>
      <c r="B1951" s="84"/>
      <c r="C1951" s="83"/>
      <c r="D1951" s="86"/>
      <c r="E1951" s="45"/>
      <c r="F1951" s="87"/>
      <c r="G1951" s="86"/>
      <c r="H1951" s="88"/>
      <c r="I1951" s="90"/>
      <c r="J1951" s="47"/>
      <c r="K1951" s="51"/>
      <c r="L1951" s="51"/>
      <c r="M1951" s="51"/>
      <c r="N1951" s="51"/>
      <c r="O1951" s="47"/>
      <c r="P1951" s="47"/>
      <c r="Q1951" s="47"/>
      <c r="R1951" s="7"/>
      <c r="S1951" s="10"/>
    </row>
    <row r="1952" spans="1:20" ht="11.25" outlineLevel="3" x14ac:dyDescent="0.2">
      <c r="A1952" s="16"/>
      <c r="B1952" s="113"/>
      <c r="C1952" s="114">
        <v>4</v>
      </c>
      <c r="D1952" s="115" t="s">
        <v>236</v>
      </c>
      <c r="E1952" s="116" t="s">
        <v>822</v>
      </c>
      <c r="F1952" s="117" t="s">
        <v>823</v>
      </c>
      <c r="G1952" s="115" t="s">
        <v>243</v>
      </c>
      <c r="H1952" s="118">
        <v>105.48</v>
      </c>
      <c r="I1952" s="119">
        <v>0</v>
      </c>
      <c r="J1952" s="120">
        <f>H1952*I1952</f>
        <v>0</v>
      </c>
      <c r="K1952" s="118"/>
      <c r="L1952" s="118">
        <f>H1952*K1952</f>
        <v>0</v>
      </c>
      <c r="M1952" s="118"/>
      <c r="N1952" s="118">
        <f>H1952*M1952</f>
        <v>0</v>
      </c>
      <c r="O1952" s="120">
        <v>21</v>
      </c>
      <c r="P1952" s="120">
        <f>J1952*(O1952/100)</f>
        <v>0</v>
      </c>
      <c r="Q1952" s="120">
        <f>J1952+P1952</f>
        <v>0</v>
      </c>
      <c r="R1952" s="10"/>
      <c r="S1952" s="10"/>
      <c r="T1952" s="10"/>
    </row>
    <row r="1953" spans="1:20" ht="9.75" outlineLevel="4" x14ac:dyDescent="0.2">
      <c r="A1953" s="121"/>
      <c r="B1953" s="122"/>
      <c r="C1953" s="122"/>
      <c r="D1953" s="123"/>
      <c r="E1953" s="128" t="s">
        <v>17</v>
      </c>
      <c r="F1953" s="124" t="s">
        <v>1568</v>
      </c>
      <c r="G1953" s="123"/>
      <c r="H1953" s="125">
        <v>46.62</v>
      </c>
      <c r="I1953" s="126"/>
      <c r="J1953" s="127"/>
      <c r="K1953" s="125"/>
      <c r="L1953" s="125"/>
      <c r="M1953" s="125"/>
      <c r="N1953" s="125"/>
      <c r="O1953" s="127"/>
      <c r="P1953" s="127"/>
      <c r="Q1953" s="127"/>
      <c r="R1953" s="7"/>
      <c r="S1953" s="10"/>
    </row>
    <row r="1954" spans="1:20" ht="9.75" outlineLevel="4" x14ac:dyDescent="0.2">
      <c r="A1954" s="121"/>
      <c r="B1954" s="122"/>
      <c r="C1954" s="122"/>
      <c r="D1954" s="123"/>
      <c r="E1954" s="128"/>
      <c r="F1954" s="124" t="s">
        <v>1569</v>
      </c>
      <c r="G1954" s="123"/>
      <c r="H1954" s="125">
        <v>5.9400000000000013</v>
      </c>
      <c r="I1954" s="126"/>
      <c r="J1954" s="127"/>
      <c r="K1954" s="125"/>
      <c r="L1954" s="125"/>
      <c r="M1954" s="125"/>
      <c r="N1954" s="125"/>
      <c r="O1954" s="127"/>
      <c r="P1954" s="127"/>
      <c r="Q1954" s="127"/>
      <c r="R1954" s="7"/>
      <c r="S1954" s="10"/>
    </row>
    <row r="1955" spans="1:20" ht="9.75" outlineLevel="4" x14ac:dyDescent="0.2">
      <c r="A1955" s="121"/>
      <c r="B1955" s="122"/>
      <c r="C1955" s="122"/>
      <c r="D1955" s="123"/>
      <c r="E1955" s="128"/>
      <c r="F1955" s="124" t="s">
        <v>1570</v>
      </c>
      <c r="G1955" s="123"/>
      <c r="H1955" s="125">
        <v>52.92</v>
      </c>
      <c r="I1955" s="126"/>
      <c r="J1955" s="127"/>
      <c r="K1955" s="125"/>
      <c r="L1955" s="125"/>
      <c r="M1955" s="125"/>
      <c r="N1955" s="125"/>
      <c r="O1955" s="127"/>
      <c r="P1955" s="127"/>
      <c r="Q1955" s="127"/>
      <c r="R1955" s="7"/>
      <c r="S1955" s="10"/>
    </row>
    <row r="1956" spans="1:20" ht="7.5" customHeight="1" outlineLevel="4" x14ac:dyDescent="0.15">
      <c r="A1956" s="10"/>
      <c r="B1956" s="84"/>
      <c r="C1956" s="83"/>
      <c r="D1956" s="86"/>
      <c r="E1956" s="45"/>
      <c r="F1956" s="87"/>
      <c r="G1956" s="86"/>
      <c r="H1956" s="88"/>
      <c r="I1956" s="90"/>
      <c r="J1956" s="47"/>
      <c r="K1956" s="51"/>
      <c r="L1956" s="51"/>
      <c r="M1956" s="51"/>
      <c r="N1956" s="51"/>
      <c r="O1956" s="47"/>
      <c r="P1956" s="47"/>
      <c r="Q1956" s="47"/>
      <c r="R1956" s="7"/>
      <c r="S1956" s="10"/>
    </row>
    <row r="1957" spans="1:20" ht="22.5" outlineLevel="3" x14ac:dyDescent="0.2">
      <c r="A1957" s="16"/>
      <c r="B1957" s="113"/>
      <c r="C1957" s="114">
        <v>5</v>
      </c>
      <c r="D1957" s="115" t="s">
        <v>236</v>
      </c>
      <c r="E1957" s="116" t="s">
        <v>248</v>
      </c>
      <c r="F1957" s="117" t="s">
        <v>249</v>
      </c>
      <c r="G1957" s="115" t="s">
        <v>243</v>
      </c>
      <c r="H1957" s="118">
        <v>105.48</v>
      </c>
      <c r="I1957" s="119">
        <v>0</v>
      </c>
      <c r="J1957" s="120">
        <f>H1957*I1957</f>
        <v>0</v>
      </c>
      <c r="K1957" s="118"/>
      <c r="L1957" s="118">
        <f>H1957*K1957</f>
        <v>0</v>
      </c>
      <c r="M1957" s="118"/>
      <c r="N1957" s="118">
        <f>H1957*M1957</f>
        <v>0</v>
      </c>
      <c r="O1957" s="120">
        <v>21</v>
      </c>
      <c r="P1957" s="120">
        <f>J1957*(O1957/100)</f>
        <v>0</v>
      </c>
      <c r="Q1957" s="120">
        <f>J1957+P1957</f>
        <v>0</v>
      </c>
      <c r="R1957" s="10"/>
      <c r="S1957" s="10"/>
      <c r="T1957" s="10"/>
    </row>
    <row r="1958" spans="1:20" ht="9.75" outlineLevel="4" x14ac:dyDescent="0.2">
      <c r="A1958" s="121"/>
      <c r="B1958" s="122"/>
      <c r="C1958" s="122"/>
      <c r="D1958" s="123"/>
      <c r="E1958" s="128" t="s">
        <v>17</v>
      </c>
      <c r="F1958" s="124" t="s">
        <v>1568</v>
      </c>
      <c r="G1958" s="123"/>
      <c r="H1958" s="125">
        <v>46.62</v>
      </c>
      <c r="I1958" s="126"/>
      <c r="J1958" s="127"/>
      <c r="K1958" s="125"/>
      <c r="L1958" s="125"/>
      <c r="M1958" s="125"/>
      <c r="N1958" s="125"/>
      <c r="O1958" s="127"/>
      <c r="P1958" s="127"/>
      <c r="Q1958" s="127"/>
      <c r="R1958" s="7"/>
      <c r="S1958" s="10"/>
    </row>
    <row r="1959" spans="1:20" ht="9.75" outlineLevel="4" x14ac:dyDescent="0.2">
      <c r="A1959" s="121"/>
      <c r="B1959" s="122"/>
      <c r="C1959" s="122"/>
      <c r="D1959" s="123"/>
      <c r="E1959" s="128"/>
      <c r="F1959" s="124" t="s">
        <v>1569</v>
      </c>
      <c r="G1959" s="123"/>
      <c r="H1959" s="125">
        <v>5.9400000000000013</v>
      </c>
      <c r="I1959" s="126"/>
      <c r="J1959" s="127"/>
      <c r="K1959" s="125"/>
      <c r="L1959" s="125"/>
      <c r="M1959" s="125"/>
      <c r="N1959" s="125"/>
      <c r="O1959" s="127"/>
      <c r="P1959" s="127"/>
      <c r="Q1959" s="127"/>
      <c r="R1959" s="7"/>
      <c r="S1959" s="10"/>
    </row>
    <row r="1960" spans="1:20" ht="9.75" outlineLevel="4" x14ac:dyDescent="0.2">
      <c r="A1960" s="121"/>
      <c r="B1960" s="122"/>
      <c r="C1960" s="122"/>
      <c r="D1960" s="123"/>
      <c r="E1960" s="128"/>
      <c r="F1960" s="124" t="s">
        <v>1570</v>
      </c>
      <c r="G1960" s="123"/>
      <c r="H1960" s="125">
        <v>52.92</v>
      </c>
      <c r="I1960" s="126"/>
      <c r="J1960" s="127"/>
      <c r="K1960" s="125"/>
      <c r="L1960" s="125"/>
      <c r="M1960" s="125"/>
      <c r="N1960" s="125"/>
      <c r="O1960" s="127"/>
      <c r="P1960" s="127"/>
      <c r="Q1960" s="127"/>
      <c r="R1960" s="7"/>
      <c r="S1960" s="10"/>
    </row>
    <row r="1961" spans="1:20" ht="7.5" customHeight="1" outlineLevel="4" x14ac:dyDescent="0.15">
      <c r="A1961" s="10"/>
      <c r="B1961" s="84"/>
      <c r="C1961" s="83"/>
      <c r="D1961" s="86"/>
      <c r="E1961" s="45"/>
      <c r="F1961" s="87"/>
      <c r="G1961" s="86"/>
      <c r="H1961" s="88"/>
      <c r="I1961" s="90"/>
      <c r="J1961" s="47"/>
      <c r="K1961" s="51"/>
      <c r="L1961" s="51"/>
      <c r="M1961" s="51"/>
      <c r="N1961" s="51"/>
      <c r="O1961" s="47"/>
      <c r="P1961" s="47"/>
      <c r="Q1961" s="47"/>
      <c r="R1961" s="7"/>
      <c r="S1961" s="10"/>
    </row>
    <row r="1962" spans="1:20" ht="22.5" outlineLevel="3" x14ac:dyDescent="0.2">
      <c r="A1962" s="16"/>
      <c r="B1962" s="113"/>
      <c r="C1962" s="114">
        <v>6</v>
      </c>
      <c r="D1962" s="115" t="s">
        <v>236</v>
      </c>
      <c r="E1962" s="116" t="s">
        <v>251</v>
      </c>
      <c r="F1962" s="117" t="s">
        <v>252</v>
      </c>
      <c r="G1962" s="115" t="s">
        <v>243</v>
      </c>
      <c r="H1962" s="118">
        <v>527.4</v>
      </c>
      <c r="I1962" s="119">
        <v>0</v>
      </c>
      <c r="J1962" s="120">
        <f>H1962*I1962</f>
        <v>0</v>
      </c>
      <c r="K1962" s="118"/>
      <c r="L1962" s="118">
        <f>H1962*K1962</f>
        <v>0</v>
      </c>
      <c r="M1962" s="118"/>
      <c r="N1962" s="118">
        <f>H1962*M1962</f>
        <v>0</v>
      </c>
      <c r="O1962" s="120">
        <v>21</v>
      </c>
      <c r="P1962" s="120">
        <f>J1962*(O1962/100)</f>
        <v>0</v>
      </c>
      <c r="Q1962" s="120">
        <f>J1962+P1962</f>
        <v>0</v>
      </c>
      <c r="R1962" s="10"/>
      <c r="S1962" s="10"/>
      <c r="T1962" s="10"/>
    </row>
    <row r="1963" spans="1:20" ht="9.75" outlineLevel="4" x14ac:dyDescent="0.2">
      <c r="A1963" s="121"/>
      <c r="B1963" s="122"/>
      <c r="C1963" s="122"/>
      <c r="D1963" s="123"/>
      <c r="E1963" s="128" t="s">
        <v>17</v>
      </c>
      <c r="F1963" s="124" t="s">
        <v>1575</v>
      </c>
      <c r="G1963" s="123"/>
      <c r="H1963" s="125">
        <v>527.4</v>
      </c>
      <c r="I1963" s="126"/>
      <c r="J1963" s="127"/>
      <c r="K1963" s="125"/>
      <c r="L1963" s="125"/>
      <c r="M1963" s="125"/>
      <c r="N1963" s="125"/>
      <c r="O1963" s="127"/>
      <c r="P1963" s="127"/>
      <c r="Q1963" s="127"/>
      <c r="R1963" s="7"/>
      <c r="S1963" s="10"/>
    </row>
    <row r="1964" spans="1:20" ht="7.5" customHeight="1" outlineLevel="4" x14ac:dyDescent="0.15">
      <c r="A1964" s="10"/>
      <c r="B1964" s="84"/>
      <c r="C1964" s="83"/>
      <c r="D1964" s="86"/>
      <c r="E1964" s="45"/>
      <c r="F1964" s="87"/>
      <c r="G1964" s="86"/>
      <c r="H1964" s="88"/>
      <c r="I1964" s="90"/>
      <c r="J1964" s="47"/>
      <c r="K1964" s="51"/>
      <c r="L1964" s="51"/>
      <c r="M1964" s="51"/>
      <c r="N1964" s="51"/>
      <c r="O1964" s="47"/>
      <c r="P1964" s="47"/>
      <c r="Q1964" s="47"/>
      <c r="R1964" s="7"/>
      <c r="S1964" s="10"/>
    </row>
    <row r="1965" spans="1:20" ht="11.25" outlineLevel="3" x14ac:dyDescent="0.2">
      <c r="A1965" s="16"/>
      <c r="B1965" s="113"/>
      <c r="C1965" s="114">
        <v>7</v>
      </c>
      <c r="D1965" s="115" t="s">
        <v>236</v>
      </c>
      <c r="E1965" s="116" t="s">
        <v>1576</v>
      </c>
      <c r="F1965" s="117" t="s">
        <v>1577</v>
      </c>
      <c r="G1965" s="115" t="s">
        <v>243</v>
      </c>
      <c r="H1965" s="118">
        <v>105.48</v>
      </c>
      <c r="I1965" s="119">
        <v>0</v>
      </c>
      <c r="J1965" s="120">
        <f>H1965*I1965</f>
        <v>0</v>
      </c>
      <c r="K1965" s="118"/>
      <c r="L1965" s="118">
        <f>H1965*K1965</f>
        <v>0</v>
      </c>
      <c r="M1965" s="118"/>
      <c r="N1965" s="118">
        <f>H1965*M1965</f>
        <v>0</v>
      </c>
      <c r="O1965" s="120">
        <v>21</v>
      </c>
      <c r="P1965" s="120">
        <f>J1965*(O1965/100)</f>
        <v>0</v>
      </c>
      <c r="Q1965" s="120">
        <f>J1965+P1965</f>
        <v>0</v>
      </c>
      <c r="R1965" s="10"/>
      <c r="S1965" s="10"/>
      <c r="T1965" s="10"/>
    </row>
    <row r="1966" spans="1:20" ht="9.75" outlineLevel="4" x14ac:dyDescent="0.2">
      <c r="A1966" s="121"/>
      <c r="B1966" s="122"/>
      <c r="C1966" s="122"/>
      <c r="D1966" s="123"/>
      <c r="E1966" s="128" t="s">
        <v>17</v>
      </c>
      <c r="F1966" s="124" t="s">
        <v>1568</v>
      </c>
      <c r="G1966" s="123"/>
      <c r="H1966" s="125">
        <v>46.62</v>
      </c>
      <c r="I1966" s="126"/>
      <c r="J1966" s="127"/>
      <c r="K1966" s="125"/>
      <c r="L1966" s="125"/>
      <c r="M1966" s="125"/>
      <c r="N1966" s="125"/>
      <c r="O1966" s="127"/>
      <c r="P1966" s="127"/>
      <c r="Q1966" s="127"/>
      <c r="R1966" s="7"/>
      <c r="S1966" s="10"/>
    </row>
    <row r="1967" spans="1:20" ht="9.75" outlineLevel="4" x14ac:dyDescent="0.2">
      <c r="A1967" s="121"/>
      <c r="B1967" s="122"/>
      <c r="C1967" s="122"/>
      <c r="D1967" s="123"/>
      <c r="E1967" s="128"/>
      <c r="F1967" s="124" t="s">
        <v>1569</v>
      </c>
      <c r="G1967" s="123"/>
      <c r="H1967" s="125">
        <v>5.9400000000000013</v>
      </c>
      <c r="I1967" s="126"/>
      <c r="J1967" s="127"/>
      <c r="K1967" s="125"/>
      <c r="L1967" s="125"/>
      <c r="M1967" s="125"/>
      <c r="N1967" s="125"/>
      <c r="O1967" s="127"/>
      <c r="P1967" s="127"/>
      <c r="Q1967" s="127"/>
      <c r="R1967" s="7"/>
      <c r="S1967" s="10"/>
    </row>
    <row r="1968" spans="1:20" ht="9.75" outlineLevel="4" x14ac:dyDescent="0.2">
      <c r="A1968" s="121"/>
      <c r="B1968" s="122"/>
      <c r="C1968" s="122"/>
      <c r="D1968" s="123"/>
      <c r="E1968" s="128"/>
      <c r="F1968" s="124" t="s">
        <v>1570</v>
      </c>
      <c r="G1968" s="123"/>
      <c r="H1968" s="125">
        <v>52.92</v>
      </c>
      <c r="I1968" s="126"/>
      <c r="J1968" s="127"/>
      <c r="K1968" s="125"/>
      <c r="L1968" s="125"/>
      <c r="M1968" s="125"/>
      <c r="N1968" s="125"/>
      <c r="O1968" s="127"/>
      <c r="P1968" s="127"/>
      <c r="Q1968" s="127"/>
      <c r="R1968" s="7"/>
      <c r="S1968" s="10"/>
    </row>
    <row r="1969" spans="1:20" ht="7.5" customHeight="1" outlineLevel="4" x14ac:dyDescent="0.15">
      <c r="A1969" s="10"/>
      <c r="B1969" s="84"/>
      <c r="C1969" s="83"/>
      <c r="D1969" s="86"/>
      <c r="E1969" s="45"/>
      <c r="F1969" s="87"/>
      <c r="G1969" s="86"/>
      <c r="H1969" s="88"/>
      <c r="I1969" s="90"/>
      <c r="J1969" s="47"/>
      <c r="K1969" s="51"/>
      <c r="L1969" s="51"/>
      <c r="M1969" s="51"/>
      <c r="N1969" s="51"/>
      <c r="O1969" s="47"/>
      <c r="P1969" s="47"/>
      <c r="Q1969" s="47"/>
      <c r="R1969" s="7"/>
      <c r="S1969" s="10"/>
    </row>
    <row r="1970" spans="1:20" ht="11.25" outlineLevel="3" x14ac:dyDescent="0.2">
      <c r="A1970" s="16"/>
      <c r="B1970" s="113"/>
      <c r="C1970" s="114">
        <v>8</v>
      </c>
      <c r="D1970" s="115" t="s">
        <v>236</v>
      </c>
      <c r="E1970" s="116" t="s">
        <v>1578</v>
      </c>
      <c r="F1970" s="117" t="s">
        <v>1579</v>
      </c>
      <c r="G1970" s="115" t="s">
        <v>234</v>
      </c>
      <c r="H1970" s="118">
        <v>210.96</v>
      </c>
      <c r="I1970" s="119">
        <v>0</v>
      </c>
      <c r="J1970" s="120">
        <f>H1970*I1970</f>
        <v>0</v>
      </c>
      <c r="K1970" s="118"/>
      <c r="L1970" s="118">
        <f>H1970*K1970</f>
        <v>0</v>
      </c>
      <c r="M1970" s="118"/>
      <c r="N1970" s="118">
        <f>H1970*M1970</f>
        <v>0</v>
      </c>
      <c r="O1970" s="120">
        <v>21</v>
      </c>
      <c r="P1970" s="120">
        <f>J1970*(O1970/100)</f>
        <v>0</v>
      </c>
      <c r="Q1970" s="120">
        <f>J1970+P1970</f>
        <v>0</v>
      </c>
      <c r="R1970" s="10"/>
      <c r="S1970" s="10"/>
      <c r="T1970" s="10"/>
    </row>
    <row r="1971" spans="1:20" ht="9.75" outlineLevel="4" x14ac:dyDescent="0.2">
      <c r="A1971" s="121"/>
      <c r="B1971" s="122"/>
      <c r="C1971" s="122"/>
      <c r="D1971" s="123"/>
      <c r="E1971" s="128" t="s">
        <v>17</v>
      </c>
      <c r="F1971" s="124" t="s">
        <v>1580</v>
      </c>
      <c r="G1971" s="123"/>
      <c r="H1971" s="125">
        <v>210.96</v>
      </c>
      <c r="I1971" s="126"/>
      <c r="J1971" s="127"/>
      <c r="K1971" s="125"/>
      <c r="L1971" s="125"/>
      <c r="M1971" s="125"/>
      <c r="N1971" s="125"/>
      <c r="O1971" s="127"/>
      <c r="P1971" s="127"/>
      <c r="Q1971" s="127"/>
      <c r="R1971" s="7"/>
      <c r="S1971" s="10"/>
    </row>
    <row r="1972" spans="1:20" ht="7.5" customHeight="1" outlineLevel="4" x14ac:dyDescent="0.15">
      <c r="A1972" s="10"/>
      <c r="B1972" s="84"/>
      <c r="C1972" s="83"/>
      <c r="D1972" s="86"/>
      <c r="E1972" s="45"/>
      <c r="F1972" s="87"/>
      <c r="G1972" s="86"/>
      <c r="H1972" s="88"/>
      <c r="I1972" s="90"/>
      <c r="J1972" s="47"/>
      <c r="K1972" s="51"/>
      <c r="L1972" s="51"/>
      <c r="M1972" s="51"/>
      <c r="N1972" s="51"/>
      <c r="O1972" s="47"/>
      <c r="P1972" s="47"/>
      <c r="Q1972" s="47"/>
      <c r="R1972" s="7"/>
      <c r="S1972" s="10"/>
    </row>
    <row r="1973" spans="1:20" ht="11.25" outlineLevel="3" x14ac:dyDescent="0.2">
      <c r="A1973" s="16"/>
      <c r="B1973" s="113"/>
      <c r="C1973" s="114">
        <v>9</v>
      </c>
      <c r="D1973" s="115" t="s">
        <v>236</v>
      </c>
      <c r="E1973" s="116" t="s">
        <v>592</v>
      </c>
      <c r="F1973" s="117" t="s">
        <v>593</v>
      </c>
      <c r="G1973" s="115" t="s">
        <v>243</v>
      </c>
      <c r="H1973" s="118">
        <v>59.58</v>
      </c>
      <c r="I1973" s="119">
        <v>0</v>
      </c>
      <c r="J1973" s="120">
        <f>H1973*I1973</f>
        <v>0</v>
      </c>
      <c r="K1973" s="118"/>
      <c r="L1973" s="118">
        <f>H1973*K1973</f>
        <v>0</v>
      </c>
      <c r="M1973" s="118"/>
      <c r="N1973" s="118">
        <f>H1973*M1973</f>
        <v>0</v>
      </c>
      <c r="O1973" s="120">
        <v>21</v>
      </c>
      <c r="P1973" s="120">
        <f>J1973*(O1973/100)</f>
        <v>0</v>
      </c>
      <c r="Q1973" s="120">
        <f>J1973+P1973</f>
        <v>0</v>
      </c>
      <c r="R1973" s="10"/>
      <c r="S1973" s="10"/>
      <c r="T1973" s="10"/>
    </row>
    <row r="1974" spans="1:20" ht="9.75" outlineLevel="4" x14ac:dyDescent="0.2">
      <c r="A1974" s="121"/>
      <c r="B1974" s="122"/>
      <c r="C1974" s="122"/>
      <c r="D1974" s="123"/>
      <c r="E1974" s="128" t="s">
        <v>17</v>
      </c>
      <c r="F1974" s="124" t="s">
        <v>1581</v>
      </c>
      <c r="G1974" s="123"/>
      <c r="H1974" s="125">
        <v>26.64</v>
      </c>
      <c r="I1974" s="126"/>
      <c r="J1974" s="127"/>
      <c r="K1974" s="125"/>
      <c r="L1974" s="125"/>
      <c r="M1974" s="125"/>
      <c r="N1974" s="125"/>
      <c r="O1974" s="127"/>
      <c r="P1974" s="127"/>
      <c r="Q1974" s="127"/>
      <c r="R1974" s="7"/>
      <c r="S1974" s="10"/>
    </row>
    <row r="1975" spans="1:20" ht="9.75" outlineLevel="4" x14ac:dyDescent="0.2">
      <c r="A1975" s="121"/>
      <c r="B1975" s="122"/>
      <c r="C1975" s="122"/>
      <c r="D1975" s="123"/>
      <c r="E1975" s="128"/>
      <c r="F1975" s="124" t="s">
        <v>1582</v>
      </c>
      <c r="G1975" s="123"/>
      <c r="H1975" s="125">
        <v>2.7000000000000006</v>
      </c>
      <c r="I1975" s="126"/>
      <c r="J1975" s="127"/>
      <c r="K1975" s="125"/>
      <c r="L1975" s="125"/>
      <c r="M1975" s="125"/>
      <c r="N1975" s="125"/>
      <c r="O1975" s="127"/>
      <c r="P1975" s="127"/>
      <c r="Q1975" s="127"/>
      <c r="R1975" s="7"/>
      <c r="S1975" s="10"/>
    </row>
    <row r="1976" spans="1:20" ht="9.75" outlineLevel="4" x14ac:dyDescent="0.2">
      <c r="A1976" s="121"/>
      <c r="B1976" s="122"/>
      <c r="C1976" s="122"/>
      <c r="D1976" s="123"/>
      <c r="E1976" s="128"/>
      <c r="F1976" s="124" t="s">
        <v>1583</v>
      </c>
      <c r="G1976" s="123"/>
      <c r="H1976" s="125">
        <v>30.24</v>
      </c>
      <c r="I1976" s="126"/>
      <c r="J1976" s="127"/>
      <c r="K1976" s="125"/>
      <c r="L1976" s="125"/>
      <c r="M1976" s="125"/>
      <c r="N1976" s="125"/>
      <c r="O1976" s="127"/>
      <c r="P1976" s="127"/>
      <c r="Q1976" s="127"/>
      <c r="R1976" s="7"/>
      <c r="S1976" s="10"/>
    </row>
    <row r="1977" spans="1:20" ht="7.5" customHeight="1" outlineLevel="4" x14ac:dyDescent="0.15">
      <c r="A1977" s="10"/>
      <c r="B1977" s="84"/>
      <c r="C1977" s="83"/>
      <c r="D1977" s="86"/>
      <c r="E1977" s="45"/>
      <c r="F1977" s="87"/>
      <c r="G1977" s="86"/>
      <c r="H1977" s="88"/>
      <c r="I1977" s="90"/>
      <c r="J1977" s="47"/>
      <c r="K1977" s="51"/>
      <c r="L1977" s="51"/>
      <c r="M1977" s="51"/>
      <c r="N1977" s="51"/>
      <c r="O1977" s="47"/>
      <c r="P1977" s="47"/>
      <c r="Q1977" s="47"/>
      <c r="R1977" s="7"/>
      <c r="S1977" s="10"/>
    </row>
    <row r="1978" spans="1:20" ht="11.25" outlineLevel="3" x14ac:dyDescent="0.2">
      <c r="A1978" s="16"/>
      <c r="B1978" s="113"/>
      <c r="C1978" s="114">
        <v>10</v>
      </c>
      <c r="D1978" s="115" t="s">
        <v>236</v>
      </c>
      <c r="E1978" s="116" t="s">
        <v>595</v>
      </c>
      <c r="F1978" s="117" t="s">
        <v>596</v>
      </c>
      <c r="G1978" s="115" t="s">
        <v>243</v>
      </c>
      <c r="H1978" s="118">
        <v>38.25</v>
      </c>
      <c r="I1978" s="119">
        <v>0</v>
      </c>
      <c r="J1978" s="120">
        <f>H1978*I1978</f>
        <v>0</v>
      </c>
      <c r="K1978" s="118"/>
      <c r="L1978" s="118">
        <f>H1978*K1978</f>
        <v>0</v>
      </c>
      <c r="M1978" s="118"/>
      <c r="N1978" s="118">
        <f>H1978*M1978</f>
        <v>0</v>
      </c>
      <c r="O1978" s="120">
        <v>21</v>
      </c>
      <c r="P1978" s="120">
        <f>J1978*(O1978/100)</f>
        <v>0</v>
      </c>
      <c r="Q1978" s="120">
        <f>J1978+P1978</f>
        <v>0</v>
      </c>
      <c r="R1978" s="10"/>
      <c r="S1978" s="10"/>
      <c r="T1978" s="10"/>
    </row>
    <row r="1979" spans="1:20" ht="9.75" outlineLevel="4" x14ac:dyDescent="0.2">
      <c r="A1979" s="121"/>
      <c r="B1979" s="122"/>
      <c r="C1979" s="122"/>
      <c r="D1979" s="123"/>
      <c r="E1979" s="128" t="s">
        <v>17</v>
      </c>
      <c r="F1979" s="124" t="s">
        <v>1584</v>
      </c>
      <c r="G1979" s="123"/>
      <c r="H1979" s="125">
        <v>16.650000000000002</v>
      </c>
      <c r="I1979" s="126"/>
      <c r="J1979" s="127"/>
      <c r="K1979" s="125"/>
      <c r="L1979" s="125"/>
      <c r="M1979" s="125"/>
      <c r="N1979" s="125"/>
      <c r="O1979" s="127"/>
      <c r="P1979" s="127"/>
      <c r="Q1979" s="127"/>
      <c r="R1979" s="7"/>
      <c r="S1979" s="10"/>
    </row>
    <row r="1980" spans="1:20" ht="9.75" outlineLevel="4" x14ac:dyDescent="0.2">
      <c r="A1980" s="121"/>
      <c r="B1980" s="122"/>
      <c r="C1980" s="122"/>
      <c r="D1980" s="123"/>
      <c r="E1980" s="128"/>
      <c r="F1980" s="124" t="s">
        <v>1585</v>
      </c>
      <c r="G1980" s="123"/>
      <c r="H1980" s="125">
        <v>2.7</v>
      </c>
      <c r="I1980" s="126"/>
      <c r="J1980" s="127"/>
      <c r="K1980" s="125"/>
      <c r="L1980" s="125"/>
      <c r="M1980" s="125"/>
      <c r="N1980" s="125"/>
      <c r="O1980" s="127"/>
      <c r="P1980" s="127"/>
      <c r="Q1980" s="127"/>
      <c r="R1980" s="7"/>
      <c r="S1980" s="10"/>
    </row>
    <row r="1981" spans="1:20" ht="9.75" outlineLevel="4" x14ac:dyDescent="0.2">
      <c r="A1981" s="121"/>
      <c r="B1981" s="122"/>
      <c r="C1981" s="122"/>
      <c r="D1981" s="123"/>
      <c r="E1981" s="128"/>
      <c r="F1981" s="124" t="s">
        <v>1586</v>
      </c>
      <c r="G1981" s="123"/>
      <c r="H1981" s="125">
        <v>18.900000000000002</v>
      </c>
      <c r="I1981" s="126"/>
      <c r="J1981" s="127"/>
      <c r="K1981" s="125"/>
      <c r="L1981" s="125"/>
      <c r="M1981" s="125"/>
      <c r="N1981" s="125"/>
      <c r="O1981" s="127"/>
      <c r="P1981" s="127"/>
      <c r="Q1981" s="127"/>
      <c r="R1981" s="7"/>
      <c r="S1981" s="10"/>
    </row>
    <row r="1982" spans="1:20" ht="7.5" customHeight="1" outlineLevel="4" x14ac:dyDescent="0.15">
      <c r="A1982" s="10"/>
      <c r="B1982" s="84"/>
      <c r="C1982" s="83"/>
      <c r="D1982" s="86"/>
      <c r="E1982" s="45"/>
      <c r="F1982" s="87"/>
      <c r="G1982" s="86"/>
      <c r="H1982" s="88"/>
      <c r="I1982" s="90"/>
      <c r="J1982" s="47"/>
      <c r="K1982" s="51"/>
      <c r="L1982" s="51"/>
      <c r="M1982" s="51"/>
      <c r="N1982" s="51"/>
      <c r="O1982" s="47"/>
      <c r="P1982" s="47"/>
      <c r="Q1982" s="47"/>
      <c r="R1982" s="7"/>
      <c r="S1982" s="10"/>
    </row>
    <row r="1983" spans="1:20" ht="11.25" outlineLevel="3" x14ac:dyDescent="0.2">
      <c r="A1983" s="16"/>
      <c r="B1983" s="113"/>
      <c r="C1983" s="114">
        <v>11</v>
      </c>
      <c r="D1983" s="115" t="s">
        <v>227</v>
      </c>
      <c r="E1983" s="116" t="s">
        <v>1587</v>
      </c>
      <c r="F1983" s="117" t="s">
        <v>1588</v>
      </c>
      <c r="G1983" s="115" t="s">
        <v>234</v>
      </c>
      <c r="H1983" s="118">
        <v>76.5</v>
      </c>
      <c r="I1983" s="119">
        <v>0</v>
      </c>
      <c r="J1983" s="120">
        <f>H1983*I1983</f>
        <v>0</v>
      </c>
      <c r="K1983" s="118">
        <v>1</v>
      </c>
      <c r="L1983" s="118">
        <f>H1983*K1983</f>
        <v>76.5</v>
      </c>
      <c r="M1983" s="118"/>
      <c r="N1983" s="118">
        <f>H1983*M1983</f>
        <v>0</v>
      </c>
      <c r="O1983" s="120">
        <v>21</v>
      </c>
      <c r="P1983" s="120">
        <f>J1983*(O1983/100)</f>
        <v>0</v>
      </c>
      <c r="Q1983" s="120">
        <f>J1983+P1983</f>
        <v>0</v>
      </c>
      <c r="R1983" s="10"/>
      <c r="S1983" s="10"/>
      <c r="T1983" s="10"/>
    </row>
    <row r="1984" spans="1:20" ht="9.75" outlineLevel="4" x14ac:dyDescent="0.2">
      <c r="A1984" s="121"/>
      <c r="B1984" s="122"/>
      <c r="C1984" s="122"/>
      <c r="D1984" s="123"/>
      <c r="E1984" s="128" t="s">
        <v>17</v>
      </c>
      <c r="F1984" s="124" t="s">
        <v>1589</v>
      </c>
      <c r="G1984" s="123"/>
      <c r="H1984" s="125">
        <v>76.5</v>
      </c>
      <c r="I1984" s="126"/>
      <c r="J1984" s="127"/>
      <c r="K1984" s="125"/>
      <c r="L1984" s="125"/>
      <c r="M1984" s="125"/>
      <c r="N1984" s="125"/>
      <c r="O1984" s="127"/>
      <c r="P1984" s="127"/>
      <c r="Q1984" s="127"/>
      <c r="R1984" s="7"/>
      <c r="S1984" s="10"/>
    </row>
    <row r="1985" spans="1:20" ht="7.5" customHeight="1" outlineLevel="4" x14ac:dyDescent="0.15">
      <c r="A1985" s="10"/>
      <c r="B1985" s="84"/>
      <c r="C1985" s="83"/>
      <c r="D1985" s="86"/>
      <c r="E1985" s="45"/>
      <c r="F1985" s="87"/>
      <c r="G1985" s="86"/>
      <c r="H1985" s="88"/>
      <c r="I1985" s="90"/>
      <c r="J1985" s="47"/>
      <c r="K1985" s="51"/>
      <c r="L1985" s="51"/>
      <c r="M1985" s="51"/>
      <c r="N1985" s="51"/>
      <c r="O1985" s="47"/>
      <c r="P1985" s="47"/>
      <c r="Q1985" s="47"/>
      <c r="R1985" s="7"/>
      <c r="S1985" s="10"/>
    </row>
    <row r="1986" spans="1:20" ht="11.25" outlineLevel="3" x14ac:dyDescent="0.2">
      <c r="A1986" s="16"/>
      <c r="B1986" s="113"/>
      <c r="C1986" s="114">
        <v>12</v>
      </c>
      <c r="D1986" s="115" t="s">
        <v>227</v>
      </c>
      <c r="E1986" s="116" t="s">
        <v>1590</v>
      </c>
      <c r="F1986" s="117" t="s">
        <v>1591</v>
      </c>
      <c r="G1986" s="115" t="s">
        <v>234</v>
      </c>
      <c r="H1986" s="118">
        <v>119.16</v>
      </c>
      <c r="I1986" s="119">
        <v>0</v>
      </c>
      <c r="J1986" s="120">
        <f>H1986*I1986</f>
        <v>0</v>
      </c>
      <c r="K1986" s="118">
        <v>1</v>
      </c>
      <c r="L1986" s="118">
        <f>H1986*K1986</f>
        <v>119.16</v>
      </c>
      <c r="M1986" s="118"/>
      <c r="N1986" s="118">
        <f>H1986*M1986</f>
        <v>0</v>
      </c>
      <c r="O1986" s="120">
        <v>21</v>
      </c>
      <c r="P1986" s="120">
        <f>J1986*(O1986/100)</f>
        <v>0</v>
      </c>
      <c r="Q1986" s="120">
        <f>J1986+P1986</f>
        <v>0</v>
      </c>
      <c r="R1986" s="10"/>
      <c r="S1986" s="10"/>
      <c r="T1986" s="10"/>
    </row>
    <row r="1987" spans="1:20" ht="9.75" outlineLevel="4" x14ac:dyDescent="0.2">
      <c r="A1987" s="121"/>
      <c r="B1987" s="122"/>
      <c r="C1987" s="122"/>
      <c r="D1987" s="123"/>
      <c r="E1987" s="128" t="s">
        <v>17</v>
      </c>
      <c r="F1987" s="124" t="s">
        <v>1592</v>
      </c>
      <c r="G1987" s="123"/>
      <c r="H1987" s="125">
        <v>119.16</v>
      </c>
      <c r="I1987" s="126"/>
      <c r="J1987" s="127"/>
      <c r="K1987" s="125"/>
      <c r="L1987" s="125"/>
      <c r="M1987" s="125"/>
      <c r="N1987" s="125"/>
      <c r="O1987" s="127"/>
      <c r="P1987" s="127"/>
      <c r="Q1987" s="127"/>
      <c r="R1987" s="7"/>
      <c r="S1987" s="10"/>
    </row>
    <row r="1988" spans="1:20" ht="7.5" customHeight="1" outlineLevel="4" x14ac:dyDescent="0.15">
      <c r="A1988" s="10"/>
      <c r="B1988" s="84"/>
      <c r="C1988" s="83"/>
      <c r="D1988" s="86"/>
      <c r="E1988" s="45"/>
      <c r="F1988" s="87"/>
      <c r="G1988" s="86"/>
      <c r="H1988" s="88"/>
      <c r="I1988" s="90"/>
      <c r="J1988" s="47"/>
      <c r="K1988" s="51"/>
      <c r="L1988" s="51"/>
      <c r="M1988" s="51"/>
      <c r="N1988" s="51"/>
      <c r="O1988" s="47"/>
      <c r="P1988" s="47"/>
      <c r="Q1988" s="47"/>
      <c r="R1988" s="7"/>
      <c r="S1988" s="10"/>
    </row>
    <row r="1989" spans="1:20" outlineLevel="3" x14ac:dyDescent="0.15">
      <c r="B1989" s="7"/>
      <c r="C1989" s="7"/>
      <c r="D1989" s="7"/>
      <c r="E1989" s="7"/>
      <c r="F1989" s="7"/>
      <c r="G1989" s="7"/>
      <c r="H1989" s="7"/>
      <c r="I1989" s="10"/>
      <c r="J1989" s="10"/>
      <c r="K1989" s="7"/>
      <c r="L1989" s="7"/>
      <c r="M1989" s="7"/>
      <c r="N1989" s="7"/>
      <c r="O1989" s="7"/>
      <c r="P1989" s="10"/>
      <c r="Q1989" s="10"/>
    </row>
    <row r="1990" spans="1:20" ht="11.25" outlineLevel="2" x14ac:dyDescent="0.2">
      <c r="A1990" s="77" t="s">
        <v>145</v>
      </c>
      <c r="B1990" s="106">
        <v>3</v>
      </c>
      <c r="C1990" s="107"/>
      <c r="D1990" s="108" t="s">
        <v>180</v>
      </c>
      <c r="E1990" s="108"/>
      <c r="F1990" s="109" t="s">
        <v>71</v>
      </c>
      <c r="G1990" s="108"/>
      <c r="H1990" s="110"/>
      <c r="I1990" s="111"/>
      <c r="J1990" s="79">
        <f>SUBTOTAL(9,J1991:J1996)</f>
        <v>0</v>
      </c>
      <c r="K1990" s="110"/>
      <c r="L1990" s="80">
        <f>SUBTOTAL(9,L1991:L1996)</f>
        <v>0</v>
      </c>
      <c r="M1990" s="110"/>
      <c r="N1990" s="80">
        <f>SUBTOTAL(9,N1991:N1996)</f>
        <v>0</v>
      </c>
      <c r="O1990" s="112"/>
      <c r="P1990" s="79">
        <f>SUBTOTAL(9,P1991:P1996)</f>
        <v>0</v>
      </c>
      <c r="Q1990" s="79">
        <f>SUBTOTAL(9,Q1991:Q1996)</f>
        <v>0</v>
      </c>
      <c r="R1990" s="7"/>
      <c r="S1990" s="10"/>
      <c r="T1990" s="10"/>
    </row>
    <row r="1991" spans="1:20" ht="11.25" outlineLevel="3" x14ac:dyDescent="0.2">
      <c r="A1991" s="16"/>
      <c r="B1991" s="113"/>
      <c r="C1991" s="114">
        <v>1</v>
      </c>
      <c r="D1991" s="115" t="s">
        <v>236</v>
      </c>
      <c r="E1991" s="116" t="s">
        <v>1593</v>
      </c>
      <c r="F1991" s="117" t="s">
        <v>1594</v>
      </c>
      <c r="G1991" s="115" t="s">
        <v>243</v>
      </c>
      <c r="H1991" s="118">
        <v>7.6500000000000012</v>
      </c>
      <c r="I1991" s="119">
        <v>0</v>
      </c>
      <c r="J1991" s="120">
        <f>H1991*I1991</f>
        <v>0</v>
      </c>
      <c r="K1991" s="118"/>
      <c r="L1991" s="118">
        <f>H1991*K1991</f>
        <v>0</v>
      </c>
      <c r="M1991" s="118"/>
      <c r="N1991" s="118">
        <f>H1991*M1991</f>
        <v>0</v>
      </c>
      <c r="O1991" s="120">
        <v>21</v>
      </c>
      <c r="P1991" s="120">
        <f>J1991*(O1991/100)</f>
        <v>0</v>
      </c>
      <c r="Q1991" s="120">
        <f>J1991+P1991</f>
        <v>0</v>
      </c>
      <c r="R1991" s="10"/>
      <c r="S1991" s="10"/>
      <c r="T1991" s="10"/>
    </row>
    <row r="1992" spans="1:20" ht="9.75" outlineLevel="4" x14ac:dyDescent="0.2">
      <c r="A1992" s="121"/>
      <c r="B1992" s="122"/>
      <c r="C1992" s="122"/>
      <c r="D1992" s="123"/>
      <c r="E1992" s="128" t="s">
        <v>17</v>
      </c>
      <c r="F1992" s="124" t="s">
        <v>1595</v>
      </c>
      <c r="G1992" s="123"/>
      <c r="H1992" s="125">
        <v>3.3300000000000005</v>
      </c>
      <c r="I1992" s="126"/>
      <c r="J1992" s="127"/>
      <c r="K1992" s="125"/>
      <c r="L1992" s="125"/>
      <c r="M1992" s="125"/>
      <c r="N1992" s="125"/>
      <c r="O1992" s="127"/>
      <c r="P1992" s="127"/>
      <c r="Q1992" s="127"/>
      <c r="R1992" s="7"/>
      <c r="S1992" s="10"/>
    </row>
    <row r="1993" spans="1:20" ht="9.75" outlineLevel="4" x14ac:dyDescent="0.2">
      <c r="A1993" s="121"/>
      <c r="B1993" s="122"/>
      <c r="C1993" s="122"/>
      <c r="D1993" s="123"/>
      <c r="E1993" s="128"/>
      <c r="F1993" s="124" t="s">
        <v>1596</v>
      </c>
      <c r="G1993" s="123"/>
      <c r="H1993" s="125">
        <v>0.54</v>
      </c>
      <c r="I1993" s="126"/>
      <c r="J1993" s="127"/>
      <c r="K1993" s="125"/>
      <c r="L1993" s="125"/>
      <c r="M1993" s="125"/>
      <c r="N1993" s="125"/>
      <c r="O1993" s="127"/>
      <c r="P1993" s="127"/>
      <c r="Q1993" s="127"/>
      <c r="R1993" s="7"/>
      <c r="S1993" s="10"/>
    </row>
    <row r="1994" spans="1:20" ht="9.75" outlineLevel="4" x14ac:dyDescent="0.2">
      <c r="A1994" s="121"/>
      <c r="B1994" s="122"/>
      <c r="C1994" s="122"/>
      <c r="D1994" s="123"/>
      <c r="E1994" s="128"/>
      <c r="F1994" s="124" t="s">
        <v>1597</v>
      </c>
      <c r="G1994" s="123"/>
      <c r="H1994" s="125">
        <v>3.7800000000000007</v>
      </c>
      <c r="I1994" s="126"/>
      <c r="J1994" s="127"/>
      <c r="K1994" s="125"/>
      <c r="L1994" s="125"/>
      <c r="M1994" s="125"/>
      <c r="N1994" s="125"/>
      <c r="O1994" s="127"/>
      <c r="P1994" s="127"/>
      <c r="Q1994" s="127"/>
      <c r="R1994" s="7"/>
      <c r="S1994" s="10"/>
    </row>
    <row r="1995" spans="1:20" ht="7.5" customHeight="1" outlineLevel="4" x14ac:dyDescent="0.15">
      <c r="A1995" s="10"/>
      <c r="B1995" s="84"/>
      <c r="C1995" s="83"/>
      <c r="D1995" s="86"/>
      <c r="E1995" s="45"/>
      <c r="F1995" s="87"/>
      <c r="G1995" s="86"/>
      <c r="H1995" s="88"/>
      <c r="I1995" s="90"/>
      <c r="J1995" s="47"/>
      <c r="K1995" s="51"/>
      <c r="L1995" s="51"/>
      <c r="M1995" s="51"/>
      <c r="N1995" s="51"/>
      <c r="O1995" s="47"/>
      <c r="P1995" s="47"/>
      <c r="Q1995" s="47"/>
      <c r="R1995" s="7"/>
      <c r="S1995" s="10"/>
    </row>
    <row r="1996" spans="1:20" outlineLevel="3" x14ac:dyDescent="0.15">
      <c r="B1996" s="7"/>
      <c r="C1996" s="7"/>
      <c r="D1996" s="7"/>
      <c r="E1996" s="7"/>
      <c r="F1996" s="7"/>
      <c r="G1996" s="7"/>
      <c r="H1996" s="7"/>
      <c r="I1996" s="10"/>
      <c r="J1996" s="10"/>
      <c r="K1996" s="7"/>
      <c r="L1996" s="7"/>
      <c r="M1996" s="7"/>
      <c r="N1996" s="7"/>
      <c r="O1996" s="7"/>
      <c r="P1996" s="10"/>
      <c r="Q1996" s="10"/>
    </row>
    <row r="1997" spans="1:20" ht="11.25" outlineLevel="2" x14ac:dyDescent="0.2">
      <c r="A1997" s="77" t="s">
        <v>146</v>
      </c>
      <c r="B1997" s="106">
        <v>3</v>
      </c>
      <c r="C1997" s="107"/>
      <c r="D1997" s="108" t="s">
        <v>180</v>
      </c>
      <c r="E1997" s="108"/>
      <c r="F1997" s="109" t="s">
        <v>101</v>
      </c>
      <c r="G1997" s="108"/>
      <c r="H1997" s="110"/>
      <c r="I1997" s="111"/>
      <c r="J1997" s="79">
        <f>SUBTOTAL(9,J1998:J2001)</f>
        <v>0</v>
      </c>
      <c r="K1997" s="110"/>
      <c r="L1997" s="80">
        <f>SUBTOTAL(9,L1998:L2001)</f>
        <v>0.49280000000000007</v>
      </c>
      <c r="M1997" s="110"/>
      <c r="N1997" s="80">
        <f>SUBTOTAL(9,N1998:N2001)</f>
        <v>0</v>
      </c>
      <c r="O1997" s="112"/>
      <c r="P1997" s="79">
        <f>SUBTOTAL(9,P1998:P2001)</f>
        <v>0</v>
      </c>
      <c r="Q1997" s="79">
        <f>SUBTOTAL(9,Q1998:Q2001)</f>
        <v>0</v>
      </c>
      <c r="R1997" s="7"/>
      <c r="S1997" s="10"/>
      <c r="T1997" s="10"/>
    </row>
    <row r="1998" spans="1:20" ht="11.25" outlineLevel="3" x14ac:dyDescent="0.2">
      <c r="A1998" s="16"/>
      <c r="B1998" s="113"/>
      <c r="C1998" s="114">
        <v>1</v>
      </c>
      <c r="D1998" s="115" t="s">
        <v>236</v>
      </c>
      <c r="E1998" s="116" t="s">
        <v>1598</v>
      </c>
      <c r="F1998" s="117" t="s">
        <v>1599</v>
      </c>
      <c r="G1998" s="115" t="s">
        <v>239</v>
      </c>
      <c r="H1998" s="118">
        <v>8.8000000000000007</v>
      </c>
      <c r="I1998" s="119">
        <v>0</v>
      </c>
      <c r="J1998" s="120">
        <f>H1998*I1998</f>
        <v>0</v>
      </c>
      <c r="K1998" s="118">
        <v>5.6000000000000001E-2</v>
      </c>
      <c r="L1998" s="118">
        <f>H1998*K1998</f>
        <v>0.49280000000000007</v>
      </c>
      <c r="M1998" s="118"/>
      <c r="N1998" s="118">
        <f>H1998*M1998</f>
        <v>0</v>
      </c>
      <c r="O1998" s="120">
        <v>21</v>
      </c>
      <c r="P1998" s="120">
        <f>J1998*(O1998/100)</f>
        <v>0</v>
      </c>
      <c r="Q1998" s="120">
        <f>J1998+P1998</f>
        <v>0</v>
      </c>
      <c r="R1998" s="10"/>
      <c r="S1998" s="10"/>
      <c r="T1998" s="10"/>
    </row>
    <row r="1999" spans="1:20" ht="9.75" outlineLevel="4" x14ac:dyDescent="0.2">
      <c r="A1999" s="121"/>
      <c r="B1999" s="122"/>
      <c r="C1999" s="122"/>
      <c r="D1999" s="123"/>
      <c r="E1999" s="128" t="s">
        <v>17</v>
      </c>
      <c r="F1999" s="124" t="s">
        <v>1600</v>
      </c>
      <c r="G1999" s="123"/>
      <c r="H1999" s="125">
        <v>8.8000000000000007</v>
      </c>
      <c r="I1999" s="126"/>
      <c r="J1999" s="127"/>
      <c r="K1999" s="125"/>
      <c r="L1999" s="125"/>
      <c r="M1999" s="125"/>
      <c r="N1999" s="125"/>
      <c r="O1999" s="127"/>
      <c r="P1999" s="127"/>
      <c r="Q1999" s="127"/>
      <c r="R1999" s="7"/>
      <c r="S1999" s="10"/>
    </row>
    <row r="2000" spans="1:20" ht="7.5" customHeight="1" outlineLevel="4" x14ac:dyDescent="0.15">
      <c r="A2000" s="10"/>
      <c r="B2000" s="84"/>
      <c r="C2000" s="83"/>
      <c r="D2000" s="86"/>
      <c r="E2000" s="45"/>
      <c r="F2000" s="87"/>
      <c r="G2000" s="86"/>
      <c r="H2000" s="88"/>
      <c r="I2000" s="90"/>
      <c r="J2000" s="47"/>
      <c r="K2000" s="51"/>
      <c r="L2000" s="51"/>
      <c r="M2000" s="51"/>
      <c r="N2000" s="51"/>
      <c r="O2000" s="47"/>
      <c r="P2000" s="47"/>
      <c r="Q2000" s="47"/>
      <c r="R2000" s="7"/>
      <c r="S2000" s="10"/>
    </row>
    <row r="2001" spans="1:20" outlineLevel="3" x14ac:dyDescent="0.15">
      <c r="B2001" s="7"/>
      <c r="C2001" s="7"/>
      <c r="D2001" s="7"/>
      <c r="E2001" s="7"/>
      <c r="F2001" s="7"/>
      <c r="G2001" s="7"/>
      <c r="H2001" s="7"/>
      <c r="I2001" s="10"/>
      <c r="J2001" s="10"/>
      <c r="K2001" s="7"/>
      <c r="L2001" s="7"/>
      <c r="M2001" s="7"/>
      <c r="N2001" s="7"/>
      <c r="O2001" s="7"/>
      <c r="P2001" s="10"/>
      <c r="Q2001" s="10"/>
    </row>
    <row r="2002" spans="1:20" ht="11.25" outlineLevel="2" x14ac:dyDescent="0.2">
      <c r="A2002" s="77" t="s">
        <v>147</v>
      </c>
      <c r="B2002" s="106">
        <v>3</v>
      </c>
      <c r="C2002" s="107"/>
      <c r="D2002" s="108" t="s">
        <v>180</v>
      </c>
      <c r="E2002" s="108"/>
      <c r="F2002" s="109" t="s">
        <v>82</v>
      </c>
      <c r="G2002" s="108"/>
      <c r="H2002" s="110"/>
      <c r="I2002" s="111"/>
      <c r="J2002" s="79">
        <f>SUBTOTAL(9,J2003:J2020)</f>
        <v>0</v>
      </c>
      <c r="K2002" s="110"/>
      <c r="L2002" s="80">
        <f>SUBTOTAL(9,L2003:L2020)</f>
        <v>0.16443271000000001</v>
      </c>
      <c r="M2002" s="110"/>
      <c r="N2002" s="80">
        <f>SUBTOTAL(9,N2003:N2020)</f>
        <v>0</v>
      </c>
      <c r="O2002" s="112"/>
      <c r="P2002" s="79">
        <f>SUBTOTAL(9,P2003:P2020)</f>
        <v>0</v>
      </c>
      <c r="Q2002" s="79">
        <f>SUBTOTAL(9,Q2003:Q2020)</f>
        <v>0</v>
      </c>
      <c r="R2002" s="7"/>
      <c r="S2002" s="10"/>
      <c r="T2002" s="10"/>
    </row>
    <row r="2003" spans="1:20" ht="11.25" outlineLevel="3" x14ac:dyDescent="0.2">
      <c r="A2003" s="16"/>
      <c r="B2003" s="113"/>
      <c r="C2003" s="114">
        <v>1</v>
      </c>
      <c r="D2003" s="115" t="s">
        <v>227</v>
      </c>
      <c r="E2003" s="116" t="s">
        <v>1601</v>
      </c>
      <c r="F2003" s="117" t="s">
        <v>1602</v>
      </c>
      <c r="G2003" s="115" t="s">
        <v>277</v>
      </c>
      <c r="H2003" s="118">
        <v>43.188249999999996</v>
      </c>
      <c r="I2003" s="119">
        <v>0</v>
      </c>
      <c r="J2003" s="120">
        <f>H2003*I2003</f>
        <v>0</v>
      </c>
      <c r="K2003" s="118">
        <v>2.7999999999999998E-4</v>
      </c>
      <c r="L2003" s="118">
        <f>H2003*K2003</f>
        <v>1.2092709999999998E-2</v>
      </c>
      <c r="M2003" s="118"/>
      <c r="N2003" s="118">
        <f>H2003*M2003</f>
        <v>0</v>
      </c>
      <c r="O2003" s="120">
        <v>21</v>
      </c>
      <c r="P2003" s="120">
        <f>J2003*(O2003/100)</f>
        <v>0</v>
      </c>
      <c r="Q2003" s="120">
        <f>J2003+P2003</f>
        <v>0</v>
      </c>
      <c r="R2003" s="10"/>
      <c r="S2003" s="10"/>
      <c r="T2003" s="10"/>
    </row>
    <row r="2004" spans="1:20" ht="9.75" outlineLevel="4" x14ac:dyDescent="0.2">
      <c r="A2004" s="121"/>
      <c r="B2004" s="122"/>
      <c r="C2004" s="122"/>
      <c r="D2004" s="123"/>
      <c r="E2004" s="128" t="s">
        <v>17</v>
      </c>
      <c r="F2004" s="124" t="s">
        <v>1603</v>
      </c>
      <c r="G2004" s="123"/>
      <c r="H2004" s="125">
        <v>43.188249999999996</v>
      </c>
      <c r="I2004" s="126"/>
      <c r="J2004" s="127"/>
      <c r="K2004" s="125"/>
      <c r="L2004" s="125"/>
      <c r="M2004" s="125"/>
      <c r="N2004" s="125"/>
      <c r="O2004" s="127"/>
      <c r="P2004" s="127"/>
      <c r="Q2004" s="127"/>
      <c r="R2004" s="7"/>
      <c r="S2004" s="10"/>
    </row>
    <row r="2005" spans="1:20" ht="7.5" customHeight="1" outlineLevel="4" x14ac:dyDescent="0.15">
      <c r="A2005" s="10"/>
      <c r="B2005" s="84"/>
      <c r="C2005" s="83"/>
      <c r="D2005" s="86"/>
      <c r="E2005" s="45"/>
      <c r="F2005" s="87"/>
      <c r="G2005" s="86"/>
      <c r="H2005" s="88"/>
      <c r="I2005" s="90"/>
      <c r="J2005" s="47"/>
      <c r="K2005" s="51"/>
      <c r="L2005" s="51"/>
      <c r="M2005" s="51"/>
      <c r="N2005" s="51"/>
      <c r="O2005" s="47"/>
      <c r="P2005" s="47"/>
      <c r="Q2005" s="47"/>
      <c r="R2005" s="7"/>
      <c r="S2005" s="10"/>
    </row>
    <row r="2006" spans="1:20" ht="11.25" outlineLevel="3" x14ac:dyDescent="0.2">
      <c r="A2006" s="16"/>
      <c r="B2006" s="113"/>
      <c r="C2006" s="114">
        <v>2</v>
      </c>
      <c r="D2006" s="115" t="s">
        <v>227</v>
      </c>
      <c r="E2006" s="116" t="s">
        <v>1604</v>
      </c>
      <c r="F2006" s="117" t="s">
        <v>1605</v>
      </c>
      <c r="G2006" s="115" t="s">
        <v>306</v>
      </c>
      <c r="H2006" s="118">
        <v>4</v>
      </c>
      <c r="I2006" s="119">
        <v>0</v>
      </c>
      <c r="J2006" s="120">
        <f t="shared" ref="J2006:J2019" si="20">H2006*I2006</f>
        <v>0</v>
      </c>
      <c r="K2006" s="118">
        <v>5.0000000000000002E-5</v>
      </c>
      <c r="L2006" s="118">
        <f t="shared" ref="L2006:L2019" si="21">H2006*K2006</f>
        <v>2.0000000000000001E-4</v>
      </c>
      <c r="M2006" s="118"/>
      <c r="N2006" s="118">
        <f t="shared" ref="N2006:N2019" si="22">H2006*M2006</f>
        <v>0</v>
      </c>
      <c r="O2006" s="120">
        <v>21</v>
      </c>
      <c r="P2006" s="120">
        <f t="shared" ref="P2006:P2019" si="23">J2006*(O2006/100)</f>
        <v>0</v>
      </c>
      <c r="Q2006" s="120">
        <f t="shared" ref="Q2006:Q2019" si="24">J2006+P2006</f>
        <v>0</v>
      </c>
      <c r="R2006" s="10"/>
      <c r="S2006" s="10"/>
      <c r="T2006" s="10"/>
    </row>
    <row r="2007" spans="1:20" ht="11.25" outlineLevel="3" x14ac:dyDescent="0.2">
      <c r="A2007" s="16"/>
      <c r="B2007" s="113"/>
      <c r="C2007" s="114">
        <v>3</v>
      </c>
      <c r="D2007" s="115" t="s">
        <v>227</v>
      </c>
      <c r="E2007" s="116" t="s">
        <v>1606</v>
      </c>
      <c r="F2007" s="117" t="s">
        <v>1607</v>
      </c>
      <c r="G2007" s="115" t="s">
        <v>306</v>
      </c>
      <c r="H2007" s="118">
        <v>1</v>
      </c>
      <c r="I2007" s="119">
        <v>0</v>
      </c>
      <c r="J2007" s="120">
        <f t="shared" si="20"/>
        <v>0</v>
      </c>
      <c r="K2007" s="118">
        <v>2.8500000000000001E-3</v>
      </c>
      <c r="L2007" s="118">
        <f t="shared" si="21"/>
        <v>2.8500000000000001E-3</v>
      </c>
      <c r="M2007" s="118"/>
      <c r="N2007" s="118">
        <f t="shared" si="22"/>
        <v>0</v>
      </c>
      <c r="O2007" s="120">
        <v>21</v>
      </c>
      <c r="P2007" s="120">
        <f t="shared" si="23"/>
        <v>0</v>
      </c>
      <c r="Q2007" s="120">
        <f t="shared" si="24"/>
        <v>0</v>
      </c>
      <c r="R2007" s="10"/>
      <c r="S2007" s="10"/>
      <c r="T2007" s="10"/>
    </row>
    <row r="2008" spans="1:20" ht="11.25" outlineLevel="3" x14ac:dyDescent="0.2">
      <c r="A2008" s="16"/>
      <c r="B2008" s="113"/>
      <c r="C2008" s="114">
        <v>4</v>
      </c>
      <c r="D2008" s="115" t="s">
        <v>227</v>
      </c>
      <c r="E2008" s="116" t="s">
        <v>1608</v>
      </c>
      <c r="F2008" s="117" t="s">
        <v>1609</v>
      </c>
      <c r="G2008" s="115" t="s">
        <v>306</v>
      </c>
      <c r="H2008" s="118">
        <v>1</v>
      </c>
      <c r="I2008" s="119">
        <v>0</v>
      </c>
      <c r="J2008" s="120">
        <f t="shared" si="20"/>
        <v>0</v>
      </c>
      <c r="K2008" s="118">
        <v>3.5000000000000001E-3</v>
      </c>
      <c r="L2008" s="118">
        <f t="shared" si="21"/>
        <v>3.5000000000000001E-3</v>
      </c>
      <c r="M2008" s="118"/>
      <c r="N2008" s="118">
        <f t="shared" si="22"/>
        <v>0</v>
      </c>
      <c r="O2008" s="120">
        <v>21</v>
      </c>
      <c r="P2008" s="120">
        <f t="shared" si="23"/>
        <v>0</v>
      </c>
      <c r="Q2008" s="120">
        <f t="shared" si="24"/>
        <v>0</v>
      </c>
      <c r="R2008" s="10"/>
      <c r="S2008" s="10"/>
      <c r="T2008" s="10"/>
    </row>
    <row r="2009" spans="1:20" ht="11.25" outlineLevel="3" x14ac:dyDescent="0.2">
      <c r="A2009" s="16"/>
      <c r="B2009" s="113"/>
      <c r="C2009" s="114">
        <v>5</v>
      </c>
      <c r="D2009" s="115" t="s">
        <v>227</v>
      </c>
      <c r="E2009" s="116" t="s">
        <v>1610</v>
      </c>
      <c r="F2009" s="117" t="s">
        <v>1611</v>
      </c>
      <c r="G2009" s="115" t="s">
        <v>306</v>
      </c>
      <c r="H2009" s="118">
        <v>1</v>
      </c>
      <c r="I2009" s="119">
        <v>0</v>
      </c>
      <c r="J2009" s="120">
        <f t="shared" si="20"/>
        <v>0</v>
      </c>
      <c r="K2009" s="118">
        <v>1.3299999999999999E-2</v>
      </c>
      <c r="L2009" s="118">
        <f t="shared" si="21"/>
        <v>1.3299999999999999E-2</v>
      </c>
      <c r="M2009" s="118"/>
      <c r="N2009" s="118">
        <f t="shared" si="22"/>
        <v>0</v>
      </c>
      <c r="O2009" s="120">
        <v>21</v>
      </c>
      <c r="P2009" s="120">
        <f t="shared" si="23"/>
        <v>0</v>
      </c>
      <c r="Q2009" s="120">
        <f t="shared" si="24"/>
        <v>0</v>
      </c>
      <c r="R2009" s="10"/>
      <c r="S2009" s="10"/>
      <c r="T2009" s="10"/>
    </row>
    <row r="2010" spans="1:20" ht="11.25" outlineLevel="3" x14ac:dyDescent="0.2">
      <c r="A2010" s="16"/>
      <c r="B2010" s="113"/>
      <c r="C2010" s="114">
        <v>6</v>
      </c>
      <c r="D2010" s="115" t="s">
        <v>236</v>
      </c>
      <c r="E2010" s="116" t="s">
        <v>1612</v>
      </c>
      <c r="F2010" s="117" t="s">
        <v>1613</v>
      </c>
      <c r="G2010" s="115" t="s">
        <v>277</v>
      </c>
      <c r="H2010" s="118">
        <v>37</v>
      </c>
      <c r="I2010" s="119">
        <v>0</v>
      </c>
      <c r="J2010" s="120">
        <f t="shared" si="20"/>
        <v>0</v>
      </c>
      <c r="K2010" s="118"/>
      <c r="L2010" s="118">
        <f t="shared" si="21"/>
        <v>0</v>
      </c>
      <c r="M2010" s="118"/>
      <c r="N2010" s="118">
        <f t="shared" si="22"/>
        <v>0</v>
      </c>
      <c r="O2010" s="120">
        <v>21</v>
      </c>
      <c r="P2010" s="120">
        <f t="shared" si="23"/>
        <v>0</v>
      </c>
      <c r="Q2010" s="120">
        <f t="shared" si="24"/>
        <v>0</v>
      </c>
      <c r="R2010" s="10"/>
      <c r="S2010" s="10"/>
      <c r="T2010" s="10"/>
    </row>
    <row r="2011" spans="1:20" ht="11.25" outlineLevel="3" x14ac:dyDescent="0.2">
      <c r="A2011" s="16"/>
      <c r="B2011" s="113"/>
      <c r="C2011" s="114">
        <v>7</v>
      </c>
      <c r="D2011" s="115" t="s">
        <v>236</v>
      </c>
      <c r="E2011" s="116" t="s">
        <v>1614</v>
      </c>
      <c r="F2011" s="117" t="s">
        <v>1615</v>
      </c>
      <c r="G2011" s="115" t="s">
        <v>277</v>
      </c>
      <c r="H2011" s="118">
        <v>6</v>
      </c>
      <c r="I2011" s="119">
        <v>0</v>
      </c>
      <c r="J2011" s="120">
        <f t="shared" si="20"/>
        <v>0</v>
      </c>
      <c r="K2011" s="118">
        <v>2.7899999999999999E-3</v>
      </c>
      <c r="L2011" s="118">
        <f t="shared" si="21"/>
        <v>1.6739999999999998E-2</v>
      </c>
      <c r="M2011" s="118"/>
      <c r="N2011" s="118">
        <f t="shared" si="22"/>
        <v>0</v>
      </c>
      <c r="O2011" s="120">
        <v>21</v>
      </c>
      <c r="P2011" s="120">
        <f t="shared" si="23"/>
        <v>0</v>
      </c>
      <c r="Q2011" s="120">
        <f t="shared" si="24"/>
        <v>0</v>
      </c>
      <c r="R2011" s="10"/>
      <c r="S2011" s="10"/>
      <c r="T2011" s="10"/>
    </row>
    <row r="2012" spans="1:20" ht="11.25" outlineLevel="3" x14ac:dyDescent="0.2">
      <c r="A2012" s="16"/>
      <c r="B2012" s="113"/>
      <c r="C2012" s="114">
        <v>8</v>
      </c>
      <c r="D2012" s="115" t="s">
        <v>236</v>
      </c>
      <c r="E2012" s="116" t="s">
        <v>1616</v>
      </c>
      <c r="F2012" s="117" t="s">
        <v>1617</v>
      </c>
      <c r="G2012" s="115" t="s">
        <v>306</v>
      </c>
      <c r="H2012" s="118">
        <v>4</v>
      </c>
      <c r="I2012" s="119">
        <v>0</v>
      </c>
      <c r="J2012" s="120">
        <f t="shared" si="20"/>
        <v>0</v>
      </c>
      <c r="K2012" s="118"/>
      <c r="L2012" s="118">
        <f t="shared" si="21"/>
        <v>0</v>
      </c>
      <c r="M2012" s="118"/>
      <c r="N2012" s="118">
        <f t="shared" si="22"/>
        <v>0</v>
      </c>
      <c r="O2012" s="120">
        <v>21</v>
      </c>
      <c r="P2012" s="120">
        <f t="shared" si="23"/>
        <v>0</v>
      </c>
      <c r="Q2012" s="120">
        <f t="shared" si="24"/>
        <v>0</v>
      </c>
      <c r="R2012" s="10"/>
      <c r="S2012" s="10"/>
      <c r="T2012" s="10"/>
    </row>
    <row r="2013" spans="1:20" ht="11.25" outlineLevel="3" x14ac:dyDescent="0.2">
      <c r="A2013" s="16"/>
      <c r="B2013" s="113"/>
      <c r="C2013" s="114">
        <v>9</v>
      </c>
      <c r="D2013" s="115" t="s">
        <v>236</v>
      </c>
      <c r="E2013" s="116" t="s">
        <v>1618</v>
      </c>
      <c r="F2013" s="117" t="s">
        <v>1619</v>
      </c>
      <c r="G2013" s="115" t="s">
        <v>306</v>
      </c>
      <c r="H2013" s="118">
        <v>1</v>
      </c>
      <c r="I2013" s="119">
        <v>0</v>
      </c>
      <c r="J2013" s="120">
        <f t="shared" si="20"/>
        <v>0</v>
      </c>
      <c r="K2013" s="118"/>
      <c r="L2013" s="118">
        <f t="shared" si="21"/>
        <v>0</v>
      </c>
      <c r="M2013" s="118"/>
      <c r="N2013" s="118">
        <f t="shared" si="22"/>
        <v>0</v>
      </c>
      <c r="O2013" s="120">
        <v>21</v>
      </c>
      <c r="P2013" s="120">
        <f t="shared" si="23"/>
        <v>0</v>
      </c>
      <c r="Q2013" s="120">
        <f t="shared" si="24"/>
        <v>0</v>
      </c>
      <c r="R2013" s="10"/>
      <c r="S2013" s="10"/>
      <c r="T2013" s="10"/>
    </row>
    <row r="2014" spans="1:20" ht="11.25" outlineLevel="3" x14ac:dyDescent="0.2">
      <c r="A2014" s="16"/>
      <c r="B2014" s="113"/>
      <c r="C2014" s="114">
        <v>10</v>
      </c>
      <c r="D2014" s="115" t="s">
        <v>236</v>
      </c>
      <c r="E2014" s="116" t="s">
        <v>1620</v>
      </c>
      <c r="F2014" s="117" t="s">
        <v>1621</v>
      </c>
      <c r="G2014" s="115" t="s">
        <v>306</v>
      </c>
      <c r="H2014" s="118">
        <v>1</v>
      </c>
      <c r="I2014" s="119">
        <v>0</v>
      </c>
      <c r="J2014" s="120">
        <f t="shared" si="20"/>
        <v>0</v>
      </c>
      <c r="K2014" s="118">
        <v>4.0050000000000002E-2</v>
      </c>
      <c r="L2014" s="118">
        <f t="shared" si="21"/>
        <v>4.0050000000000002E-2</v>
      </c>
      <c r="M2014" s="118"/>
      <c r="N2014" s="118">
        <f t="shared" si="22"/>
        <v>0</v>
      </c>
      <c r="O2014" s="120">
        <v>21</v>
      </c>
      <c r="P2014" s="120">
        <f t="shared" si="23"/>
        <v>0</v>
      </c>
      <c r="Q2014" s="120">
        <f t="shared" si="24"/>
        <v>0</v>
      </c>
      <c r="R2014" s="10"/>
      <c r="S2014" s="10"/>
      <c r="T2014" s="10"/>
    </row>
    <row r="2015" spans="1:20" ht="11.25" outlineLevel="3" x14ac:dyDescent="0.2">
      <c r="A2015" s="16"/>
      <c r="B2015" s="113"/>
      <c r="C2015" s="114">
        <v>11</v>
      </c>
      <c r="D2015" s="115" t="s">
        <v>236</v>
      </c>
      <c r="E2015" s="116" t="s">
        <v>1622</v>
      </c>
      <c r="F2015" s="117" t="s">
        <v>1623</v>
      </c>
      <c r="G2015" s="115" t="s">
        <v>306</v>
      </c>
      <c r="H2015" s="118">
        <v>1</v>
      </c>
      <c r="I2015" s="119">
        <v>0</v>
      </c>
      <c r="J2015" s="120">
        <f t="shared" si="20"/>
        <v>0</v>
      </c>
      <c r="K2015" s="118">
        <v>3.96E-3</v>
      </c>
      <c r="L2015" s="118">
        <f t="shared" si="21"/>
        <v>3.96E-3</v>
      </c>
      <c r="M2015" s="118"/>
      <c r="N2015" s="118">
        <f t="shared" si="22"/>
        <v>0</v>
      </c>
      <c r="O2015" s="120">
        <v>21</v>
      </c>
      <c r="P2015" s="120">
        <f t="shared" si="23"/>
        <v>0</v>
      </c>
      <c r="Q2015" s="120">
        <f t="shared" si="24"/>
        <v>0</v>
      </c>
      <c r="R2015" s="10"/>
      <c r="S2015" s="10"/>
      <c r="T2015" s="10"/>
    </row>
    <row r="2016" spans="1:20" ht="11.25" outlineLevel="3" x14ac:dyDescent="0.2">
      <c r="A2016" s="16"/>
      <c r="B2016" s="113"/>
      <c r="C2016" s="114">
        <v>12</v>
      </c>
      <c r="D2016" s="115" t="s">
        <v>236</v>
      </c>
      <c r="E2016" s="116" t="s">
        <v>1624</v>
      </c>
      <c r="F2016" s="117" t="s">
        <v>1625</v>
      </c>
      <c r="G2016" s="115" t="s">
        <v>306</v>
      </c>
      <c r="H2016" s="118">
        <v>1</v>
      </c>
      <c r="I2016" s="119">
        <v>0</v>
      </c>
      <c r="J2016" s="120">
        <f t="shared" si="20"/>
        <v>0</v>
      </c>
      <c r="K2016" s="118"/>
      <c r="L2016" s="118">
        <f t="shared" si="21"/>
        <v>0</v>
      </c>
      <c r="M2016" s="118"/>
      <c r="N2016" s="118">
        <f t="shared" si="22"/>
        <v>0</v>
      </c>
      <c r="O2016" s="120">
        <v>21</v>
      </c>
      <c r="P2016" s="120">
        <f t="shared" si="23"/>
        <v>0</v>
      </c>
      <c r="Q2016" s="120">
        <f t="shared" si="24"/>
        <v>0</v>
      </c>
      <c r="R2016" s="10"/>
      <c r="S2016" s="10"/>
      <c r="T2016" s="10"/>
    </row>
    <row r="2017" spans="1:20" ht="11.25" outlineLevel="3" x14ac:dyDescent="0.2">
      <c r="A2017" s="16"/>
      <c r="B2017" s="113"/>
      <c r="C2017" s="114">
        <v>13</v>
      </c>
      <c r="D2017" s="115" t="s">
        <v>236</v>
      </c>
      <c r="E2017" s="116" t="s">
        <v>1626</v>
      </c>
      <c r="F2017" s="117" t="s">
        <v>1627</v>
      </c>
      <c r="G2017" s="115" t="s">
        <v>306</v>
      </c>
      <c r="H2017" s="118">
        <v>1</v>
      </c>
      <c r="I2017" s="119">
        <v>0</v>
      </c>
      <c r="J2017" s="120">
        <f t="shared" si="20"/>
        <v>0</v>
      </c>
      <c r="K2017" s="118">
        <v>6.0600000000000001E-2</v>
      </c>
      <c r="L2017" s="118">
        <f t="shared" si="21"/>
        <v>6.0600000000000001E-2</v>
      </c>
      <c r="M2017" s="118"/>
      <c r="N2017" s="118">
        <f t="shared" si="22"/>
        <v>0</v>
      </c>
      <c r="O2017" s="120">
        <v>21</v>
      </c>
      <c r="P2017" s="120">
        <f t="shared" si="23"/>
        <v>0</v>
      </c>
      <c r="Q2017" s="120">
        <f t="shared" si="24"/>
        <v>0</v>
      </c>
      <c r="R2017" s="10"/>
      <c r="S2017" s="10"/>
      <c r="T2017" s="10"/>
    </row>
    <row r="2018" spans="1:20" ht="11.25" outlineLevel="3" x14ac:dyDescent="0.2">
      <c r="A2018" s="16"/>
      <c r="B2018" s="113"/>
      <c r="C2018" s="114">
        <v>14</v>
      </c>
      <c r="D2018" s="115" t="s">
        <v>236</v>
      </c>
      <c r="E2018" s="116" t="s">
        <v>1628</v>
      </c>
      <c r="F2018" s="117" t="s">
        <v>1629</v>
      </c>
      <c r="G2018" s="115" t="s">
        <v>277</v>
      </c>
      <c r="H2018" s="118">
        <v>45</v>
      </c>
      <c r="I2018" s="119">
        <v>0</v>
      </c>
      <c r="J2018" s="120">
        <f t="shared" si="20"/>
        <v>0</v>
      </c>
      <c r="K2018" s="118">
        <v>1.9000000000000001E-4</v>
      </c>
      <c r="L2018" s="118">
        <f t="shared" si="21"/>
        <v>8.5500000000000003E-3</v>
      </c>
      <c r="M2018" s="118"/>
      <c r="N2018" s="118">
        <f t="shared" si="22"/>
        <v>0</v>
      </c>
      <c r="O2018" s="120">
        <v>21</v>
      </c>
      <c r="P2018" s="120">
        <f t="shared" si="23"/>
        <v>0</v>
      </c>
      <c r="Q2018" s="120">
        <f t="shared" si="24"/>
        <v>0</v>
      </c>
      <c r="R2018" s="10"/>
      <c r="S2018" s="10"/>
      <c r="T2018" s="10"/>
    </row>
    <row r="2019" spans="1:20" ht="11.25" outlineLevel="3" x14ac:dyDescent="0.2">
      <c r="A2019" s="16"/>
      <c r="B2019" s="113"/>
      <c r="C2019" s="114">
        <v>15</v>
      </c>
      <c r="D2019" s="115" t="s">
        <v>236</v>
      </c>
      <c r="E2019" s="116" t="s">
        <v>1630</v>
      </c>
      <c r="F2019" s="117" t="s">
        <v>1631</v>
      </c>
      <c r="G2019" s="115" t="s">
        <v>277</v>
      </c>
      <c r="H2019" s="118">
        <v>37</v>
      </c>
      <c r="I2019" s="119">
        <v>0</v>
      </c>
      <c r="J2019" s="120">
        <f t="shared" si="20"/>
        <v>0</v>
      </c>
      <c r="K2019" s="118">
        <v>6.9999999999999994E-5</v>
      </c>
      <c r="L2019" s="118">
        <f t="shared" si="21"/>
        <v>2.5899999999999999E-3</v>
      </c>
      <c r="M2019" s="118"/>
      <c r="N2019" s="118">
        <f t="shared" si="22"/>
        <v>0</v>
      </c>
      <c r="O2019" s="120">
        <v>21</v>
      </c>
      <c r="P2019" s="120">
        <f t="shared" si="23"/>
        <v>0</v>
      </c>
      <c r="Q2019" s="120">
        <f t="shared" si="24"/>
        <v>0</v>
      </c>
      <c r="R2019" s="10"/>
      <c r="S2019" s="10"/>
      <c r="T2019" s="10"/>
    </row>
    <row r="2020" spans="1:20" outlineLevel="3" x14ac:dyDescent="0.15">
      <c r="B2020" s="7"/>
      <c r="C2020" s="7"/>
      <c r="D2020" s="7"/>
      <c r="E2020" s="7"/>
      <c r="F2020" s="7"/>
      <c r="G2020" s="7"/>
      <c r="H2020" s="7"/>
      <c r="I2020" s="10"/>
      <c r="J2020" s="10"/>
      <c r="K2020" s="7"/>
      <c r="L2020" s="7"/>
      <c r="M2020" s="7"/>
      <c r="N2020" s="7"/>
      <c r="O2020" s="7"/>
      <c r="P2020" s="10"/>
      <c r="Q2020" s="10"/>
    </row>
    <row r="2021" spans="1:20" ht="11.25" outlineLevel="2" x14ac:dyDescent="0.2">
      <c r="A2021" s="77" t="s">
        <v>148</v>
      </c>
      <c r="B2021" s="106">
        <v>3</v>
      </c>
      <c r="C2021" s="107"/>
      <c r="D2021" s="108" t="s">
        <v>180</v>
      </c>
      <c r="E2021" s="108"/>
      <c r="F2021" s="109" t="s">
        <v>45</v>
      </c>
      <c r="G2021" s="108"/>
      <c r="H2021" s="110"/>
      <c r="I2021" s="111"/>
      <c r="J2021" s="79">
        <f>SUBTOTAL(9,J2022:J2032)</f>
        <v>0</v>
      </c>
      <c r="K2021" s="110"/>
      <c r="L2021" s="80">
        <f>SUBTOTAL(9,L2022:L2032)</f>
        <v>5.8671000000000001E-2</v>
      </c>
      <c r="M2021" s="110"/>
      <c r="N2021" s="80">
        <f>SUBTOTAL(9,N2022:N2032)</f>
        <v>0.68528999999999995</v>
      </c>
      <c r="O2021" s="112"/>
      <c r="P2021" s="79">
        <f>SUBTOTAL(9,P2022:P2032)</f>
        <v>0</v>
      </c>
      <c r="Q2021" s="79">
        <f>SUBTOTAL(9,Q2022:Q2032)</f>
        <v>0</v>
      </c>
      <c r="R2021" s="7"/>
      <c r="S2021" s="10"/>
      <c r="T2021" s="10"/>
    </row>
    <row r="2022" spans="1:20" ht="11.25" outlineLevel="3" x14ac:dyDescent="0.2">
      <c r="A2022" s="16"/>
      <c r="B2022" s="113"/>
      <c r="C2022" s="114">
        <v>1</v>
      </c>
      <c r="D2022" s="115" t="s">
        <v>236</v>
      </c>
      <c r="E2022" s="116" t="s">
        <v>1632</v>
      </c>
      <c r="F2022" s="117" t="s">
        <v>1633</v>
      </c>
      <c r="G2022" s="115" t="s">
        <v>277</v>
      </c>
      <c r="H2022" s="118">
        <v>42</v>
      </c>
      <c r="I2022" s="119">
        <v>0</v>
      </c>
      <c r="J2022" s="120">
        <f>H2022*I2022</f>
        <v>0</v>
      </c>
      <c r="K2022" s="118">
        <v>1.39E-3</v>
      </c>
      <c r="L2022" s="118">
        <f>H2022*K2022</f>
        <v>5.8380000000000001E-2</v>
      </c>
      <c r="M2022" s="118"/>
      <c r="N2022" s="118">
        <f>H2022*M2022</f>
        <v>0</v>
      </c>
      <c r="O2022" s="120">
        <v>21</v>
      </c>
      <c r="P2022" s="120">
        <f>J2022*(O2022/100)</f>
        <v>0</v>
      </c>
      <c r="Q2022" s="120">
        <f>J2022+P2022</f>
        <v>0</v>
      </c>
      <c r="R2022" s="10"/>
      <c r="S2022" s="10"/>
      <c r="T2022" s="10"/>
    </row>
    <row r="2023" spans="1:20" ht="9.75" outlineLevel="4" x14ac:dyDescent="0.2">
      <c r="A2023" s="121"/>
      <c r="B2023" s="122"/>
      <c r="C2023" s="122"/>
      <c r="D2023" s="123"/>
      <c r="E2023" s="128" t="s">
        <v>17</v>
      </c>
      <c r="F2023" s="124" t="s">
        <v>1634</v>
      </c>
      <c r="G2023" s="123"/>
      <c r="H2023" s="125">
        <v>42</v>
      </c>
      <c r="I2023" s="126"/>
      <c r="J2023" s="127"/>
      <c r="K2023" s="125"/>
      <c r="L2023" s="125"/>
      <c r="M2023" s="125"/>
      <c r="N2023" s="125"/>
      <c r="O2023" s="127"/>
      <c r="P2023" s="127"/>
      <c r="Q2023" s="127"/>
      <c r="R2023" s="7"/>
      <c r="S2023" s="10"/>
    </row>
    <row r="2024" spans="1:20" ht="7.5" customHeight="1" outlineLevel="4" x14ac:dyDescent="0.15">
      <c r="A2024" s="10"/>
      <c r="B2024" s="84"/>
      <c r="C2024" s="83"/>
      <c r="D2024" s="86"/>
      <c r="E2024" s="45"/>
      <c r="F2024" s="87"/>
      <c r="G2024" s="86"/>
      <c r="H2024" s="88"/>
      <c r="I2024" s="90"/>
      <c r="J2024" s="47"/>
      <c r="K2024" s="51"/>
      <c r="L2024" s="51"/>
      <c r="M2024" s="51"/>
      <c r="N2024" s="51"/>
      <c r="O2024" s="47"/>
      <c r="P2024" s="47"/>
      <c r="Q2024" s="47"/>
      <c r="R2024" s="7"/>
      <c r="S2024" s="10"/>
    </row>
    <row r="2025" spans="1:20" ht="11.25" outlineLevel="3" x14ac:dyDescent="0.2">
      <c r="A2025" s="16"/>
      <c r="B2025" s="113"/>
      <c r="C2025" s="114">
        <v>2</v>
      </c>
      <c r="D2025" s="115" t="s">
        <v>236</v>
      </c>
      <c r="E2025" s="116" t="s">
        <v>1635</v>
      </c>
      <c r="F2025" s="117" t="s">
        <v>1636</v>
      </c>
      <c r="G2025" s="115" t="s">
        <v>277</v>
      </c>
      <c r="H2025" s="118">
        <v>28</v>
      </c>
      <c r="I2025" s="119">
        <v>0</v>
      </c>
      <c r="J2025" s="120">
        <f>H2025*I2025</f>
        <v>0</v>
      </c>
      <c r="K2025" s="118"/>
      <c r="L2025" s="118">
        <f>H2025*K2025</f>
        <v>0</v>
      </c>
      <c r="M2025" s="118">
        <v>8.9999999999999993E-3</v>
      </c>
      <c r="N2025" s="118">
        <f>H2025*M2025</f>
        <v>0.252</v>
      </c>
      <c r="O2025" s="120">
        <v>21</v>
      </c>
      <c r="P2025" s="120">
        <f>J2025*(O2025/100)</f>
        <v>0</v>
      </c>
      <c r="Q2025" s="120">
        <f>J2025+P2025</f>
        <v>0</v>
      </c>
      <c r="R2025" s="10"/>
      <c r="S2025" s="10"/>
      <c r="T2025" s="10"/>
    </row>
    <row r="2026" spans="1:20" ht="9.75" outlineLevel="4" x14ac:dyDescent="0.2">
      <c r="A2026" s="121"/>
      <c r="B2026" s="122"/>
      <c r="C2026" s="122"/>
      <c r="D2026" s="123"/>
      <c r="E2026" s="128" t="s">
        <v>17</v>
      </c>
      <c r="F2026" s="124" t="s">
        <v>1637</v>
      </c>
      <c r="G2026" s="123"/>
      <c r="H2026" s="125">
        <v>28</v>
      </c>
      <c r="I2026" s="126"/>
      <c r="J2026" s="127"/>
      <c r="K2026" s="125"/>
      <c r="L2026" s="125"/>
      <c r="M2026" s="125"/>
      <c r="N2026" s="125"/>
      <c r="O2026" s="127"/>
      <c r="P2026" s="127"/>
      <c r="Q2026" s="127"/>
      <c r="R2026" s="7"/>
      <c r="S2026" s="10"/>
    </row>
    <row r="2027" spans="1:20" ht="7.5" customHeight="1" outlineLevel="4" x14ac:dyDescent="0.15">
      <c r="A2027" s="10"/>
      <c r="B2027" s="84"/>
      <c r="C2027" s="83"/>
      <c r="D2027" s="86"/>
      <c r="E2027" s="45"/>
      <c r="F2027" s="87"/>
      <c r="G2027" s="86"/>
      <c r="H2027" s="88"/>
      <c r="I2027" s="90"/>
      <c r="J2027" s="47"/>
      <c r="K2027" s="51"/>
      <c r="L2027" s="51"/>
      <c r="M2027" s="51"/>
      <c r="N2027" s="51"/>
      <c r="O2027" s="47"/>
      <c r="P2027" s="47"/>
      <c r="Q2027" s="47"/>
      <c r="R2027" s="7"/>
      <c r="S2027" s="10"/>
    </row>
    <row r="2028" spans="1:20" ht="11.25" outlineLevel="3" x14ac:dyDescent="0.2">
      <c r="A2028" s="16"/>
      <c r="B2028" s="113"/>
      <c r="C2028" s="114">
        <v>3</v>
      </c>
      <c r="D2028" s="115" t="s">
        <v>236</v>
      </c>
      <c r="E2028" s="116" t="s">
        <v>1638</v>
      </c>
      <c r="F2028" s="117" t="s">
        <v>1639</v>
      </c>
      <c r="G2028" s="115" t="s">
        <v>277</v>
      </c>
      <c r="H2028" s="118">
        <v>16</v>
      </c>
      <c r="I2028" s="119">
        <v>0</v>
      </c>
      <c r="J2028" s="120">
        <f>H2028*I2028</f>
        <v>0</v>
      </c>
      <c r="K2028" s="118"/>
      <c r="L2028" s="118">
        <f>H2028*K2028</f>
        <v>0</v>
      </c>
      <c r="M2028" s="118">
        <v>2.7E-2</v>
      </c>
      <c r="N2028" s="118">
        <f>H2028*M2028</f>
        <v>0.432</v>
      </c>
      <c r="O2028" s="120">
        <v>21</v>
      </c>
      <c r="P2028" s="120">
        <f>J2028*(O2028/100)</f>
        <v>0</v>
      </c>
      <c r="Q2028" s="120">
        <f>J2028+P2028</f>
        <v>0</v>
      </c>
      <c r="R2028" s="10"/>
      <c r="S2028" s="10"/>
      <c r="T2028" s="10"/>
    </row>
    <row r="2029" spans="1:20" ht="9.75" outlineLevel="4" x14ac:dyDescent="0.2">
      <c r="A2029" s="121"/>
      <c r="B2029" s="122"/>
      <c r="C2029" s="122"/>
      <c r="D2029" s="123"/>
      <c r="E2029" s="128" t="s">
        <v>17</v>
      </c>
      <c r="F2029" s="124" t="s">
        <v>1640</v>
      </c>
      <c r="G2029" s="123"/>
      <c r="H2029" s="125">
        <v>16</v>
      </c>
      <c r="I2029" s="126"/>
      <c r="J2029" s="127"/>
      <c r="K2029" s="125"/>
      <c r="L2029" s="125"/>
      <c r="M2029" s="125"/>
      <c r="N2029" s="125"/>
      <c r="O2029" s="127"/>
      <c r="P2029" s="127"/>
      <c r="Q2029" s="127"/>
      <c r="R2029" s="7"/>
      <c r="S2029" s="10"/>
    </row>
    <row r="2030" spans="1:20" ht="7.5" customHeight="1" outlineLevel="4" x14ac:dyDescent="0.15">
      <c r="A2030" s="10"/>
      <c r="B2030" s="84"/>
      <c r="C2030" s="83"/>
      <c r="D2030" s="86"/>
      <c r="E2030" s="45"/>
      <c r="F2030" s="87"/>
      <c r="G2030" s="86"/>
      <c r="H2030" s="88"/>
      <c r="I2030" s="90"/>
      <c r="J2030" s="47"/>
      <c r="K2030" s="51"/>
      <c r="L2030" s="51"/>
      <c r="M2030" s="51"/>
      <c r="N2030" s="51"/>
      <c r="O2030" s="47"/>
      <c r="P2030" s="47"/>
      <c r="Q2030" s="47"/>
      <c r="R2030" s="7"/>
      <c r="S2030" s="10"/>
    </row>
    <row r="2031" spans="1:20" ht="11.25" outlineLevel="3" x14ac:dyDescent="0.2">
      <c r="A2031" s="16"/>
      <c r="B2031" s="113"/>
      <c r="C2031" s="114">
        <v>4</v>
      </c>
      <c r="D2031" s="115" t="s">
        <v>236</v>
      </c>
      <c r="E2031" s="116" t="s">
        <v>1641</v>
      </c>
      <c r="F2031" s="117" t="s">
        <v>1642</v>
      </c>
      <c r="G2031" s="115" t="s">
        <v>277</v>
      </c>
      <c r="H2031" s="118">
        <v>0.3</v>
      </c>
      <c r="I2031" s="119">
        <v>0</v>
      </c>
      <c r="J2031" s="120">
        <f>H2031*I2031</f>
        <v>0</v>
      </c>
      <c r="K2031" s="118">
        <v>9.7000000000000005E-4</v>
      </c>
      <c r="L2031" s="118">
        <f>H2031*K2031</f>
        <v>2.9100000000000003E-4</v>
      </c>
      <c r="M2031" s="118">
        <v>4.3E-3</v>
      </c>
      <c r="N2031" s="118">
        <f>H2031*M2031</f>
        <v>1.2899999999999999E-3</v>
      </c>
      <c r="O2031" s="120">
        <v>21</v>
      </c>
      <c r="P2031" s="120">
        <f>J2031*(O2031/100)</f>
        <v>0</v>
      </c>
      <c r="Q2031" s="120">
        <f>J2031+P2031</f>
        <v>0</v>
      </c>
      <c r="R2031" s="10"/>
      <c r="S2031" s="10"/>
      <c r="T2031" s="10"/>
    </row>
    <row r="2032" spans="1:20" outlineLevel="3" x14ac:dyDescent="0.15">
      <c r="B2032" s="7"/>
      <c r="C2032" s="7"/>
      <c r="D2032" s="7"/>
      <c r="E2032" s="7"/>
      <c r="F2032" s="7"/>
      <c r="G2032" s="7"/>
      <c r="H2032" s="7"/>
      <c r="I2032" s="10"/>
      <c r="J2032" s="10"/>
      <c r="K2032" s="7"/>
      <c r="L2032" s="7"/>
      <c r="M2032" s="7"/>
      <c r="N2032" s="7"/>
      <c r="O2032" s="7"/>
      <c r="P2032" s="10"/>
      <c r="Q2032" s="10"/>
    </row>
    <row r="2033" spans="1:20" ht="11.25" outlineLevel="2" x14ac:dyDescent="0.2">
      <c r="A2033" s="77" t="s">
        <v>149</v>
      </c>
      <c r="B2033" s="106">
        <v>3</v>
      </c>
      <c r="C2033" s="107"/>
      <c r="D2033" s="108" t="s">
        <v>180</v>
      </c>
      <c r="E2033" s="108"/>
      <c r="F2033" s="109" t="s">
        <v>56</v>
      </c>
      <c r="G2033" s="108"/>
      <c r="H2033" s="110"/>
      <c r="I2033" s="111"/>
      <c r="J2033" s="79">
        <f>SUBTOTAL(9,J2034:J2042)</f>
        <v>0</v>
      </c>
      <c r="K2033" s="110"/>
      <c r="L2033" s="80">
        <f>SUBTOTAL(9,L2034:L2042)</f>
        <v>0</v>
      </c>
      <c r="M2033" s="110"/>
      <c r="N2033" s="80">
        <f>SUBTOTAL(9,N2034:N2042)</f>
        <v>0</v>
      </c>
      <c r="O2033" s="112"/>
      <c r="P2033" s="79">
        <f>SUBTOTAL(9,P2034:P2042)</f>
        <v>0</v>
      </c>
      <c r="Q2033" s="79">
        <f>SUBTOTAL(9,Q2034:Q2042)</f>
        <v>0</v>
      </c>
      <c r="R2033" s="7"/>
      <c r="S2033" s="10"/>
      <c r="T2033" s="10"/>
    </row>
    <row r="2034" spans="1:20" ht="11.25" outlineLevel="3" x14ac:dyDescent="0.2">
      <c r="A2034" s="16"/>
      <c r="B2034" s="113"/>
      <c r="C2034" s="114">
        <v>1</v>
      </c>
      <c r="D2034" s="115" t="s">
        <v>236</v>
      </c>
      <c r="E2034" s="116" t="s">
        <v>1643</v>
      </c>
      <c r="F2034" s="117" t="s">
        <v>1644</v>
      </c>
      <c r="G2034" s="115" t="s">
        <v>234</v>
      </c>
      <c r="H2034" s="118">
        <v>0.68528999999999995</v>
      </c>
      <c r="I2034" s="119">
        <v>0</v>
      </c>
      <c r="J2034" s="120">
        <f>H2034*I2034</f>
        <v>0</v>
      </c>
      <c r="K2034" s="118"/>
      <c r="L2034" s="118">
        <f>H2034*K2034</f>
        <v>0</v>
      </c>
      <c r="M2034" s="118"/>
      <c r="N2034" s="118">
        <f>H2034*M2034</f>
        <v>0</v>
      </c>
      <c r="O2034" s="120">
        <v>21</v>
      </c>
      <c r="P2034" s="120">
        <f>J2034*(O2034/100)</f>
        <v>0</v>
      </c>
      <c r="Q2034" s="120">
        <f>J2034+P2034</f>
        <v>0</v>
      </c>
      <c r="R2034" s="10"/>
      <c r="S2034" s="10"/>
      <c r="T2034" s="10"/>
    </row>
    <row r="2035" spans="1:20" ht="11.25" outlineLevel="3" x14ac:dyDescent="0.2">
      <c r="A2035" s="16"/>
      <c r="B2035" s="113"/>
      <c r="C2035" s="114">
        <v>2</v>
      </c>
      <c r="D2035" s="115" t="s">
        <v>236</v>
      </c>
      <c r="E2035" s="116" t="s">
        <v>1645</v>
      </c>
      <c r="F2035" s="117" t="s">
        <v>1646</v>
      </c>
      <c r="G2035" s="115" t="s">
        <v>234</v>
      </c>
      <c r="H2035" s="118">
        <v>0.68528999999999995</v>
      </c>
      <c r="I2035" s="119">
        <v>0</v>
      </c>
      <c r="J2035" s="120">
        <f>H2035*I2035</f>
        <v>0</v>
      </c>
      <c r="K2035" s="118"/>
      <c r="L2035" s="118">
        <f>H2035*K2035</f>
        <v>0</v>
      </c>
      <c r="M2035" s="118"/>
      <c r="N2035" s="118">
        <f>H2035*M2035</f>
        <v>0</v>
      </c>
      <c r="O2035" s="120">
        <v>21</v>
      </c>
      <c r="P2035" s="120">
        <f>J2035*(O2035/100)</f>
        <v>0</v>
      </c>
      <c r="Q2035" s="120">
        <f>J2035+P2035</f>
        <v>0</v>
      </c>
      <c r="R2035" s="10"/>
      <c r="S2035" s="10"/>
      <c r="T2035" s="10"/>
    </row>
    <row r="2036" spans="1:20" ht="11.25" outlineLevel="3" x14ac:dyDescent="0.2">
      <c r="A2036" s="16"/>
      <c r="B2036" s="113"/>
      <c r="C2036" s="114">
        <v>3</v>
      </c>
      <c r="D2036" s="115" t="s">
        <v>236</v>
      </c>
      <c r="E2036" s="116" t="s">
        <v>1647</v>
      </c>
      <c r="F2036" s="117" t="s">
        <v>1648</v>
      </c>
      <c r="G2036" s="115" t="s">
        <v>234</v>
      </c>
      <c r="H2036" s="118">
        <v>9.59</v>
      </c>
      <c r="I2036" s="119">
        <v>0</v>
      </c>
      <c r="J2036" s="120">
        <f>H2036*I2036</f>
        <v>0</v>
      </c>
      <c r="K2036" s="118"/>
      <c r="L2036" s="118">
        <f>H2036*K2036</f>
        <v>0</v>
      </c>
      <c r="M2036" s="118"/>
      <c r="N2036" s="118">
        <f>H2036*M2036</f>
        <v>0</v>
      </c>
      <c r="O2036" s="120">
        <v>21</v>
      </c>
      <c r="P2036" s="120">
        <f>J2036*(O2036/100)</f>
        <v>0</v>
      </c>
      <c r="Q2036" s="120">
        <f>J2036+P2036</f>
        <v>0</v>
      </c>
      <c r="R2036" s="10"/>
      <c r="S2036" s="10"/>
      <c r="T2036" s="10"/>
    </row>
    <row r="2037" spans="1:20" ht="9.75" outlineLevel="4" x14ac:dyDescent="0.2">
      <c r="A2037" s="121"/>
      <c r="B2037" s="122"/>
      <c r="C2037" s="122"/>
      <c r="D2037" s="123"/>
      <c r="E2037" s="128" t="s">
        <v>17</v>
      </c>
      <c r="F2037" s="124" t="s">
        <v>1649</v>
      </c>
      <c r="G2037" s="123"/>
      <c r="H2037" s="125">
        <v>9.59</v>
      </c>
      <c r="I2037" s="126"/>
      <c r="J2037" s="127"/>
      <c r="K2037" s="125"/>
      <c r="L2037" s="125"/>
      <c r="M2037" s="125"/>
      <c r="N2037" s="125"/>
      <c r="O2037" s="127"/>
      <c r="P2037" s="127"/>
      <c r="Q2037" s="127"/>
      <c r="R2037" s="7"/>
      <c r="S2037" s="10"/>
    </row>
    <row r="2038" spans="1:20" ht="7.5" customHeight="1" outlineLevel="4" x14ac:dyDescent="0.15">
      <c r="A2038" s="10"/>
      <c r="B2038" s="84"/>
      <c r="C2038" s="83"/>
      <c r="D2038" s="86"/>
      <c r="E2038" s="45"/>
      <c r="F2038" s="87"/>
      <c r="G2038" s="86"/>
      <c r="H2038" s="88"/>
      <c r="I2038" s="90"/>
      <c r="J2038" s="47"/>
      <c r="K2038" s="51"/>
      <c r="L2038" s="51"/>
      <c r="M2038" s="51"/>
      <c r="N2038" s="51"/>
      <c r="O2038" s="47"/>
      <c r="P2038" s="47"/>
      <c r="Q2038" s="47"/>
      <c r="R2038" s="7"/>
      <c r="S2038" s="10"/>
    </row>
    <row r="2039" spans="1:20" ht="11.25" outlineLevel="3" x14ac:dyDescent="0.2">
      <c r="A2039" s="16"/>
      <c r="B2039" s="113"/>
      <c r="C2039" s="114">
        <v>4</v>
      </c>
      <c r="D2039" s="115" t="s">
        <v>236</v>
      </c>
      <c r="E2039" s="116" t="s">
        <v>1650</v>
      </c>
      <c r="F2039" s="117" t="s">
        <v>1651</v>
      </c>
      <c r="G2039" s="115" t="s">
        <v>234</v>
      </c>
      <c r="H2039" s="118">
        <v>0.68528999999999995</v>
      </c>
      <c r="I2039" s="119">
        <v>0</v>
      </c>
      <c r="J2039" s="120">
        <f>H2039*I2039</f>
        <v>0</v>
      </c>
      <c r="K2039" s="118"/>
      <c r="L2039" s="118">
        <f>H2039*K2039</f>
        <v>0</v>
      </c>
      <c r="M2039" s="118"/>
      <c r="N2039" s="118">
        <f>H2039*M2039</f>
        <v>0</v>
      </c>
      <c r="O2039" s="120">
        <v>21</v>
      </c>
      <c r="P2039" s="120">
        <f>J2039*(O2039/100)</f>
        <v>0</v>
      </c>
      <c r="Q2039" s="120">
        <f>J2039+P2039</f>
        <v>0</v>
      </c>
      <c r="R2039" s="10"/>
      <c r="S2039" s="10"/>
      <c r="T2039" s="10"/>
    </row>
    <row r="2040" spans="1:20" ht="11.25" outlineLevel="3" x14ac:dyDescent="0.2">
      <c r="A2040" s="16"/>
      <c r="B2040" s="113"/>
      <c r="C2040" s="114">
        <v>5</v>
      </c>
      <c r="D2040" s="115" t="s">
        <v>236</v>
      </c>
      <c r="E2040" s="116" t="s">
        <v>1652</v>
      </c>
      <c r="F2040" s="117" t="s">
        <v>1653</v>
      </c>
      <c r="G2040" s="115" t="s">
        <v>234</v>
      </c>
      <c r="H2040" s="118">
        <v>0.68528999999999995</v>
      </c>
      <c r="I2040" s="119">
        <v>0</v>
      </c>
      <c r="J2040" s="120">
        <f>H2040*I2040</f>
        <v>0</v>
      </c>
      <c r="K2040" s="118"/>
      <c r="L2040" s="118">
        <f>H2040*K2040</f>
        <v>0</v>
      </c>
      <c r="M2040" s="118"/>
      <c r="N2040" s="118">
        <f>H2040*M2040</f>
        <v>0</v>
      </c>
      <c r="O2040" s="120">
        <v>21</v>
      </c>
      <c r="P2040" s="120">
        <f>J2040*(O2040/100)</f>
        <v>0</v>
      </c>
      <c r="Q2040" s="120">
        <f>J2040+P2040</f>
        <v>0</v>
      </c>
      <c r="R2040" s="10"/>
      <c r="S2040" s="10"/>
      <c r="T2040" s="10"/>
    </row>
    <row r="2041" spans="1:20" ht="11.25" outlineLevel="3" x14ac:dyDescent="0.2">
      <c r="A2041" s="16"/>
      <c r="B2041" s="113"/>
      <c r="C2041" s="114">
        <v>6</v>
      </c>
      <c r="D2041" s="115" t="s">
        <v>236</v>
      </c>
      <c r="E2041" s="116" t="s">
        <v>1654</v>
      </c>
      <c r="F2041" s="117" t="s">
        <v>1655</v>
      </c>
      <c r="G2041" s="115" t="s">
        <v>234</v>
      </c>
      <c r="H2041" s="118">
        <v>0.68500000000000005</v>
      </c>
      <c r="I2041" s="119">
        <v>0</v>
      </c>
      <c r="J2041" s="120">
        <f>H2041*I2041</f>
        <v>0</v>
      </c>
      <c r="K2041" s="118"/>
      <c r="L2041" s="118">
        <f>H2041*K2041</f>
        <v>0</v>
      </c>
      <c r="M2041" s="118"/>
      <c r="N2041" s="118">
        <f>H2041*M2041</f>
        <v>0</v>
      </c>
      <c r="O2041" s="120">
        <v>21</v>
      </c>
      <c r="P2041" s="120">
        <f>J2041*(O2041/100)</f>
        <v>0</v>
      </c>
      <c r="Q2041" s="120">
        <f>J2041+P2041</f>
        <v>0</v>
      </c>
      <c r="R2041" s="10"/>
      <c r="S2041" s="10"/>
      <c r="T2041" s="10"/>
    </row>
    <row r="2042" spans="1:20" outlineLevel="3" x14ac:dyDescent="0.15">
      <c r="B2042" s="7"/>
      <c r="C2042" s="7"/>
      <c r="D2042" s="7"/>
      <c r="E2042" s="7"/>
      <c r="F2042" s="7"/>
      <c r="G2042" s="7"/>
      <c r="H2042" s="7"/>
      <c r="I2042" s="10"/>
      <c r="J2042" s="10"/>
      <c r="K2042" s="7"/>
      <c r="L2042" s="7"/>
      <c r="M2042" s="7"/>
      <c r="N2042" s="7"/>
      <c r="O2042" s="7"/>
      <c r="P2042" s="10"/>
      <c r="Q2042" s="10"/>
    </row>
    <row r="2043" spans="1:20" ht="11.25" outlineLevel="2" x14ac:dyDescent="0.2">
      <c r="A2043" s="77" t="s">
        <v>150</v>
      </c>
      <c r="B2043" s="106">
        <v>3</v>
      </c>
      <c r="C2043" s="107"/>
      <c r="D2043" s="108" t="s">
        <v>180</v>
      </c>
      <c r="E2043" s="108"/>
      <c r="F2043" s="109" t="s">
        <v>151</v>
      </c>
      <c r="G2043" s="108"/>
      <c r="H2043" s="110"/>
      <c r="I2043" s="111"/>
      <c r="J2043" s="79">
        <f>SUBTOTAL(9,J2044:J2072)</f>
        <v>0</v>
      </c>
      <c r="K2043" s="110"/>
      <c r="L2043" s="80">
        <f>SUBTOTAL(9,L2044:L2072)</f>
        <v>0.12176000000000001</v>
      </c>
      <c r="M2043" s="110"/>
      <c r="N2043" s="80">
        <f>SUBTOTAL(9,N2044:N2072)</f>
        <v>0</v>
      </c>
      <c r="O2043" s="112"/>
      <c r="P2043" s="79">
        <f>SUBTOTAL(9,P2044:P2072)</f>
        <v>0</v>
      </c>
      <c r="Q2043" s="79">
        <f>SUBTOTAL(9,Q2044:Q2072)</f>
        <v>0</v>
      </c>
      <c r="R2043" s="7"/>
      <c r="S2043" s="10"/>
      <c r="T2043" s="10"/>
    </row>
    <row r="2044" spans="1:20" ht="11.25" outlineLevel="3" x14ac:dyDescent="0.2">
      <c r="A2044" s="16"/>
      <c r="B2044" s="113"/>
      <c r="C2044" s="114">
        <v>1</v>
      </c>
      <c r="D2044" s="115" t="s">
        <v>236</v>
      </c>
      <c r="E2044" s="116" t="s">
        <v>1656</v>
      </c>
      <c r="F2044" s="117" t="s">
        <v>1657</v>
      </c>
      <c r="G2044" s="115" t="s">
        <v>277</v>
      </c>
      <c r="H2044" s="118">
        <v>19</v>
      </c>
      <c r="I2044" s="119">
        <v>0</v>
      </c>
      <c r="J2044" s="120">
        <f>H2044*I2044</f>
        <v>0</v>
      </c>
      <c r="K2044" s="118">
        <v>1.42E-3</v>
      </c>
      <c r="L2044" s="118">
        <f>H2044*K2044</f>
        <v>2.6980000000000001E-2</v>
      </c>
      <c r="M2044" s="118"/>
      <c r="N2044" s="118">
        <f>H2044*M2044</f>
        <v>0</v>
      </c>
      <c r="O2044" s="120">
        <v>21</v>
      </c>
      <c r="P2044" s="120">
        <f>J2044*(O2044/100)</f>
        <v>0</v>
      </c>
      <c r="Q2044" s="120">
        <f>J2044+P2044</f>
        <v>0</v>
      </c>
      <c r="R2044" s="10"/>
      <c r="S2044" s="10"/>
      <c r="T2044" s="10"/>
    </row>
    <row r="2045" spans="1:20" ht="9.75" outlineLevel="4" x14ac:dyDescent="0.2">
      <c r="A2045" s="121"/>
      <c r="B2045" s="122"/>
      <c r="C2045" s="122"/>
      <c r="D2045" s="123"/>
      <c r="E2045" s="128" t="s">
        <v>17</v>
      </c>
      <c r="F2045" s="124" t="s">
        <v>1658</v>
      </c>
      <c r="G2045" s="123"/>
      <c r="H2045" s="125">
        <v>19</v>
      </c>
      <c r="I2045" s="126"/>
      <c r="J2045" s="127"/>
      <c r="K2045" s="125"/>
      <c r="L2045" s="125"/>
      <c r="M2045" s="125"/>
      <c r="N2045" s="125"/>
      <c r="O2045" s="127"/>
      <c r="P2045" s="127"/>
      <c r="Q2045" s="127"/>
      <c r="R2045" s="7"/>
      <c r="S2045" s="10"/>
    </row>
    <row r="2046" spans="1:20" ht="7.5" customHeight="1" outlineLevel="4" x14ac:dyDescent="0.15">
      <c r="A2046" s="10"/>
      <c r="B2046" s="84"/>
      <c r="C2046" s="83"/>
      <c r="D2046" s="86"/>
      <c r="E2046" s="45"/>
      <c r="F2046" s="87"/>
      <c r="G2046" s="86"/>
      <c r="H2046" s="88"/>
      <c r="I2046" s="90"/>
      <c r="J2046" s="47"/>
      <c r="K2046" s="51"/>
      <c r="L2046" s="51"/>
      <c r="M2046" s="51"/>
      <c r="N2046" s="51"/>
      <c r="O2046" s="47"/>
      <c r="P2046" s="47"/>
      <c r="Q2046" s="47"/>
      <c r="R2046" s="7"/>
      <c r="S2046" s="10"/>
    </row>
    <row r="2047" spans="1:20" ht="11.25" outlineLevel="3" x14ac:dyDescent="0.2">
      <c r="A2047" s="16"/>
      <c r="B2047" s="113"/>
      <c r="C2047" s="114">
        <v>2</v>
      </c>
      <c r="D2047" s="115" t="s">
        <v>236</v>
      </c>
      <c r="E2047" s="116" t="s">
        <v>1656</v>
      </c>
      <c r="F2047" s="117" t="s">
        <v>1657</v>
      </c>
      <c r="G2047" s="115" t="s">
        <v>277</v>
      </c>
      <c r="H2047" s="118">
        <v>18</v>
      </c>
      <c r="I2047" s="119">
        <v>0</v>
      </c>
      <c r="J2047" s="120">
        <f>H2047*I2047</f>
        <v>0</v>
      </c>
      <c r="K2047" s="118">
        <v>1.42E-3</v>
      </c>
      <c r="L2047" s="118">
        <f>H2047*K2047</f>
        <v>2.5559999999999999E-2</v>
      </c>
      <c r="M2047" s="118"/>
      <c r="N2047" s="118">
        <f>H2047*M2047</f>
        <v>0</v>
      </c>
      <c r="O2047" s="120">
        <v>21</v>
      </c>
      <c r="P2047" s="120">
        <f>J2047*(O2047/100)</f>
        <v>0</v>
      </c>
      <c r="Q2047" s="120">
        <f>J2047+P2047</f>
        <v>0</v>
      </c>
      <c r="R2047" s="10"/>
      <c r="S2047" s="10"/>
      <c r="T2047" s="10"/>
    </row>
    <row r="2048" spans="1:20" ht="9.75" outlineLevel="4" x14ac:dyDescent="0.2">
      <c r="A2048" s="121"/>
      <c r="B2048" s="122"/>
      <c r="C2048" s="122"/>
      <c r="D2048" s="123"/>
      <c r="E2048" s="128" t="s">
        <v>17</v>
      </c>
      <c r="F2048" s="124" t="s">
        <v>1659</v>
      </c>
      <c r="G2048" s="123"/>
      <c r="H2048" s="125">
        <v>18</v>
      </c>
      <c r="I2048" s="126"/>
      <c r="J2048" s="127"/>
      <c r="K2048" s="125"/>
      <c r="L2048" s="125"/>
      <c r="M2048" s="125"/>
      <c r="N2048" s="125"/>
      <c r="O2048" s="127"/>
      <c r="P2048" s="127"/>
      <c r="Q2048" s="127"/>
      <c r="R2048" s="7"/>
      <c r="S2048" s="10"/>
    </row>
    <row r="2049" spans="1:20" ht="7.5" customHeight="1" outlineLevel="4" x14ac:dyDescent="0.15">
      <c r="A2049" s="10"/>
      <c r="B2049" s="84"/>
      <c r="C2049" s="83"/>
      <c r="D2049" s="86"/>
      <c r="E2049" s="45"/>
      <c r="F2049" s="87"/>
      <c r="G2049" s="86"/>
      <c r="H2049" s="88"/>
      <c r="I2049" s="90"/>
      <c r="J2049" s="47"/>
      <c r="K2049" s="51"/>
      <c r="L2049" s="51"/>
      <c r="M2049" s="51"/>
      <c r="N2049" s="51"/>
      <c r="O2049" s="47"/>
      <c r="P2049" s="47"/>
      <c r="Q2049" s="47"/>
      <c r="R2049" s="7"/>
      <c r="S2049" s="10"/>
    </row>
    <row r="2050" spans="1:20" ht="11.25" outlineLevel="3" x14ac:dyDescent="0.2">
      <c r="A2050" s="16"/>
      <c r="B2050" s="113"/>
      <c r="C2050" s="114">
        <v>3</v>
      </c>
      <c r="D2050" s="115" t="s">
        <v>236</v>
      </c>
      <c r="E2050" s="116" t="s">
        <v>1660</v>
      </c>
      <c r="F2050" s="117" t="s">
        <v>1661</v>
      </c>
      <c r="G2050" s="115" t="s">
        <v>277</v>
      </c>
      <c r="H2050" s="118">
        <v>9</v>
      </c>
      <c r="I2050" s="119">
        <v>0</v>
      </c>
      <c r="J2050" s="120">
        <f>H2050*I2050</f>
        <v>0</v>
      </c>
      <c r="K2050" s="118">
        <v>3.0400000000000002E-3</v>
      </c>
      <c r="L2050" s="118">
        <f>H2050*K2050</f>
        <v>2.7360000000000002E-2</v>
      </c>
      <c r="M2050" s="118"/>
      <c r="N2050" s="118">
        <f>H2050*M2050</f>
        <v>0</v>
      </c>
      <c r="O2050" s="120">
        <v>21</v>
      </c>
      <c r="P2050" s="120">
        <f>J2050*(O2050/100)</f>
        <v>0</v>
      </c>
      <c r="Q2050" s="120">
        <f>J2050+P2050</f>
        <v>0</v>
      </c>
      <c r="R2050" s="10"/>
      <c r="S2050" s="10"/>
      <c r="T2050" s="10"/>
    </row>
    <row r="2051" spans="1:20" ht="9.75" outlineLevel="4" x14ac:dyDescent="0.2">
      <c r="A2051" s="121"/>
      <c r="B2051" s="122"/>
      <c r="C2051" s="122"/>
      <c r="D2051" s="123"/>
      <c r="E2051" s="128" t="s">
        <v>17</v>
      </c>
      <c r="F2051" s="124" t="s">
        <v>1662</v>
      </c>
      <c r="G2051" s="123"/>
      <c r="H2051" s="125">
        <v>9</v>
      </c>
      <c r="I2051" s="126"/>
      <c r="J2051" s="127"/>
      <c r="K2051" s="125"/>
      <c r="L2051" s="125"/>
      <c r="M2051" s="125"/>
      <c r="N2051" s="125"/>
      <c r="O2051" s="127"/>
      <c r="P2051" s="127"/>
      <c r="Q2051" s="127"/>
      <c r="R2051" s="7"/>
      <c r="S2051" s="10"/>
    </row>
    <row r="2052" spans="1:20" ht="7.5" customHeight="1" outlineLevel="4" x14ac:dyDescent="0.15">
      <c r="A2052" s="10"/>
      <c r="B2052" s="84"/>
      <c r="C2052" s="83"/>
      <c r="D2052" s="86"/>
      <c r="E2052" s="45"/>
      <c r="F2052" s="87"/>
      <c r="G2052" s="86"/>
      <c r="H2052" s="88"/>
      <c r="I2052" s="90"/>
      <c r="J2052" s="47"/>
      <c r="K2052" s="51"/>
      <c r="L2052" s="51"/>
      <c r="M2052" s="51"/>
      <c r="N2052" s="51"/>
      <c r="O2052" s="47"/>
      <c r="P2052" s="47"/>
      <c r="Q2052" s="47"/>
      <c r="R2052" s="7"/>
      <c r="S2052" s="10"/>
    </row>
    <row r="2053" spans="1:20" ht="11.25" outlineLevel="3" x14ac:dyDescent="0.2">
      <c r="A2053" s="16"/>
      <c r="B2053" s="113"/>
      <c r="C2053" s="114">
        <v>4</v>
      </c>
      <c r="D2053" s="115" t="s">
        <v>236</v>
      </c>
      <c r="E2053" s="116" t="s">
        <v>1663</v>
      </c>
      <c r="F2053" s="117" t="s">
        <v>1664</v>
      </c>
      <c r="G2053" s="115" t="s">
        <v>277</v>
      </c>
      <c r="H2053" s="118">
        <v>4</v>
      </c>
      <c r="I2053" s="119">
        <v>0</v>
      </c>
      <c r="J2053" s="120">
        <f t="shared" ref="J2053:J2065" si="25">H2053*I2053</f>
        <v>0</v>
      </c>
      <c r="K2053" s="118">
        <v>5.9000000000000003E-4</v>
      </c>
      <c r="L2053" s="118">
        <f t="shared" ref="L2053:L2065" si="26">H2053*K2053</f>
        <v>2.3600000000000001E-3</v>
      </c>
      <c r="M2053" s="118"/>
      <c r="N2053" s="118">
        <f t="shared" ref="N2053:N2065" si="27">H2053*M2053</f>
        <v>0</v>
      </c>
      <c r="O2053" s="120">
        <v>21</v>
      </c>
      <c r="P2053" s="120">
        <f t="shared" ref="P2053:P2065" si="28">J2053*(O2053/100)</f>
        <v>0</v>
      </c>
      <c r="Q2053" s="120">
        <f t="shared" ref="Q2053:Q2065" si="29">J2053+P2053</f>
        <v>0</v>
      </c>
      <c r="R2053" s="10"/>
      <c r="S2053" s="10"/>
      <c r="T2053" s="10"/>
    </row>
    <row r="2054" spans="1:20" ht="11.25" outlineLevel="3" x14ac:dyDescent="0.2">
      <c r="A2054" s="16"/>
      <c r="B2054" s="113"/>
      <c r="C2054" s="114">
        <v>5</v>
      </c>
      <c r="D2054" s="115" t="s">
        <v>236</v>
      </c>
      <c r="E2054" s="116" t="s">
        <v>1665</v>
      </c>
      <c r="F2054" s="117" t="s">
        <v>1666</v>
      </c>
      <c r="G2054" s="115" t="s">
        <v>277</v>
      </c>
      <c r="H2054" s="118">
        <v>10</v>
      </c>
      <c r="I2054" s="119">
        <v>0</v>
      </c>
      <c r="J2054" s="120">
        <f t="shared" si="25"/>
        <v>0</v>
      </c>
      <c r="K2054" s="118">
        <v>2.0100000000000001E-3</v>
      </c>
      <c r="L2054" s="118">
        <f t="shared" si="26"/>
        <v>2.01E-2</v>
      </c>
      <c r="M2054" s="118"/>
      <c r="N2054" s="118">
        <f t="shared" si="27"/>
        <v>0</v>
      </c>
      <c r="O2054" s="120">
        <v>21</v>
      </c>
      <c r="P2054" s="120">
        <f t="shared" si="28"/>
        <v>0</v>
      </c>
      <c r="Q2054" s="120">
        <f t="shared" si="29"/>
        <v>0</v>
      </c>
      <c r="R2054" s="10"/>
      <c r="S2054" s="10"/>
      <c r="T2054" s="10"/>
    </row>
    <row r="2055" spans="1:20" ht="11.25" outlineLevel="3" x14ac:dyDescent="0.2">
      <c r="A2055" s="16"/>
      <c r="B2055" s="113"/>
      <c r="C2055" s="114">
        <v>6</v>
      </c>
      <c r="D2055" s="115" t="s">
        <v>236</v>
      </c>
      <c r="E2055" s="116" t="s">
        <v>1667</v>
      </c>
      <c r="F2055" s="117" t="s">
        <v>1668</v>
      </c>
      <c r="G2055" s="115" t="s">
        <v>277</v>
      </c>
      <c r="H2055" s="118">
        <v>4</v>
      </c>
      <c r="I2055" s="119">
        <v>0</v>
      </c>
      <c r="J2055" s="120">
        <f t="shared" si="25"/>
        <v>0</v>
      </c>
      <c r="K2055" s="118">
        <v>4.0999999999999999E-4</v>
      </c>
      <c r="L2055" s="118">
        <f t="shared" si="26"/>
        <v>1.64E-3</v>
      </c>
      <c r="M2055" s="118"/>
      <c r="N2055" s="118">
        <f t="shared" si="27"/>
        <v>0</v>
      </c>
      <c r="O2055" s="120">
        <v>21</v>
      </c>
      <c r="P2055" s="120">
        <f t="shared" si="28"/>
        <v>0</v>
      </c>
      <c r="Q2055" s="120">
        <f t="shared" si="29"/>
        <v>0</v>
      </c>
      <c r="R2055" s="10"/>
      <c r="S2055" s="10"/>
      <c r="T2055" s="10"/>
    </row>
    <row r="2056" spans="1:20" ht="11.25" outlineLevel="3" x14ac:dyDescent="0.2">
      <c r="A2056" s="16"/>
      <c r="B2056" s="113"/>
      <c r="C2056" s="114">
        <v>7</v>
      </c>
      <c r="D2056" s="115" t="s">
        <v>236</v>
      </c>
      <c r="E2056" s="116" t="s">
        <v>1669</v>
      </c>
      <c r="F2056" s="117" t="s">
        <v>1670</v>
      </c>
      <c r="G2056" s="115" t="s">
        <v>277</v>
      </c>
      <c r="H2056" s="118">
        <v>8</v>
      </c>
      <c r="I2056" s="119">
        <v>0</v>
      </c>
      <c r="J2056" s="120">
        <f t="shared" si="25"/>
        <v>0</v>
      </c>
      <c r="K2056" s="118">
        <v>4.8000000000000001E-4</v>
      </c>
      <c r="L2056" s="118">
        <f t="shared" si="26"/>
        <v>3.8400000000000001E-3</v>
      </c>
      <c r="M2056" s="118"/>
      <c r="N2056" s="118">
        <f t="shared" si="27"/>
        <v>0</v>
      </c>
      <c r="O2056" s="120">
        <v>21</v>
      </c>
      <c r="P2056" s="120">
        <f t="shared" si="28"/>
        <v>0</v>
      </c>
      <c r="Q2056" s="120">
        <f t="shared" si="29"/>
        <v>0</v>
      </c>
      <c r="R2056" s="10"/>
      <c r="S2056" s="10"/>
      <c r="T2056" s="10"/>
    </row>
    <row r="2057" spans="1:20" ht="11.25" outlineLevel="3" x14ac:dyDescent="0.2">
      <c r="A2057" s="16"/>
      <c r="B2057" s="113"/>
      <c r="C2057" s="114">
        <v>8</v>
      </c>
      <c r="D2057" s="115" t="s">
        <v>236</v>
      </c>
      <c r="E2057" s="116" t="s">
        <v>1671</v>
      </c>
      <c r="F2057" s="117" t="s">
        <v>1672</v>
      </c>
      <c r="G2057" s="115" t="s">
        <v>277</v>
      </c>
      <c r="H2057" s="118">
        <v>2</v>
      </c>
      <c r="I2057" s="119">
        <v>0</v>
      </c>
      <c r="J2057" s="120">
        <f t="shared" si="25"/>
        <v>0</v>
      </c>
      <c r="K2057" s="118">
        <v>7.1000000000000002E-4</v>
      </c>
      <c r="L2057" s="118">
        <f t="shared" si="26"/>
        <v>1.42E-3</v>
      </c>
      <c r="M2057" s="118"/>
      <c r="N2057" s="118">
        <f t="shared" si="27"/>
        <v>0</v>
      </c>
      <c r="O2057" s="120">
        <v>21</v>
      </c>
      <c r="P2057" s="120">
        <f t="shared" si="28"/>
        <v>0</v>
      </c>
      <c r="Q2057" s="120">
        <f t="shared" si="29"/>
        <v>0</v>
      </c>
      <c r="R2057" s="10"/>
      <c r="S2057" s="10"/>
      <c r="T2057" s="10"/>
    </row>
    <row r="2058" spans="1:20" ht="11.25" outlineLevel="3" x14ac:dyDescent="0.2">
      <c r="A2058" s="16"/>
      <c r="B2058" s="113"/>
      <c r="C2058" s="114">
        <v>9</v>
      </c>
      <c r="D2058" s="115" t="s">
        <v>236</v>
      </c>
      <c r="E2058" s="116" t="s">
        <v>1673</v>
      </c>
      <c r="F2058" s="117" t="s">
        <v>1674</v>
      </c>
      <c r="G2058" s="115" t="s">
        <v>277</v>
      </c>
      <c r="H2058" s="118">
        <v>4</v>
      </c>
      <c r="I2058" s="119">
        <v>0</v>
      </c>
      <c r="J2058" s="120">
        <f t="shared" si="25"/>
        <v>0</v>
      </c>
      <c r="K2058" s="118">
        <v>2.2399999999999998E-3</v>
      </c>
      <c r="L2058" s="118">
        <f t="shared" si="26"/>
        <v>8.9599999999999992E-3</v>
      </c>
      <c r="M2058" s="118"/>
      <c r="N2058" s="118">
        <f t="shared" si="27"/>
        <v>0</v>
      </c>
      <c r="O2058" s="120">
        <v>21</v>
      </c>
      <c r="P2058" s="120">
        <f t="shared" si="28"/>
        <v>0</v>
      </c>
      <c r="Q2058" s="120">
        <f t="shared" si="29"/>
        <v>0</v>
      </c>
      <c r="R2058" s="10"/>
      <c r="S2058" s="10"/>
      <c r="T2058" s="10"/>
    </row>
    <row r="2059" spans="1:20" ht="11.25" outlineLevel="3" x14ac:dyDescent="0.2">
      <c r="A2059" s="16"/>
      <c r="B2059" s="113"/>
      <c r="C2059" s="114">
        <v>10</v>
      </c>
      <c r="D2059" s="115" t="s">
        <v>236</v>
      </c>
      <c r="E2059" s="116" t="s">
        <v>1675</v>
      </c>
      <c r="F2059" s="117" t="s">
        <v>1676</v>
      </c>
      <c r="G2059" s="115" t="s">
        <v>306</v>
      </c>
      <c r="H2059" s="118">
        <v>2</v>
      </c>
      <c r="I2059" s="119">
        <v>0</v>
      </c>
      <c r="J2059" s="120">
        <f t="shared" si="25"/>
        <v>0</v>
      </c>
      <c r="K2059" s="118"/>
      <c r="L2059" s="118">
        <f t="shared" si="26"/>
        <v>0</v>
      </c>
      <c r="M2059" s="118"/>
      <c r="N2059" s="118">
        <f t="shared" si="27"/>
        <v>0</v>
      </c>
      <c r="O2059" s="120">
        <v>21</v>
      </c>
      <c r="P2059" s="120">
        <f t="shared" si="28"/>
        <v>0</v>
      </c>
      <c r="Q2059" s="120">
        <f t="shared" si="29"/>
        <v>0</v>
      </c>
      <c r="R2059" s="10"/>
      <c r="S2059" s="10"/>
      <c r="T2059" s="10"/>
    </row>
    <row r="2060" spans="1:20" ht="11.25" outlineLevel="3" x14ac:dyDescent="0.2">
      <c r="A2060" s="16"/>
      <c r="B2060" s="113"/>
      <c r="C2060" s="114">
        <v>11</v>
      </c>
      <c r="D2060" s="115" t="s">
        <v>236</v>
      </c>
      <c r="E2060" s="116" t="s">
        <v>1677</v>
      </c>
      <c r="F2060" s="117" t="s">
        <v>1678</v>
      </c>
      <c r="G2060" s="115" t="s">
        <v>306</v>
      </c>
      <c r="H2060" s="118">
        <v>8</v>
      </c>
      <c r="I2060" s="119">
        <v>0</v>
      </c>
      <c r="J2060" s="120">
        <f t="shared" si="25"/>
        <v>0</v>
      </c>
      <c r="K2060" s="118"/>
      <c r="L2060" s="118">
        <f t="shared" si="26"/>
        <v>0</v>
      </c>
      <c r="M2060" s="118"/>
      <c r="N2060" s="118">
        <f t="shared" si="27"/>
        <v>0</v>
      </c>
      <c r="O2060" s="120">
        <v>21</v>
      </c>
      <c r="P2060" s="120">
        <f t="shared" si="28"/>
        <v>0</v>
      </c>
      <c r="Q2060" s="120">
        <f t="shared" si="29"/>
        <v>0</v>
      </c>
      <c r="R2060" s="10"/>
      <c r="S2060" s="10"/>
      <c r="T2060" s="10"/>
    </row>
    <row r="2061" spans="1:20" ht="11.25" outlineLevel="3" x14ac:dyDescent="0.2">
      <c r="A2061" s="16"/>
      <c r="B2061" s="113"/>
      <c r="C2061" s="114">
        <v>12</v>
      </c>
      <c r="D2061" s="115" t="s">
        <v>236</v>
      </c>
      <c r="E2061" s="116" t="s">
        <v>1679</v>
      </c>
      <c r="F2061" s="117" t="s">
        <v>1680</v>
      </c>
      <c r="G2061" s="115" t="s">
        <v>306</v>
      </c>
      <c r="H2061" s="118">
        <v>4</v>
      </c>
      <c r="I2061" s="119">
        <v>0</v>
      </c>
      <c r="J2061" s="120">
        <f t="shared" si="25"/>
        <v>0</v>
      </c>
      <c r="K2061" s="118"/>
      <c r="L2061" s="118">
        <f t="shared" si="26"/>
        <v>0</v>
      </c>
      <c r="M2061" s="118"/>
      <c r="N2061" s="118">
        <f t="shared" si="27"/>
        <v>0</v>
      </c>
      <c r="O2061" s="120">
        <v>21</v>
      </c>
      <c r="P2061" s="120">
        <f t="shared" si="28"/>
        <v>0</v>
      </c>
      <c r="Q2061" s="120">
        <f t="shared" si="29"/>
        <v>0</v>
      </c>
      <c r="R2061" s="10"/>
      <c r="S2061" s="10"/>
      <c r="T2061" s="10"/>
    </row>
    <row r="2062" spans="1:20" ht="11.25" outlineLevel="3" x14ac:dyDescent="0.2">
      <c r="A2062" s="16"/>
      <c r="B2062" s="113"/>
      <c r="C2062" s="114">
        <v>13</v>
      </c>
      <c r="D2062" s="115" t="s">
        <v>236</v>
      </c>
      <c r="E2062" s="116" t="s">
        <v>1681</v>
      </c>
      <c r="F2062" s="117" t="s">
        <v>1682</v>
      </c>
      <c r="G2062" s="115" t="s">
        <v>306</v>
      </c>
      <c r="H2062" s="118">
        <v>6</v>
      </c>
      <c r="I2062" s="119">
        <v>0</v>
      </c>
      <c r="J2062" s="120">
        <f t="shared" si="25"/>
        <v>0</v>
      </c>
      <c r="K2062" s="118"/>
      <c r="L2062" s="118">
        <f t="shared" si="26"/>
        <v>0</v>
      </c>
      <c r="M2062" s="118"/>
      <c r="N2062" s="118">
        <f t="shared" si="27"/>
        <v>0</v>
      </c>
      <c r="O2062" s="120">
        <v>21</v>
      </c>
      <c r="P2062" s="120">
        <f t="shared" si="28"/>
        <v>0</v>
      </c>
      <c r="Q2062" s="120">
        <f t="shared" si="29"/>
        <v>0</v>
      </c>
      <c r="R2062" s="10"/>
      <c r="S2062" s="10"/>
      <c r="T2062" s="10"/>
    </row>
    <row r="2063" spans="1:20" ht="11.25" outlineLevel="3" x14ac:dyDescent="0.2">
      <c r="A2063" s="16"/>
      <c r="B2063" s="113"/>
      <c r="C2063" s="114">
        <v>14</v>
      </c>
      <c r="D2063" s="115" t="s">
        <v>236</v>
      </c>
      <c r="E2063" s="116" t="s">
        <v>1683</v>
      </c>
      <c r="F2063" s="117" t="s">
        <v>1684</v>
      </c>
      <c r="G2063" s="115" t="s">
        <v>306</v>
      </c>
      <c r="H2063" s="118">
        <v>3</v>
      </c>
      <c r="I2063" s="119">
        <v>0</v>
      </c>
      <c r="J2063" s="120">
        <f t="shared" si="25"/>
        <v>0</v>
      </c>
      <c r="K2063" s="118">
        <v>1.01E-3</v>
      </c>
      <c r="L2063" s="118">
        <f t="shared" si="26"/>
        <v>3.0300000000000001E-3</v>
      </c>
      <c r="M2063" s="118"/>
      <c r="N2063" s="118">
        <f t="shared" si="27"/>
        <v>0</v>
      </c>
      <c r="O2063" s="120">
        <v>21</v>
      </c>
      <c r="P2063" s="120">
        <f t="shared" si="28"/>
        <v>0</v>
      </c>
      <c r="Q2063" s="120">
        <f t="shared" si="29"/>
        <v>0</v>
      </c>
      <c r="R2063" s="10"/>
      <c r="S2063" s="10"/>
      <c r="T2063" s="10"/>
    </row>
    <row r="2064" spans="1:20" ht="11.25" outlineLevel="3" x14ac:dyDescent="0.2">
      <c r="A2064" s="16"/>
      <c r="B2064" s="113"/>
      <c r="C2064" s="114">
        <v>15</v>
      </c>
      <c r="D2064" s="115" t="s">
        <v>236</v>
      </c>
      <c r="E2064" s="116" t="s">
        <v>1685</v>
      </c>
      <c r="F2064" s="117" t="s">
        <v>1686</v>
      </c>
      <c r="G2064" s="115" t="s">
        <v>306</v>
      </c>
      <c r="H2064" s="118">
        <v>1</v>
      </c>
      <c r="I2064" s="119">
        <v>0</v>
      </c>
      <c r="J2064" s="120">
        <f t="shared" si="25"/>
        <v>0</v>
      </c>
      <c r="K2064" s="118">
        <v>5.1000000000000004E-4</v>
      </c>
      <c r="L2064" s="118">
        <f t="shared" si="26"/>
        <v>5.1000000000000004E-4</v>
      </c>
      <c r="M2064" s="118"/>
      <c r="N2064" s="118">
        <f t="shared" si="27"/>
        <v>0</v>
      </c>
      <c r="O2064" s="120">
        <v>21</v>
      </c>
      <c r="P2064" s="120">
        <f t="shared" si="28"/>
        <v>0</v>
      </c>
      <c r="Q2064" s="120">
        <f t="shared" si="29"/>
        <v>0</v>
      </c>
      <c r="R2064" s="10"/>
      <c r="S2064" s="10"/>
      <c r="T2064" s="10"/>
    </row>
    <row r="2065" spans="1:20" ht="11.25" outlineLevel="3" x14ac:dyDescent="0.2">
      <c r="A2065" s="16"/>
      <c r="B2065" s="113"/>
      <c r="C2065" s="114">
        <v>16</v>
      </c>
      <c r="D2065" s="115" t="s">
        <v>236</v>
      </c>
      <c r="E2065" s="116" t="s">
        <v>1687</v>
      </c>
      <c r="F2065" s="117" t="s">
        <v>1688</v>
      </c>
      <c r="G2065" s="115" t="s">
        <v>277</v>
      </c>
      <c r="H2065" s="118">
        <v>51</v>
      </c>
      <c r="I2065" s="119">
        <v>0</v>
      </c>
      <c r="J2065" s="120">
        <f t="shared" si="25"/>
        <v>0</v>
      </c>
      <c r="K2065" s="118"/>
      <c r="L2065" s="118">
        <f t="shared" si="26"/>
        <v>0</v>
      </c>
      <c r="M2065" s="118"/>
      <c r="N2065" s="118">
        <f t="shared" si="27"/>
        <v>0</v>
      </c>
      <c r="O2065" s="120">
        <v>21</v>
      </c>
      <c r="P2065" s="120">
        <f t="shared" si="28"/>
        <v>0</v>
      </c>
      <c r="Q2065" s="120">
        <f t="shared" si="29"/>
        <v>0</v>
      </c>
      <c r="R2065" s="10"/>
      <c r="S2065" s="10"/>
      <c r="T2065" s="10"/>
    </row>
    <row r="2066" spans="1:20" ht="9.75" outlineLevel="4" x14ac:dyDescent="0.2">
      <c r="A2066" s="121"/>
      <c r="B2066" s="122"/>
      <c r="C2066" s="122"/>
      <c r="D2066" s="123"/>
      <c r="E2066" s="128" t="s">
        <v>17</v>
      </c>
      <c r="F2066" s="124" t="s">
        <v>1689</v>
      </c>
      <c r="G2066" s="123"/>
      <c r="H2066" s="125">
        <v>51</v>
      </c>
      <c r="I2066" s="126"/>
      <c r="J2066" s="127"/>
      <c r="K2066" s="125"/>
      <c r="L2066" s="125"/>
      <c r="M2066" s="125"/>
      <c r="N2066" s="125"/>
      <c r="O2066" s="127"/>
      <c r="P2066" s="127"/>
      <c r="Q2066" s="127"/>
      <c r="R2066" s="7"/>
      <c r="S2066" s="10"/>
    </row>
    <row r="2067" spans="1:20" ht="7.5" customHeight="1" outlineLevel="4" x14ac:dyDescent="0.15">
      <c r="A2067" s="10"/>
      <c r="B2067" s="84"/>
      <c r="C2067" s="83"/>
      <c r="D2067" s="86"/>
      <c r="E2067" s="45"/>
      <c r="F2067" s="87"/>
      <c r="G2067" s="86"/>
      <c r="H2067" s="88"/>
      <c r="I2067" s="90"/>
      <c r="J2067" s="47"/>
      <c r="K2067" s="51"/>
      <c r="L2067" s="51"/>
      <c r="M2067" s="51"/>
      <c r="N2067" s="51"/>
      <c r="O2067" s="47"/>
      <c r="P2067" s="47"/>
      <c r="Q2067" s="47"/>
      <c r="R2067" s="7"/>
      <c r="S2067" s="10"/>
    </row>
    <row r="2068" spans="1:20" ht="11.25" outlineLevel="3" x14ac:dyDescent="0.2">
      <c r="A2068" s="16"/>
      <c r="B2068" s="113"/>
      <c r="C2068" s="114">
        <v>17</v>
      </c>
      <c r="D2068" s="115" t="s">
        <v>236</v>
      </c>
      <c r="E2068" s="116" t="s">
        <v>1690</v>
      </c>
      <c r="F2068" s="117" t="s">
        <v>1691</v>
      </c>
      <c r="G2068" s="115" t="s">
        <v>277</v>
      </c>
      <c r="H2068" s="118">
        <v>27</v>
      </c>
      <c r="I2068" s="119">
        <v>0</v>
      </c>
      <c r="J2068" s="120">
        <f>H2068*I2068</f>
        <v>0</v>
      </c>
      <c r="K2068" s="118"/>
      <c r="L2068" s="118">
        <f>H2068*K2068</f>
        <v>0</v>
      </c>
      <c r="M2068" s="118"/>
      <c r="N2068" s="118">
        <f>H2068*M2068</f>
        <v>0</v>
      </c>
      <c r="O2068" s="120">
        <v>21</v>
      </c>
      <c r="P2068" s="120">
        <f>J2068*(O2068/100)</f>
        <v>0</v>
      </c>
      <c r="Q2068" s="120">
        <f>J2068+P2068</f>
        <v>0</v>
      </c>
      <c r="R2068" s="10"/>
      <c r="S2068" s="10"/>
      <c r="T2068" s="10"/>
    </row>
    <row r="2069" spans="1:20" ht="9.75" outlineLevel="4" x14ac:dyDescent="0.2">
      <c r="A2069" s="121"/>
      <c r="B2069" s="122"/>
      <c r="C2069" s="122"/>
      <c r="D2069" s="123"/>
      <c r="E2069" s="128" t="s">
        <v>17</v>
      </c>
      <c r="F2069" s="124" t="s">
        <v>1692</v>
      </c>
      <c r="G2069" s="123"/>
      <c r="H2069" s="125">
        <v>27</v>
      </c>
      <c r="I2069" s="126"/>
      <c r="J2069" s="127"/>
      <c r="K2069" s="125"/>
      <c r="L2069" s="125"/>
      <c r="M2069" s="125"/>
      <c r="N2069" s="125"/>
      <c r="O2069" s="127"/>
      <c r="P2069" s="127"/>
      <c r="Q2069" s="127"/>
      <c r="R2069" s="7"/>
      <c r="S2069" s="10"/>
    </row>
    <row r="2070" spans="1:20" ht="7.5" customHeight="1" outlineLevel="4" x14ac:dyDescent="0.15">
      <c r="A2070" s="10"/>
      <c r="B2070" s="84"/>
      <c r="C2070" s="83"/>
      <c r="D2070" s="86"/>
      <c r="E2070" s="45"/>
      <c r="F2070" s="87"/>
      <c r="G2070" s="86"/>
      <c r="H2070" s="88"/>
      <c r="I2070" s="90"/>
      <c r="J2070" s="47"/>
      <c r="K2070" s="51"/>
      <c r="L2070" s="51"/>
      <c r="M2070" s="51"/>
      <c r="N2070" s="51"/>
      <c r="O2070" s="47"/>
      <c r="P2070" s="47"/>
      <c r="Q2070" s="47"/>
      <c r="R2070" s="7"/>
      <c r="S2070" s="10"/>
    </row>
    <row r="2071" spans="1:20" ht="11.25" outlineLevel="3" x14ac:dyDescent="0.2">
      <c r="A2071" s="16"/>
      <c r="B2071" s="113"/>
      <c r="C2071" s="114">
        <v>18</v>
      </c>
      <c r="D2071" s="115" t="s">
        <v>236</v>
      </c>
      <c r="E2071" s="116" t="s">
        <v>1693</v>
      </c>
      <c r="F2071" s="117" t="s">
        <v>1694</v>
      </c>
      <c r="G2071" s="115" t="s">
        <v>234</v>
      </c>
      <c r="H2071" s="118">
        <v>0.12176000000000001</v>
      </c>
      <c r="I2071" s="119">
        <v>0</v>
      </c>
      <c r="J2071" s="120">
        <f>H2071*I2071</f>
        <v>0</v>
      </c>
      <c r="K2071" s="118"/>
      <c r="L2071" s="118">
        <f>H2071*K2071</f>
        <v>0</v>
      </c>
      <c r="M2071" s="118"/>
      <c r="N2071" s="118">
        <f>H2071*M2071</f>
        <v>0</v>
      </c>
      <c r="O2071" s="120">
        <v>21</v>
      </c>
      <c r="P2071" s="120">
        <f>J2071*(O2071/100)</f>
        <v>0</v>
      </c>
      <c r="Q2071" s="120">
        <f>J2071+P2071</f>
        <v>0</v>
      </c>
      <c r="R2071" s="10"/>
      <c r="S2071" s="10"/>
      <c r="T2071" s="10"/>
    </row>
    <row r="2072" spans="1:20" outlineLevel="3" x14ac:dyDescent="0.15">
      <c r="B2072" s="7"/>
      <c r="C2072" s="7"/>
      <c r="D2072" s="7"/>
      <c r="E2072" s="7"/>
      <c r="F2072" s="7"/>
      <c r="G2072" s="7"/>
      <c r="H2072" s="7"/>
      <c r="I2072" s="10"/>
      <c r="J2072" s="10"/>
      <c r="K2072" s="7"/>
      <c r="L2072" s="7"/>
      <c r="M2072" s="7"/>
      <c r="N2072" s="7"/>
      <c r="O2072" s="7"/>
      <c r="P2072" s="10"/>
      <c r="Q2072" s="10"/>
    </row>
    <row r="2073" spans="1:20" ht="11.25" outlineLevel="2" x14ac:dyDescent="0.2">
      <c r="A2073" s="77" t="s">
        <v>152</v>
      </c>
      <c r="B2073" s="106">
        <v>3</v>
      </c>
      <c r="C2073" s="107"/>
      <c r="D2073" s="108" t="s">
        <v>180</v>
      </c>
      <c r="E2073" s="108"/>
      <c r="F2073" s="109" t="s">
        <v>153</v>
      </c>
      <c r="G2073" s="108"/>
      <c r="H2073" s="110"/>
      <c r="I2073" s="111"/>
      <c r="J2073" s="79">
        <f>SUBTOTAL(9,J2074:J2115)</f>
        <v>0</v>
      </c>
      <c r="K2073" s="110"/>
      <c r="L2073" s="80">
        <f>SUBTOTAL(9,L2074:L2115)</f>
        <v>0.18836999999999998</v>
      </c>
      <c r="M2073" s="110"/>
      <c r="N2073" s="80">
        <f>SUBTOTAL(9,N2074:N2115)</f>
        <v>0</v>
      </c>
      <c r="O2073" s="112"/>
      <c r="P2073" s="79">
        <f>SUBTOTAL(9,P2074:P2115)</f>
        <v>0</v>
      </c>
      <c r="Q2073" s="79">
        <f>SUBTOTAL(9,Q2074:Q2115)</f>
        <v>0</v>
      </c>
      <c r="R2073" s="7"/>
      <c r="S2073" s="10"/>
      <c r="T2073" s="10"/>
    </row>
    <row r="2074" spans="1:20" ht="11.25" outlineLevel="3" x14ac:dyDescent="0.2">
      <c r="A2074" s="16"/>
      <c r="B2074" s="113"/>
      <c r="C2074" s="114">
        <v>1</v>
      </c>
      <c r="D2074" s="115" t="s">
        <v>236</v>
      </c>
      <c r="E2074" s="116" t="s">
        <v>1695</v>
      </c>
      <c r="F2074" s="117" t="s">
        <v>1696</v>
      </c>
      <c r="G2074" s="115" t="s">
        <v>277</v>
      </c>
      <c r="H2074" s="118">
        <v>7</v>
      </c>
      <c r="I2074" s="119">
        <v>0</v>
      </c>
      <c r="J2074" s="120">
        <f>H2074*I2074</f>
        <v>0</v>
      </c>
      <c r="K2074" s="118">
        <v>4.5100000000000001E-3</v>
      </c>
      <c r="L2074" s="118">
        <f>H2074*K2074</f>
        <v>3.1570000000000001E-2</v>
      </c>
      <c r="M2074" s="118"/>
      <c r="N2074" s="118">
        <f>H2074*M2074</f>
        <v>0</v>
      </c>
      <c r="O2074" s="120">
        <v>21</v>
      </c>
      <c r="P2074" s="120">
        <f>J2074*(O2074/100)</f>
        <v>0</v>
      </c>
      <c r="Q2074" s="120">
        <f>J2074+P2074</f>
        <v>0</v>
      </c>
      <c r="R2074" s="10"/>
      <c r="S2074" s="10"/>
      <c r="T2074" s="10"/>
    </row>
    <row r="2075" spans="1:20" ht="9.75" outlineLevel="4" x14ac:dyDescent="0.2">
      <c r="A2075" s="121"/>
      <c r="B2075" s="122"/>
      <c r="C2075" s="122"/>
      <c r="D2075" s="123"/>
      <c r="E2075" s="128" t="s">
        <v>17</v>
      </c>
      <c r="F2075" s="124" t="s">
        <v>1697</v>
      </c>
      <c r="G2075" s="123"/>
      <c r="H2075" s="125">
        <v>7</v>
      </c>
      <c r="I2075" s="126"/>
      <c r="J2075" s="127"/>
      <c r="K2075" s="125"/>
      <c r="L2075" s="125"/>
      <c r="M2075" s="125"/>
      <c r="N2075" s="125"/>
      <c r="O2075" s="127"/>
      <c r="P2075" s="127"/>
      <c r="Q2075" s="127"/>
      <c r="R2075" s="7"/>
      <c r="S2075" s="10"/>
    </row>
    <row r="2076" spans="1:20" ht="7.5" customHeight="1" outlineLevel="4" x14ac:dyDescent="0.15">
      <c r="A2076" s="10"/>
      <c r="B2076" s="84"/>
      <c r="C2076" s="83"/>
      <c r="D2076" s="86"/>
      <c r="E2076" s="45"/>
      <c r="F2076" s="87"/>
      <c r="G2076" s="86"/>
      <c r="H2076" s="88"/>
      <c r="I2076" s="90"/>
      <c r="J2076" s="47"/>
      <c r="K2076" s="51"/>
      <c r="L2076" s="51"/>
      <c r="M2076" s="51"/>
      <c r="N2076" s="51"/>
      <c r="O2076" s="47"/>
      <c r="P2076" s="47"/>
      <c r="Q2076" s="47"/>
      <c r="R2076" s="7"/>
      <c r="S2076" s="10"/>
    </row>
    <row r="2077" spans="1:20" ht="11.25" outlineLevel="3" x14ac:dyDescent="0.2">
      <c r="A2077" s="16"/>
      <c r="B2077" s="113"/>
      <c r="C2077" s="114">
        <v>2</v>
      </c>
      <c r="D2077" s="115" t="s">
        <v>236</v>
      </c>
      <c r="E2077" s="116" t="s">
        <v>1698</v>
      </c>
      <c r="F2077" s="117" t="s">
        <v>1699</v>
      </c>
      <c r="G2077" s="115" t="s">
        <v>306</v>
      </c>
      <c r="H2077" s="118">
        <v>2</v>
      </c>
      <c r="I2077" s="119">
        <v>0</v>
      </c>
      <c r="J2077" s="120">
        <f>H2077*I2077</f>
        <v>0</v>
      </c>
      <c r="K2077" s="118"/>
      <c r="L2077" s="118">
        <f>H2077*K2077</f>
        <v>0</v>
      </c>
      <c r="M2077" s="118"/>
      <c r="N2077" s="118">
        <f>H2077*M2077</f>
        <v>0</v>
      </c>
      <c r="O2077" s="120">
        <v>21</v>
      </c>
      <c r="P2077" s="120">
        <f>J2077*(O2077/100)</f>
        <v>0</v>
      </c>
      <c r="Q2077" s="120">
        <f>J2077+P2077</f>
        <v>0</v>
      </c>
      <c r="R2077" s="10"/>
      <c r="S2077" s="10"/>
      <c r="T2077" s="10"/>
    </row>
    <row r="2078" spans="1:20" ht="11.25" outlineLevel="3" x14ac:dyDescent="0.2">
      <c r="A2078" s="16"/>
      <c r="B2078" s="113"/>
      <c r="C2078" s="114">
        <v>3</v>
      </c>
      <c r="D2078" s="115" t="s">
        <v>236</v>
      </c>
      <c r="E2078" s="116" t="s">
        <v>1700</v>
      </c>
      <c r="F2078" s="117" t="s">
        <v>1701</v>
      </c>
      <c r="G2078" s="115" t="s">
        <v>184</v>
      </c>
      <c r="H2078" s="118">
        <v>1</v>
      </c>
      <c r="I2078" s="119">
        <v>0</v>
      </c>
      <c r="J2078" s="120">
        <f>H2078*I2078</f>
        <v>0</v>
      </c>
      <c r="K2078" s="118">
        <v>8.5400000000000007E-3</v>
      </c>
      <c r="L2078" s="118">
        <f>H2078*K2078</f>
        <v>8.5400000000000007E-3</v>
      </c>
      <c r="M2078" s="118"/>
      <c r="N2078" s="118">
        <f>H2078*M2078</f>
        <v>0</v>
      </c>
      <c r="O2078" s="120">
        <v>21</v>
      </c>
      <c r="P2078" s="120">
        <f>J2078*(O2078/100)</f>
        <v>0</v>
      </c>
      <c r="Q2078" s="120">
        <f>J2078+P2078</f>
        <v>0</v>
      </c>
      <c r="R2078" s="10"/>
      <c r="S2078" s="10"/>
      <c r="T2078" s="10"/>
    </row>
    <row r="2079" spans="1:20" ht="11.25" outlineLevel="3" x14ac:dyDescent="0.2">
      <c r="A2079" s="16"/>
      <c r="B2079" s="113"/>
      <c r="C2079" s="114">
        <v>4</v>
      </c>
      <c r="D2079" s="115" t="s">
        <v>236</v>
      </c>
      <c r="E2079" s="116" t="s">
        <v>1702</v>
      </c>
      <c r="F2079" s="117" t="s">
        <v>1703</v>
      </c>
      <c r="G2079" s="115" t="s">
        <v>306</v>
      </c>
      <c r="H2079" s="118">
        <v>1</v>
      </c>
      <c r="I2079" s="119">
        <v>0</v>
      </c>
      <c r="J2079" s="120">
        <f>H2079*I2079</f>
        <v>0</v>
      </c>
      <c r="K2079" s="118">
        <v>1.5499999999999999E-3</v>
      </c>
      <c r="L2079" s="118">
        <f>H2079*K2079</f>
        <v>1.5499999999999999E-3</v>
      </c>
      <c r="M2079" s="118"/>
      <c r="N2079" s="118">
        <f>H2079*M2079</f>
        <v>0</v>
      </c>
      <c r="O2079" s="120">
        <v>21</v>
      </c>
      <c r="P2079" s="120">
        <f>J2079*(O2079/100)</f>
        <v>0</v>
      </c>
      <c r="Q2079" s="120">
        <f>J2079+P2079</f>
        <v>0</v>
      </c>
      <c r="R2079" s="10"/>
      <c r="S2079" s="10"/>
      <c r="T2079" s="10"/>
    </row>
    <row r="2080" spans="1:20" ht="11.25" outlineLevel="3" x14ac:dyDescent="0.2">
      <c r="A2080" s="16"/>
      <c r="B2080" s="113"/>
      <c r="C2080" s="114">
        <v>5</v>
      </c>
      <c r="D2080" s="115" t="s">
        <v>236</v>
      </c>
      <c r="E2080" s="116" t="s">
        <v>1704</v>
      </c>
      <c r="F2080" s="117" t="s">
        <v>1705</v>
      </c>
      <c r="G2080" s="115" t="s">
        <v>277</v>
      </c>
      <c r="H2080" s="118">
        <v>36</v>
      </c>
      <c r="I2080" s="119">
        <v>0</v>
      </c>
      <c r="J2080" s="120">
        <f>H2080*I2080</f>
        <v>0</v>
      </c>
      <c r="K2080" s="118">
        <v>9.7999999999999997E-4</v>
      </c>
      <c r="L2080" s="118">
        <f>H2080*K2080</f>
        <v>3.5279999999999999E-2</v>
      </c>
      <c r="M2080" s="118"/>
      <c r="N2080" s="118">
        <f>H2080*M2080</f>
        <v>0</v>
      </c>
      <c r="O2080" s="120">
        <v>21</v>
      </c>
      <c r="P2080" s="120">
        <f>J2080*(O2080/100)</f>
        <v>0</v>
      </c>
      <c r="Q2080" s="120">
        <f>J2080+P2080</f>
        <v>0</v>
      </c>
      <c r="R2080" s="10"/>
      <c r="S2080" s="10"/>
      <c r="T2080" s="10"/>
    </row>
    <row r="2081" spans="1:20" ht="9.75" outlineLevel="4" x14ac:dyDescent="0.2">
      <c r="A2081" s="121"/>
      <c r="B2081" s="122"/>
      <c r="C2081" s="122"/>
      <c r="D2081" s="123"/>
      <c r="E2081" s="128" t="s">
        <v>17</v>
      </c>
      <c r="F2081" s="124" t="s">
        <v>1706</v>
      </c>
      <c r="G2081" s="123"/>
      <c r="H2081" s="125">
        <v>36</v>
      </c>
      <c r="I2081" s="126"/>
      <c r="J2081" s="127"/>
      <c r="K2081" s="125"/>
      <c r="L2081" s="125"/>
      <c r="M2081" s="125"/>
      <c r="N2081" s="125"/>
      <c r="O2081" s="127"/>
      <c r="P2081" s="127"/>
      <c r="Q2081" s="127"/>
      <c r="R2081" s="7"/>
      <c r="S2081" s="10"/>
    </row>
    <row r="2082" spans="1:20" ht="7.5" customHeight="1" outlineLevel="4" x14ac:dyDescent="0.15">
      <c r="A2082" s="10"/>
      <c r="B2082" s="84"/>
      <c r="C2082" s="83"/>
      <c r="D2082" s="86"/>
      <c r="E2082" s="45"/>
      <c r="F2082" s="87"/>
      <c r="G2082" s="86"/>
      <c r="H2082" s="88"/>
      <c r="I2082" s="90"/>
      <c r="J2082" s="47"/>
      <c r="K2082" s="51"/>
      <c r="L2082" s="51"/>
      <c r="M2082" s="51"/>
      <c r="N2082" s="51"/>
      <c r="O2082" s="47"/>
      <c r="P2082" s="47"/>
      <c r="Q2082" s="47"/>
      <c r="R2082" s="7"/>
      <c r="S2082" s="10"/>
    </row>
    <row r="2083" spans="1:20" ht="11.25" outlineLevel="3" x14ac:dyDescent="0.2">
      <c r="A2083" s="16"/>
      <c r="B2083" s="113"/>
      <c r="C2083" s="114">
        <v>6</v>
      </c>
      <c r="D2083" s="115" t="s">
        <v>236</v>
      </c>
      <c r="E2083" s="116" t="s">
        <v>1707</v>
      </c>
      <c r="F2083" s="117" t="s">
        <v>1708</v>
      </c>
      <c r="G2083" s="115" t="s">
        <v>277</v>
      </c>
      <c r="H2083" s="118">
        <v>44</v>
      </c>
      <c r="I2083" s="119">
        <v>0</v>
      </c>
      <c r="J2083" s="120">
        <f>H2083*I2083</f>
        <v>0</v>
      </c>
      <c r="K2083" s="118">
        <v>1.2600000000000001E-3</v>
      </c>
      <c r="L2083" s="118">
        <f>H2083*K2083</f>
        <v>5.5440000000000003E-2</v>
      </c>
      <c r="M2083" s="118"/>
      <c r="N2083" s="118">
        <f>H2083*M2083</f>
        <v>0</v>
      </c>
      <c r="O2083" s="120">
        <v>21</v>
      </c>
      <c r="P2083" s="120">
        <f>J2083*(O2083/100)</f>
        <v>0</v>
      </c>
      <c r="Q2083" s="120">
        <f>J2083+P2083</f>
        <v>0</v>
      </c>
      <c r="R2083" s="10"/>
      <c r="S2083" s="10"/>
      <c r="T2083" s="10"/>
    </row>
    <row r="2084" spans="1:20" ht="9.75" outlineLevel="4" x14ac:dyDescent="0.2">
      <c r="A2084" s="121"/>
      <c r="B2084" s="122"/>
      <c r="C2084" s="122"/>
      <c r="D2084" s="123"/>
      <c r="E2084" s="128" t="s">
        <v>17</v>
      </c>
      <c r="F2084" s="124" t="s">
        <v>1709</v>
      </c>
      <c r="G2084" s="123"/>
      <c r="H2084" s="125">
        <v>44</v>
      </c>
      <c r="I2084" s="126"/>
      <c r="J2084" s="127"/>
      <c r="K2084" s="125"/>
      <c r="L2084" s="125"/>
      <c r="M2084" s="125"/>
      <c r="N2084" s="125"/>
      <c r="O2084" s="127"/>
      <c r="P2084" s="127"/>
      <c r="Q2084" s="127"/>
      <c r="R2084" s="7"/>
      <c r="S2084" s="10"/>
    </row>
    <row r="2085" spans="1:20" ht="7.5" customHeight="1" outlineLevel="4" x14ac:dyDescent="0.15">
      <c r="A2085" s="10"/>
      <c r="B2085" s="84"/>
      <c r="C2085" s="83"/>
      <c r="D2085" s="86"/>
      <c r="E2085" s="45"/>
      <c r="F2085" s="87"/>
      <c r="G2085" s="86"/>
      <c r="H2085" s="88"/>
      <c r="I2085" s="90"/>
      <c r="J2085" s="47"/>
      <c r="K2085" s="51"/>
      <c r="L2085" s="51"/>
      <c r="M2085" s="51"/>
      <c r="N2085" s="51"/>
      <c r="O2085" s="47"/>
      <c r="P2085" s="47"/>
      <c r="Q2085" s="47"/>
      <c r="R2085" s="7"/>
      <c r="S2085" s="10"/>
    </row>
    <row r="2086" spans="1:20" ht="22.5" outlineLevel="3" x14ac:dyDescent="0.2">
      <c r="A2086" s="16"/>
      <c r="B2086" s="113"/>
      <c r="C2086" s="114">
        <v>7</v>
      </c>
      <c r="D2086" s="115" t="s">
        <v>236</v>
      </c>
      <c r="E2086" s="116" t="s">
        <v>1710</v>
      </c>
      <c r="F2086" s="117" t="s">
        <v>1711</v>
      </c>
      <c r="G2086" s="115" t="s">
        <v>277</v>
      </c>
      <c r="H2086" s="118">
        <v>88</v>
      </c>
      <c r="I2086" s="119">
        <v>0</v>
      </c>
      <c r="J2086" s="120">
        <f>H2086*I2086</f>
        <v>0</v>
      </c>
      <c r="K2086" s="118">
        <v>9.0000000000000006E-5</v>
      </c>
      <c r="L2086" s="118">
        <f>H2086*K2086</f>
        <v>7.92E-3</v>
      </c>
      <c r="M2086" s="118"/>
      <c r="N2086" s="118">
        <f>H2086*M2086</f>
        <v>0</v>
      </c>
      <c r="O2086" s="120">
        <v>21</v>
      </c>
      <c r="P2086" s="120">
        <f>J2086*(O2086/100)</f>
        <v>0</v>
      </c>
      <c r="Q2086" s="120">
        <f>J2086+P2086</f>
        <v>0</v>
      </c>
      <c r="R2086" s="10"/>
      <c r="S2086" s="10"/>
      <c r="T2086" s="10"/>
    </row>
    <row r="2087" spans="1:20" ht="9.75" outlineLevel="4" x14ac:dyDescent="0.2">
      <c r="A2087" s="121"/>
      <c r="B2087" s="122"/>
      <c r="C2087" s="122"/>
      <c r="D2087" s="123"/>
      <c r="E2087" s="128" t="s">
        <v>17</v>
      </c>
      <c r="F2087" s="124" t="s">
        <v>1712</v>
      </c>
      <c r="G2087" s="123"/>
      <c r="H2087" s="125">
        <v>88</v>
      </c>
      <c r="I2087" s="126"/>
      <c r="J2087" s="127"/>
      <c r="K2087" s="125"/>
      <c r="L2087" s="125"/>
      <c r="M2087" s="125"/>
      <c r="N2087" s="125"/>
      <c r="O2087" s="127"/>
      <c r="P2087" s="127"/>
      <c r="Q2087" s="127"/>
      <c r="R2087" s="7"/>
      <c r="S2087" s="10"/>
    </row>
    <row r="2088" spans="1:20" ht="7.5" customHeight="1" outlineLevel="4" x14ac:dyDescent="0.15">
      <c r="A2088" s="10"/>
      <c r="B2088" s="84"/>
      <c r="C2088" s="83"/>
      <c r="D2088" s="86"/>
      <c r="E2088" s="45"/>
      <c r="F2088" s="87"/>
      <c r="G2088" s="86"/>
      <c r="H2088" s="88"/>
      <c r="I2088" s="90"/>
      <c r="J2088" s="47"/>
      <c r="K2088" s="51"/>
      <c r="L2088" s="51"/>
      <c r="M2088" s="51"/>
      <c r="N2088" s="51"/>
      <c r="O2088" s="47"/>
      <c r="P2088" s="47"/>
      <c r="Q2088" s="47"/>
      <c r="R2088" s="7"/>
      <c r="S2088" s="10"/>
    </row>
    <row r="2089" spans="1:20" ht="11.25" outlineLevel="3" x14ac:dyDescent="0.2">
      <c r="A2089" s="16"/>
      <c r="B2089" s="113"/>
      <c r="C2089" s="114">
        <v>8</v>
      </c>
      <c r="D2089" s="115" t="s">
        <v>236</v>
      </c>
      <c r="E2089" s="116" t="s">
        <v>1713</v>
      </c>
      <c r="F2089" s="117" t="s">
        <v>1714</v>
      </c>
      <c r="G2089" s="115" t="s">
        <v>306</v>
      </c>
      <c r="H2089" s="118">
        <v>22</v>
      </c>
      <c r="I2089" s="119">
        <v>0</v>
      </c>
      <c r="J2089" s="120">
        <f>H2089*I2089</f>
        <v>0</v>
      </c>
      <c r="K2089" s="118"/>
      <c r="L2089" s="118">
        <f>H2089*K2089</f>
        <v>0</v>
      </c>
      <c r="M2089" s="118"/>
      <c r="N2089" s="118">
        <f>H2089*M2089</f>
        <v>0</v>
      </c>
      <c r="O2089" s="120">
        <v>21</v>
      </c>
      <c r="P2089" s="120">
        <f>J2089*(O2089/100)</f>
        <v>0</v>
      </c>
      <c r="Q2089" s="120">
        <f>J2089+P2089</f>
        <v>0</v>
      </c>
      <c r="R2089" s="10"/>
      <c r="S2089" s="10"/>
      <c r="T2089" s="10"/>
    </row>
    <row r="2090" spans="1:20" ht="9.75" outlineLevel="4" x14ac:dyDescent="0.2">
      <c r="A2090" s="121"/>
      <c r="B2090" s="122"/>
      <c r="C2090" s="122"/>
      <c r="D2090" s="123"/>
      <c r="E2090" s="128" t="s">
        <v>17</v>
      </c>
      <c r="F2090" s="124" t="s">
        <v>1715</v>
      </c>
      <c r="G2090" s="123"/>
      <c r="H2090" s="125">
        <v>22</v>
      </c>
      <c r="I2090" s="126"/>
      <c r="J2090" s="127"/>
      <c r="K2090" s="125"/>
      <c r="L2090" s="125"/>
      <c r="M2090" s="125"/>
      <c r="N2090" s="125"/>
      <c r="O2090" s="127"/>
      <c r="P2090" s="127"/>
      <c r="Q2090" s="127"/>
      <c r="R2090" s="7"/>
      <c r="S2090" s="10"/>
    </row>
    <row r="2091" spans="1:20" ht="7.5" customHeight="1" outlineLevel="4" x14ac:dyDescent="0.15">
      <c r="A2091" s="10"/>
      <c r="B2091" s="84"/>
      <c r="C2091" s="83"/>
      <c r="D2091" s="86"/>
      <c r="E2091" s="45"/>
      <c r="F2091" s="87"/>
      <c r="G2091" s="86"/>
      <c r="H2091" s="88"/>
      <c r="I2091" s="90"/>
      <c r="J2091" s="47"/>
      <c r="K2091" s="51"/>
      <c r="L2091" s="51"/>
      <c r="M2091" s="51"/>
      <c r="N2091" s="51"/>
      <c r="O2091" s="47"/>
      <c r="P2091" s="47"/>
      <c r="Q2091" s="47"/>
      <c r="R2091" s="7"/>
      <c r="S2091" s="10"/>
    </row>
    <row r="2092" spans="1:20" ht="11.25" outlineLevel="3" x14ac:dyDescent="0.2">
      <c r="A2092" s="16"/>
      <c r="B2092" s="113"/>
      <c r="C2092" s="114">
        <v>9</v>
      </c>
      <c r="D2092" s="115" t="s">
        <v>236</v>
      </c>
      <c r="E2092" s="116" t="s">
        <v>1716</v>
      </c>
      <c r="F2092" s="117" t="s">
        <v>1717</v>
      </c>
      <c r="G2092" s="115" t="s">
        <v>306</v>
      </c>
      <c r="H2092" s="118">
        <v>22</v>
      </c>
      <c r="I2092" s="119">
        <v>0</v>
      </c>
      <c r="J2092" s="120">
        <f t="shared" ref="J2092:J2103" si="30">H2092*I2092</f>
        <v>0</v>
      </c>
      <c r="K2092" s="118">
        <v>1.7000000000000001E-4</v>
      </c>
      <c r="L2092" s="118">
        <f t="shared" ref="L2092:L2103" si="31">H2092*K2092</f>
        <v>3.7400000000000003E-3</v>
      </c>
      <c r="M2092" s="118"/>
      <c r="N2092" s="118">
        <f t="shared" ref="N2092:N2103" si="32">H2092*M2092</f>
        <v>0</v>
      </c>
      <c r="O2092" s="120">
        <v>21</v>
      </c>
      <c r="P2092" s="120">
        <f t="shared" ref="P2092:P2103" si="33">J2092*(O2092/100)</f>
        <v>0</v>
      </c>
      <c r="Q2092" s="120">
        <f t="shared" ref="Q2092:Q2103" si="34">J2092+P2092</f>
        <v>0</v>
      </c>
      <c r="R2092" s="10"/>
      <c r="S2092" s="10"/>
      <c r="T2092" s="10"/>
    </row>
    <row r="2093" spans="1:20" ht="11.25" outlineLevel="3" x14ac:dyDescent="0.2">
      <c r="A2093" s="16"/>
      <c r="B2093" s="113"/>
      <c r="C2093" s="114">
        <v>10</v>
      </c>
      <c r="D2093" s="115" t="s">
        <v>236</v>
      </c>
      <c r="E2093" s="116" t="s">
        <v>1718</v>
      </c>
      <c r="F2093" s="117" t="s">
        <v>1719</v>
      </c>
      <c r="G2093" s="115" t="s">
        <v>306</v>
      </c>
      <c r="H2093" s="118">
        <v>2</v>
      </c>
      <c r="I2093" s="119">
        <v>0</v>
      </c>
      <c r="J2093" s="120">
        <f t="shared" si="30"/>
        <v>0</v>
      </c>
      <c r="K2093" s="118">
        <v>1.8000000000000001E-4</v>
      </c>
      <c r="L2093" s="118">
        <f t="shared" si="31"/>
        <v>3.6000000000000002E-4</v>
      </c>
      <c r="M2093" s="118"/>
      <c r="N2093" s="118">
        <f t="shared" si="32"/>
        <v>0</v>
      </c>
      <c r="O2093" s="120">
        <v>21</v>
      </c>
      <c r="P2093" s="120">
        <f t="shared" si="33"/>
        <v>0</v>
      </c>
      <c r="Q2093" s="120">
        <f t="shared" si="34"/>
        <v>0</v>
      </c>
      <c r="R2093" s="10"/>
      <c r="S2093" s="10"/>
      <c r="T2093" s="10"/>
    </row>
    <row r="2094" spans="1:20" ht="11.25" outlineLevel="3" x14ac:dyDescent="0.2">
      <c r="A2094" s="16"/>
      <c r="B2094" s="113"/>
      <c r="C2094" s="114">
        <v>11</v>
      </c>
      <c r="D2094" s="115" t="s">
        <v>236</v>
      </c>
      <c r="E2094" s="116" t="s">
        <v>1720</v>
      </c>
      <c r="F2094" s="117" t="s">
        <v>1721</v>
      </c>
      <c r="G2094" s="115" t="s">
        <v>306</v>
      </c>
      <c r="H2094" s="118">
        <v>2</v>
      </c>
      <c r="I2094" s="119">
        <v>0</v>
      </c>
      <c r="J2094" s="120">
        <f t="shared" si="30"/>
        <v>0</v>
      </c>
      <c r="K2094" s="118">
        <v>2.9999999999999997E-4</v>
      </c>
      <c r="L2094" s="118">
        <f t="shared" si="31"/>
        <v>5.9999999999999995E-4</v>
      </c>
      <c r="M2094" s="118"/>
      <c r="N2094" s="118">
        <f t="shared" si="32"/>
        <v>0</v>
      </c>
      <c r="O2094" s="120">
        <v>21</v>
      </c>
      <c r="P2094" s="120">
        <f t="shared" si="33"/>
        <v>0</v>
      </c>
      <c r="Q2094" s="120">
        <f t="shared" si="34"/>
        <v>0</v>
      </c>
      <c r="R2094" s="10"/>
      <c r="S2094" s="10"/>
      <c r="T2094" s="10"/>
    </row>
    <row r="2095" spans="1:20" ht="11.25" outlineLevel="3" x14ac:dyDescent="0.2">
      <c r="A2095" s="16"/>
      <c r="B2095" s="113"/>
      <c r="C2095" s="114">
        <v>12</v>
      </c>
      <c r="D2095" s="115" t="s">
        <v>236</v>
      </c>
      <c r="E2095" s="116" t="s">
        <v>1722</v>
      </c>
      <c r="F2095" s="117" t="s">
        <v>1723</v>
      </c>
      <c r="G2095" s="115" t="s">
        <v>306</v>
      </c>
      <c r="H2095" s="118">
        <v>2</v>
      </c>
      <c r="I2095" s="119">
        <v>0</v>
      </c>
      <c r="J2095" s="120">
        <f t="shared" si="30"/>
        <v>0</v>
      </c>
      <c r="K2095" s="118">
        <v>2.9999999999999997E-4</v>
      </c>
      <c r="L2095" s="118">
        <f t="shared" si="31"/>
        <v>5.9999999999999995E-4</v>
      </c>
      <c r="M2095" s="118"/>
      <c r="N2095" s="118">
        <f t="shared" si="32"/>
        <v>0</v>
      </c>
      <c r="O2095" s="120">
        <v>21</v>
      </c>
      <c r="P2095" s="120">
        <f t="shared" si="33"/>
        <v>0</v>
      </c>
      <c r="Q2095" s="120">
        <f t="shared" si="34"/>
        <v>0</v>
      </c>
      <c r="R2095" s="10"/>
      <c r="S2095" s="10"/>
      <c r="T2095" s="10"/>
    </row>
    <row r="2096" spans="1:20" ht="11.25" outlineLevel="3" x14ac:dyDescent="0.2">
      <c r="A2096" s="16"/>
      <c r="B2096" s="113"/>
      <c r="C2096" s="114">
        <v>13</v>
      </c>
      <c r="D2096" s="115" t="s">
        <v>236</v>
      </c>
      <c r="E2096" s="116" t="s">
        <v>1724</v>
      </c>
      <c r="F2096" s="117" t="s">
        <v>1725</v>
      </c>
      <c r="G2096" s="115" t="s">
        <v>306</v>
      </c>
      <c r="H2096" s="118">
        <v>4</v>
      </c>
      <c r="I2096" s="119">
        <v>0</v>
      </c>
      <c r="J2096" s="120">
        <f t="shared" si="30"/>
        <v>0</v>
      </c>
      <c r="K2096" s="118">
        <v>1.3999999999999999E-4</v>
      </c>
      <c r="L2096" s="118">
        <f t="shared" si="31"/>
        <v>5.5999999999999995E-4</v>
      </c>
      <c r="M2096" s="118"/>
      <c r="N2096" s="118">
        <f t="shared" si="32"/>
        <v>0</v>
      </c>
      <c r="O2096" s="120">
        <v>21</v>
      </c>
      <c r="P2096" s="120">
        <f t="shared" si="33"/>
        <v>0</v>
      </c>
      <c r="Q2096" s="120">
        <f t="shared" si="34"/>
        <v>0</v>
      </c>
      <c r="R2096" s="10"/>
      <c r="S2096" s="10"/>
      <c r="T2096" s="10"/>
    </row>
    <row r="2097" spans="1:20" ht="11.25" outlineLevel="3" x14ac:dyDescent="0.2">
      <c r="A2097" s="16"/>
      <c r="B2097" s="113"/>
      <c r="C2097" s="114">
        <v>14</v>
      </c>
      <c r="D2097" s="115" t="s">
        <v>236</v>
      </c>
      <c r="E2097" s="116" t="s">
        <v>1726</v>
      </c>
      <c r="F2097" s="117" t="s">
        <v>1727</v>
      </c>
      <c r="G2097" s="115" t="s">
        <v>306</v>
      </c>
      <c r="H2097" s="118">
        <v>1</v>
      </c>
      <c r="I2097" s="119">
        <v>0</v>
      </c>
      <c r="J2097" s="120">
        <f t="shared" si="30"/>
        <v>0</v>
      </c>
      <c r="K2097" s="118">
        <v>1.32E-3</v>
      </c>
      <c r="L2097" s="118">
        <f t="shared" si="31"/>
        <v>1.32E-3</v>
      </c>
      <c r="M2097" s="118"/>
      <c r="N2097" s="118">
        <f t="shared" si="32"/>
        <v>0</v>
      </c>
      <c r="O2097" s="120">
        <v>21</v>
      </c>
      <c r="P2097" s="120">
        <f t="shared" si="33"/>
        <v>0</v>
      </c>
      <c r="Q2097" s="120">
        <f t="shared" si="34"/>
        <v>0</v>
      </c>
      <c r="R2097" s="10"/>
      <c r="S2097" s="10"/>
      <c r="T2097" s="10"/>
    </row>
    <row r="2098" spans="1:20" ht="11.25" outlineLevel="3" x14ac:dyDescent="0.2">
      <c r="A2098" s="16"/>
      <c r="B2098" s="113"/>
      <c r="C2098" s="114">
        <v>15</v>
      </c>
      <c r="D2098" s="115" t="s">
        <v>236</v>
      </c>
      <c r="E2098" s="116" t="s">
        <v>1728</v>
      </c>
      <c r="F2098" s="117" t="s">
        <v>1729</v>
      </c>
      <c r="G2098" s="115" t="s">
        <v>306</v>
      </c>
      <c r="H2098" s="118">
        <v>2</v>
      </c>
      <c r="I2098" s="119">
        <v>0</v>
      </c>
      <c r="J2098" s="120">
        <f t="shared" si="30"/>
        <v>0</v>
      </c>
      <c r="K2098" s="118">
        <v>5.6999999999999998E-4</v>
      </c>
      <c r="L2098" s="118">
        <f t="shared" si="31"/>
        <v>1.14E-3</v>
      </c>
      <c r="M2098" s="118"/>
      <c r="N2098" s="118">
        <f t="shared" si="32"/>
        <v>0</v>
      </c>
      <c r="O2098" s="120">
        <v>21</v>
      </c>
      <c r="P2098" s="120">
        <f t="shared" si="33"/>
        <v>0</v>
      </c>
      <c r="Q2098" s="120">
        <f t="shared" si="34"/>
        <v>0</v>
      </c>
      <c r="R2098" s="10"/>
      <c r="S2098" s="10"/>
      <c r="T2098" s="10"/>
    </row>
    <row r="2099" spans="1:20" ht="11.25" outlineLevel="3" x14ac:dyDescent="0.2">
      <c r="A2099" s="16"/>
      <c r="B2099" s="113"/>
      <c r="C2099" s="114">
        <v>16</v>
      </c>
      <c r="D2099" s="115" t="s">
        <v>236</v>
      </c>
      <c r="E2099" s="116" t="s">
        <v>1730</v>
      </c>
      <c r="F2099" s="117" t="s">
        <v>1731</v>
      </c>
      <c r="G2099" s="115" t="s">
        <v>306</v>
      </c>
      <c r="H2099" s="118">
        <v>1</v>
      </c>
      <c r="I2099" s="119">
        <v>0</v>
      </c>
      <c r="J2099" s="120">
        <f t="shared" si="30"/>
        <v>0</v>
      </c>
      <c r="K2099" s="118">
        <v>1.32E-3</v>
      </c>
      <c r="L2099" s="118">
        <f t="shared" si="31"/>
        <v>1.32E-3</v>
      </c>
      <c r="M2099" s="118"/>
      <c r="N2099" s="118">
        <f t="shared" si="32"/>
        <v>0</v>
      </c>
      <c r="O2099" s="120">
        <v>21</v>
      </c>
      <c r="P2099" s="120">
        <f t="shared" si="33"/>
        <v>0</v>
      </c>
      <c r="Q2099" s="120">
        <f t="shared" si="34"/>
        <v>0</v>
      </c>
      <c r="R2099" s="10"/>
      <c r="S2099" s="10"/>
      <c r="T2099" s="10"/>
    </row>
    <row r="2100" spans="1:20" ht="11.25" outlineLevel="3" x14ac:dyDescent="0.2">
      <c r="A2100" s="16"/>
      <c r="B2100" s="113"/>
      <c r="C2100" s="114">
        <v>17</v>
      </c>
      <c r="D2100" s="115" t="s">
        <v>236</v>
      </c>
      <c r="E2100" s="116" t="s">
        <v>1732</v>
      </c>
      <c r="F2100" s="117" t="s">
        <v>1733</v>
      </c>
      <c r="G2100" s="115" t="s">
        <v>306</v>
      </c>
      <c r="H2100" s="118">
        <v>2</v>
      </c>
      <c r="I2100" s="119">
        <v>0</v>
      </c>
      <c r="J2100" s="120">
        <f t="shared" si="30"/>
        <v>0</v>
      </c>
      <c r="K2100" s="118">
        <v>5.1999999999999995E-4</v>
      </c>
      <c r="L2100" s="118">
        <f t="shared" si="31"/>
        <v>1.0399999999999999E-3</v>
      </c>
      <c r="M2100" s="118"/>
      <c r="N2100" s="118">
        <f t="shared" si="32"/>
        <v>0</v>
      </c>
      <c r="O2100" s="120">
        <v>21</v>
      </c>
      <c r="P2100" s="120">
        <f t="shared" si="33"/>
        <v>0</v>
      </c>
      <c r="Q2100" s="120">
        <f t="shared" si="34"/>
        <v>0</v>
      </c>
      <c r="R2100" s="10"/>
      <c r="S2100" s="10"/>
      <c r="T2100" s="10"/>
    </row>
    <row r="2101" spans="1:20" ht="11.25" outlineLevel="3" x14ac:dyDescent="0.2">
      <c r="A2101" s="16"/>
      <c r="B2101" s="113"/>
      <c r="C2101" s="114">
        <v>18</v>
      </c>
      <c r="D2101" s="115" t="s">
        <v>236</v>
      </c>
      <c r="E2101" s="116" t="s">
        <v>1734</v>
      </c>
      <c r="F2101" s="117" t="s">
        <v>1735</v>
      </c>
      <c r="G2101" s="115" t="s">
        <v>306</v>
      </c>
      <c r="H2101" s="118">
        <v>2</v>
      </c>
      <c r="I2101" s="119">
        <v>0</v>
      </c>
      <c r="J2101" s="120">
        <f t="shared" si="30"/>
        <v>0</v>
      </c>
      <c r="K2101" s="118">
        <v>1.2E-4</v>
      </c>
      <c r="L2101" s="118">
        <f t="shared" si="31"/>
        <v>2.4000000000000001E-4</v>
      </c>
      <c r="M2101" s="118"/>
      <c r="N2101" s="118">
        <f t="shared" si="32"/>
        <v>0</v>
      </c>
      <c r="O2101" s="120">
        <v>21</v>
      </c>
      <c r="P2101" s="120">
        <f t="shared" si="33"/>
        <v>0</v>
      </c>
      <c r="Q2101" s="120">
        <f t="shared" si="34"/>
        <v>0</v>
      </c>
      <c r="R2101" s="10"/>
      <c r="S2101" s="10"/>
      <c r="T2101" s="10"/>
    </row>
    <row r="2102" spans="1:20" ht="11.25" outlineLevel="3" x14ac:dyDescent="0.2">
      <c r="A2102" s="16"/>
      <c r="B2102" s="113"/>
      <c r="C2102" s="114">
        <v>19</v>
      </c>
      <c r="D2102" s="115" t="s">
        <v>236</v>
      </c>
      <c r="E2102" s="116" t="s">
        <v>1736</v>
      </c>
      <c r="F2102" s="117" t="s">
        <v>1737</v>
      </c>
      <c r="G2102" s="115" t="s">
        <v>306</v>
      </c>
      <c r="H2102" s="118">
        <v>6</v>
      </c>
      <c r="I2102" s="119">
        <v>0</v>
      </c>
      <c r="J2102" s="120">
        <f t="shared" si="30"/>
        <v>0</v>
      </c>
      <c r="K2102" s="118">
        <v>7.6000000000000004E-4</v>
      </c>
      <c r="L2102" s="118">
        <f t="shared" si="31"/>
        <v>4.5599999999999998E-3</v>
      </c>
      <c r="M2102" s="118"/>
      <c r="N2102" s="118">
        <f t="shared" si="32"/>
        <v>0</v>
      </c>
      <c r="O2102" s="120">
        <v>21</v>
      </c>
      <c r="P2102" s="120">
        <f t="shared" si="33"/>
        <v>0</v>
      </c>
      <c r="Q2102" s="120">
        <f t="shared" si="34"/>
        <v>0</v>
      </c>
      <c r="R2102" s="10"/>
      <c r="S2102" s="10"/>
      <c r="T2102" s="10"/>
    </row>
    <row r="2103" spans="1:20" ht="11.25" outlineLevel="3" x14ac:dyDescent="0.2">
      <c r="A2103" s="16"/>
      <c r="B2103" s="113"/>
      <c r="C2103" s="114">
        <v>20</v>
      </c>
      <c r="D2103" s="115" t="s">
        <v>236</v>
      </c>
      <c r="E2103" s="116" t="s">
        <v>1738</v>
      </c>
      <c r="F2103" s="117" t="s">
        <v>1739</v>
      </c>
      <c r="G2103" s="115" t="s">
        <v>306</v>
      </c>
      <c r="H2103" s="118">
        <v>6</v>
      </c>
      <c r="I2103" s="119">
        <v>0</v>
      </c>
      <c r="J2103" s="120">
        <f t="shared" si="30"/>
        <v>0</v>
      </c>
      <c r="K2103" s="118">
        <v>9.5E-4</v>
      </c>
      <c r="L2103" s="118">
        <f t="shared" si="31"/>
        <v>5.7000000000000002E-3</v>
      </c>
      <c r="M2103" s="118"/>
      <c r="N2103" s="118">
        <f t="shared" si="32"/>
        <v>0</v>
      </c>
      <c r="O2103" s="120">
        <v>21</v>
      </c>
      <c r="P2103" s="120">
        <f t="shared" si="33"/>
        <v>0</v>
      </c>
      <c r="Q2103" s="120">
        <f t="shared" si="34"/>
        <v>0</v>
      </c>
      <c r="R2103" s="10"/>
      <c r="S2103" s="10"/>
      <c r="T2103" s="10"/>
    </row>
    <row r="2104" spans="1:20" ht="9.75" outlineLevel="4" x14ac:dyDescent="0.2">
      <c r="A2104" s="121"/>
      <c r="B2104" s="122"/>
      <c r="C2104" s="122"/>
      <c r="D2104" s="123"/>
      <c r="E2104" s="128" t="s">
        <v>17</v>
      </c>
      <c r="F2104" s="124" t="s">
        <v>1740</v>
      </c>
      <c r="G2104" s="123"/>
      <c r="H2104" s="125">
        <v>6</v>
      </c>
      <c r="I2104" s="126"/>
      <c r="J2104" s="127"/>
      <c r="K2104" s="125"/>
      <c r="L2104" s="125"/>
      <c r="M2104" s="125"/>
      <c r="N2104" s="125"/>
      <c r="O2104" s="127"/>
      <c r="P2104" s="127"/>
      <c r="Q2104" s="127"/>
      <c r="R2104" s="7"/>
      <c r="S2104" s="10"/>
    </row>
    <row r="2105" spans="1:20" ht="7.5" customHeight="1" outlineLevel="4" x14ac:dyDescent="0.15">
      <c r="A2105" s="10"/>
      <c r="B2105" s="84"/>
      <c r="C2105" s="83"/>
      <c r="D2105" s="86"/>
      <c r="E2105" s="45"/>
      <c r="F2105" s="87"/>
      <c r="G2105" s="86"/>
      <c r="H2105" s="88"/>
      <c r="I2105" s="90"/>
      <c r="J2105" s="47"/>
      <c r="K2105" s="51"/>
      <c r="L2105" s="51"/>
      <c r="M2105" s="51"/>
      <c r="N2105" s="51"/>
      <c r="O2105" s="47"/>
      <c r="P2105" s="47"/>
      <c r="Q2105" s="47"/>
      <c r="R2105" s="7"/>
      <c r="S2105" s="10"/>
    </row>
    <row r="2106" spans="1:20" ht="11.25" outlineLevel="3" x14ac:dyDescent="0.2">
      <c r="A2106" s="16"/>
      <c r="B2106" s="113"/>
      <c r="C2106" s="114">
        <v>21</v>
      </c>
      <c r="D2106" s="115" t="s">
        <v>236</v>
      </c>
      <c r="E2106" s="116" t="s">
        <v>1741</v>
      </c>
      <c r="F2106" s="117" t="s">
        <v>1742</v>
      </c>
      <c r="G2106" s="115" t="s">
        <v>306</v>
      </c>
      <c r="H2106" s="118">
        <v>1</v>
      </c>
      <c r="I2106" s="119">
        <v>0</v>
      </c>
      <c r="J2106" s="120">
        <f>H2106*I2106</f>
        <v>0</v>
      </c>
      <c r="K2106" s="118">
        <v>1.49E-3</v>
      </c>
      <c r="L2106" s="118">
        <f>H2106*K2106</f>
        <v>1.49E-3</v>
      </c>
      <c r="M2106" s="118"/>
      <c r="N2106" s="118">
        <f>H2106*M2106</f>
        <v>0</v>
      </c>
      <c r="O2106" s="120">
        <v>21</v>
      </c>
      <c r="P2106" s="120">
        <f>J2106*(O2106/100)</f>
        <v>0</v>
      </c>
      <c r="Q2106" s="120">
        <f>J2106+P2106</f>
        <v>0</v>
      </c>
      <c r="R2106" s="10"/>
      <c r="S2106" s="10"/>
      <c r="T2106" s="10"/>
    </row>
    <row r="2107" spans="1:20" ht="11.25" outlineLevel="3" x14ac:dyDescent="0.2">
      <c r="A2107" s="16"/>
      <c r="B2107" s="113"/>
      <c r="C2107" s="114">
        <v>22</v>
      </c>
      <c r="D2107" s="115" t="s">
        <v>236</v>
      </c>
      <c r="E2107" s="116" t="s">
        <v>1743</v>
      </c>
      <c r="F2107" s="117" t="s">
        <v>1744</v>
      </c>
      <c r="G2107" s="115" t="s">
        <v>184</v>
      </c>
      <c r="H2107" s="118">
        <v>1</v>
      </c>
      <c r="I2107" s="119">
        <v>0</v>
      </c>
      <c r="J2107" s="120">
        <f>H2107*I2107</f>
        <v>0</v>
      </c>
      <c r="K2107" s="118">
        <v>2E-3</v>
      </c>
      <c r="L2107" s="118">
        <f>H2107*K2107</f>
        <v>2E-3</v>
      </c>
      <c r="M2107" s="118"/>
      <c r="N2107" s="118">
        <f>H2107*M2107</f>
        <v>0</v>
      </c>
      <c r="O2107" s="120">
        <v>21</v>
      </c>
      <c r="P2107" s="120">
        <f>J2107*(O2107/100)</f>
        <v>0</v>
      </c>
      <c r="Q2107" s="120">
        <f>J2107+P2107</f>
        <v>0</v>
      </c>
      <c r="R2107" s="10"/>
      <c r="S2107" s="10"/>
      <c r="T2107" s="10"/>
    </row>
    <row r="2108" spans="1:20" ht="11.25" outlineLevel="3" x14ac:dyDescent="0.2">
      <c r="A2108" s="16"/>
      <c r="B2108" s="113"/>
      <c r="C2108" s="114">
        <v>23</v>
      </c>
      <c r="D2108" s="115" t="s">
        <v>236</v>
      </c>
      <c r="E2108" s="116" t="s">
        <v>1745</v>
      </c>
      <c r="F2108" s="117" t="s">
        <v>1746</v>
      </c>
      <c r="G2108" s="115" t="s">
        <v>277</v>
      </c>
      <c r="H2108" s="118">
        <v>117</v>
      </c>
      <c r="I2108" s="119">
        <v>0</v>
      </c>
      <c r="J2108" s="120">
        <f>H2108*I2108</f>
        <v>0</v>
      </c>
      <c r="K2108" s="118">
        <v>1.9000000000000001E-4</v>
      </c>
      <c r="L2108" s="118">
        <f>H2108*K2108</f>
        <v>2.223E-2</v>
      </c>
      <c r="M2108" s="118"/>
      <c r="N2108" s="118">
        <f>H2108*M2108</f>
        <v>0</v>
      </c>
      <c r="O2108" s="120">
        <v>21</v>
      </c>
      <c r="P2108" s="120">
        <f>J2108*(O2108/100)</f>
        <v>0</v>
      </c>
      <c r="Q2108" s="120">
        <f>J2108+P2108</f>
        <v>0</v>
      </c>
      <c r="R2108" s="10"/>
      <c r="S2108" s="10"/>
      <c r="T2108" s="10"/>
    </row>
    <row r="2109" spans="1:20" ht="9.75" outlineLevel="4" x14ac:dyDescent="0.2">
      <c r="A2109" s="121"/>
      <c r="B2109" s="122"/>
      <c r="C2109" s="122"/>
      <c r="D2109" s="123"/>
      <c r="E2109" s="128" t="s">
        <v>17</v>
      </c>
      <c r="F2109" s="124" t="s">
        <v>1747</v>
      </c>
      <c r="G2109" s="123"/>
      <c r="H2109" s="125">
        <v>117</v>
      </c>
      <c r="I2109" s="126"/>
      <c r="J2109" s="127"/>
      <c r="K2109" s="125"/>
      <c r="L2109" s="125"/>
      <c r="M2109" s="125"/>
      <c r="N2109" s="125"/>
      <c r="O2109" s="127"/>
      <c r="P2109" s="127"/>
      <c r="Q2109" s="127"/>
      <c r="R2109" s="7"/>
      <c r="S2109" s="10"/>
    </row>
    <row r="2110" spans="1:20" ht="7.5" customHeight="1" outlineLevel="4" x14ac:dyDescent="0.15">
      <c r="A2110" s="10"/>
      <c r="B2110" s="84"/>
      <c r="C2110" s="83"/>
      <c r="D2110" s="86"/>
      <c r="E2110" s="45"/>
      <c r="F2110" s="87"/>
      <c r="G2110" s="86"/>
      <c r="H2110" s="88"/>
      <c r="I2110" s="90"/>
      <c r="J2110" s="47"/>
      <c r="K2110" s="51"/>
      <c r="L2110" s="51"/>
      <c r="M2110" s="51"/>
      <c r="N2110" s="51"/>
      <c r="O2110" s="47"/>
      <c r="P2110" s="47"/>
      <c r="Q2110" s="47"/>
      <c r="R2110" s="7"/>
      <c r="S2110" s="10"/>
    </row>
    <row r="2111" spans="1:20" ht="11.25" outlineLevel="3" x14ac:dyDescent="0.2">
      <c r="A2111" s="16"/>
      <c r="B2111" s="113"/>
      <c r="C2111" s="114">
        <v>24</v>
      </c>
      <c r="D2111" s="115" t="s">
        <v>236</v>
      </c>
      <c r="E2111" s="116" t="s">
        <v>1748</v>
      </c>
      <c r="F2111" s="117" t="s">
        <v>1749</v>
      </c>
      <c r="G2111" s="115" t="s">
        <v>277</v>
      </c>
      <c r="H2111" s="118">
        <v>117</v>
      </c>
      <c r="I2111" s="119">
        <v>0</v>
      </c>
      <c r="J2111" s="120">
        <f>H2111*I2111</f>
        <v>0</v>
      </c>
      <c r="K2111" s="118">
        <v>1.0000000000000001E-5</v>
      </c>
      <c r="L2111" s="118">
        <f>H2111*K2111</f>
        <v>1.17E-3</v>
      </c>
      <c r="M2111" s="118"/>
      <c r="N2111" s="118">
        <f>H2111*M2111</f>
        <v>0</v>
      </c>
      <c r="O2111" s="120">
        <v>21</v>
      </c>
      <c r="P2111" s="120">
        <f>J2111*(O2111/100)</f>
        <v>0</v>
      </c>
      <c r="Q2111" s="120">
        <f>J2111+P2111</f>
        <v>0</v>
      </c>
      <c r="R2111" s="10"/>
      <c r="S2111" s="10"/>
      <c r="T2111" s="10"/>
    </row>
    <row r="2112" spans="1:20" ht="9.75" outlineLevel="4" x14ac:dyDescent="0.2">
      <c r="A2112" s="121"/>
      <c r="B2112" s="122"/>
      <c r="C2112" s="122"/>
      <c r="D2112" s="123"/>
      <c r="E2112" s="128" t="s">
        <v>17</v>
      </c>
      <c r="F2112" s="124" t="s">
        <v>1747</v>
      </c>
      <c r="G2112" s="123"/>
      <c r="H2112" s="125">
        <v>117</v>
      </c>
      <c r="I2112" s="126"/>
      <c r="J2112" s="127"/>
      <c r="K2112" s="125"/>
      <c r="L2112" s="125"/>
      <c r="M2112" s="125"/>
      <c r="N2112" s="125"/>
      <c r="O2112" s="127"/>
      <c r="P2112" s="127"/>
      <c r="Q2112" s="127"/>
      <c r="R2112" s="7"/>
      <c r="S2112" s="10"/>
    </row>
    <row r="2113" spans="1:20" ht="7.5" customHeight="1" outlineLevel="4" x14ac:dyDescent="0.15">
      <c r="A2113" s="10"/>
      <c r="B2113" s="84"/>
      <c r="C2113" s="83"/>
      <c r="D2113" s="86"/>
      <c r="E2113" s="45"/>
      <c r="F2113" s="87"/>
      <c r="G2113" s="86"/>
      <c r="H2113" s="88"/>
      <c r="I2113" s="90"/>
      <c r="J2113" s="47"/>
      <c r="K2113" s="51"/>
      <c r="L2113" s="51"/>
      <c r="M2113" s="51"/>
      <c r="N2113" s="51"/>
      <c r="O2113" s="47"/>
      <c r="P2113" s="47"/>
      <c r="Q2113" s="47"/>
      <c r="R2113" s="7"/>
      <c r="S2113" s="10"/>
    </row>
    <row r="2114" spans="1:20" ht="11.25" outlineLevel="3" x14ac:dyDescent="0.2">
      <c r="A2114" s="16"/>
      <c r="B2114" s="113"/>
      <c r="C2114" s="114">
        <v>25</v>
      </c>
      <c r="D2114" s="115" t="s">
        <v>236</v>
      </c>
      <c r="E2114" s="116" t="s">
        <v>1750</v>
      </c>
      <c r="F2114" s="117" t="s">
        <v>1751</v>
      </c>
      <c r="G2114" s="115" t="s">
        <v>234</v>
      </c>
      <c r="H2114" s="118">
        <v>0.18836999999999998</v>
      </c>
      <c r="I2114" s="119">
        <v>0</v>
      </c>
      <c r="J2114" s="120">
        <f>H2114*I2114</f>
        <v>0</v>
      </c>
      <c r="K2114" s="118"/>
      <c r="L2114" s="118">
        <f>H2114*K2114</f>
        <v>0</v>
      </c>
      <c r="M2114" s="118"/>
      <c r="N2114" s="118">
        <f>H2114*M2114</f>
        <v>0</v>
      </c>
      <c r="O2114" s="120">
        <v>21</v>
      </c>
      <c r="P2114" s="120">
        <f>J2114*(O2114/100)</f>
        <v>0</v>
      </c>
      <c r="Q2114" s="120">
        <f>J2114+P2114</f>
        <v>0</v>
      </c>
      <c r="R2114" s="10"/>
      <c r="S2114" s="10"/>
      <c r="T2114" s="10"/>
    </row>
    <row r="2115" spans="1:20" outlineLevel="3" x14ac:dyDescent="0.15">
      <c r="B2115" s="7"/>
      <c r="C2115" s="7"/>
      <c r="D2115" s="7"/>
      <c r="E2115" s="7"/>
      <c r="F2115" s="7"/>
      <c r="G2115" s="7"/>
      <c r="H2115" s="7"/>
      <c r="I2115" s="10"/>
      <c r="J2115" s="10"/>
      <c r="K2115" s="7"/>
      <c r="L2115" s="7"/>
      <c r="M2115" s="7"/>
      <c r="N2115" s="7"/>
      <c r="O2115" s="7"/>
      <c r="P2115" s="10"/>
      <c r="Q2115" s="10"/>
    </row>
    <row r="2116" spans="1:20" ht="11.25" outlineLevel="2" x14ac:dyDescent="0.2">
      <c r="A2116" s="77" t="s">
        <v>154</v>
      </c>
      <c r="B2116" s="106">
        <v>3</v>
      </c>
      <c r="C2116" s="107"/>
      <c r="D2116" s="108" t="s">
        <v>180</v>
      </c>
      <c r="E2116" s="108"/>
      <c r="F2116" s="109" t="s">
        <v>155</v>
      </c>
      <c r="G2116" s="108"/>
      <c r="H2116" s="110"/>
      <c r="I2116" s="111"/>
      <c r="J2116" s="79">
        <f>SUBTOTAL(9,J2117:J2139)</f>
        <v>0</v>
      </c>
      <c r="K2116" s="110"/>
      <c r="L2116" s="80">
        <f>SUBTOTAL(9,L2117:L2139)</f>
        <v>0.24838000000000002</v>
      </c>
      <c r="M2116" s="110"/>
      <c r="N2116" s="80">
        <f>SUBTOTAL(9,N2117:N2139)</f>
        <v>0</v>
      </c>
      <c r="O2116" s="112"/>
      <c r="P2116" s="79">
        <f>SUBTOTAL(9,P2117:P2139)</f>
        <v>0</v>
      </c>
      <c r="Q2116" s="79">
        <f>SUBTOTAL(9,Q2117:Q2139)</f>
        <v>0</v>
      </c>
      <c r="R2116" s="7"/>
      <c r="S2116" s="10"/>
      <c r="T2116" s="10"/>
    </row>
    <row r="2117" spans="1:20" ht="11.25" outlineLevel="3" x14ac:dyDescent="0.2">
      <c r="A2117" s="16"/>
      <c r="B2117" s="113"/>
      <c r="C2117" s="114">
        <v>1</v>
      </c>
      <c r="D2117" s="115" t="s">
        <v>227</v>
      </c>
      <c r="E2117" s="116" t="s">
        <v>1752</v>
      </c>
      <c r="F2117" s="117" t="s">
        <v>1753</v>
      </c>
      <c r="G2117" s="115" t="s">
        <v>306</v>
      </c>
      <c r="H2117" s="118">
        <v>5</v>
      </c>
      <c r="I2117" s="119">
        <v>0</v>
      </c>
      <c r="J2117" s="120">
        <f>H2117*I2117</f>
        <v>0</v>
      </c>
      <c r="K2117" s="118">
        <v>2.2000000000000001E-3</v>
      </c>
      <c r="L2117" s="118">
        <f>H2117*K2117</f>
        <v>1.1000000000000001E-2</v>
      </c>
      <c r="M2117" s="118"/>
      <c r="N2117" s="118">
        <f>H2117*M2117</f>
        <v>0</v>
      </c>
      <c r="O2117" s="120">
        <v>21</v>
      </c>
      <c r="P2117" s="120">
        <f>J2117*(O2117/100)</f>
        <v>0</v>
      </c>
      <c r="Q2117" s="120">
        <f>J2117+P2117</f>
        <v>0</v>
      </c>
      <c r="R2117" s="10"/>
      <c r="S2117" s="10"/>
      <c r="T2117" s="10"/>
    </row>
    <row r="2118" spans="1:20" ht="11.25" outlineLevel="3" x14ac:dyDescent="0.2">
      <c r="A2118" s="16"/>
      <c r="B2118" s="113"/>
      <c r="C2118" s="114">
        <v>2</v>
      </c>
      <c r="D2118" s="115" t="s">
        <v>227</v>
      </c>
      <c r="E2118" s="116" t="s">
        <v>1754</v>
      </c>
      <c r="F2118" s="117" t="s">
        <v>1755</v>
      </c>
      <c r="G2118" s="115" t="s">
        <v>306</v>
      </c>
      <c r="H2118" s="118">
        <v>5</v>
      </c>
      <c r="I2118" s="119">
        <v>0</v>
      </c>
      <c r="J2118" s="120">
        <f>H2118*I2118</f>
        <v>0</v>
      </c>
      <c r="K2118" s="118">
        <v>1E-3</v>
      </c>
      <c r="L2118" s="118">
        <f>H2118*K2118</f>
        <v>5.0000000000000001E-3</v>
      </c>
      <c r="M2118" s="118"/>
      <c r="N2118" s="118">
        <f>H2118*M2118</f>
        <v>0</v>
      </c>
      <c r="O2118" s="120">
        <v>21</v>
      </c>
      <c r="P2118" s="120">
        <f>J2118*(O2118/100)</f>
        <v>0</v>
      </c>
      <c r="Q2118" s="120">
        <f>J2118+P2118</f>
        <v>0</v>
      </c>
      <c r="R2118" s="10"/>
      <c r="S2118" s="10"/>
      <c r="T2118" s="10"/>
    </row>
    <row r="2119" spans="1:20" ht="11.25" outlineLevel="3" x14ac:dyDescent="0.2">
      <c r="A2119" s="16"/>
      <c r="B2119" s="113"/>
      <c r="C2119" s="114">
        <v>3</v>
      </c>
      <c r="D2119" s="115" t="s">
        <v>227</v>
      </c>
      <c r="E2119" s="116" t="s">
        <v>1756</v>
      </c>
      <c r="F2119" s="117" t="s">
        <v>1757</v>
      </c>
      <c r="G2119" s="115" t="s">
        <v>306</v>
      </c>
      <c r="H2119" s="118">
        <v>1</v>
      </c>
      <c r="I2119" s="119">
        <v>0</v>
      </c>
      <c r="J2119" s="120">
        <f>H2119*I2119</f>
        <v>0</v>
      </c>
      <c r="K2119" s="118">
        <v>1.4E-2</v>
      </c>
      <c r="L2119" s="118">
        <f>H2119*K2119</f>
        <v>1.4E-2</v>
      </c>
      <c r="M2119" s="118"/>
      <c r="N2119" s="118">
        <f>H2119*M2119</f>
        <v>0</v>
      </c>
      <c r="O2119" s="120">
        <v>21</v>
      </c>
      <c r="P2119" s="120">
        <f>J2119*(O2119/100)</f>
        <v>0</v>
      </c>
      <c r="Q2119" s="120">
        <f>J2119+P2119</f>
        <v>0</v>
      </c>
      <c r="R2119" s="10"/>
      <c r="S2119" s="10"/>
      <c r="T2119" s="10"/>
    </row>
    <row r="2120" spans="1:20" ht="11.25" outlineLevel="3" x14ac:dyDescent="0.2">
      <c r="A2120" s="16"/>
      <c r="B2120" s="113"/>
      <c r="C2120" s="114">
        <v>4</v>
      </c>
      <c r="D2120" s="115" t="s">
        <v>236</v>
      </c>
      <c r="E2120" s="116" t="s">
        <v>1758</v>
      </c>
      <c r="F2120" s="117" t="s">
        <v>1759</v>
      </c>
      <c r="G2120" s="115" t="s">
        <v>184</v>
      </c>
      <c r="H2120" s="118">
        <v>1</v>
      </c>
      <c r="I2120" s="119">
        <v>0</v>
      </c>
      <c r="J2120" s="120">
        <f>H2120*I2120</f>
        <v>0</v>
      </c>
      <c r="K2120" s="118">
        <v>3.7599999999999999E-3</v>
      </c>
      <c r="L2120" s="118">
        <f>H2120*K2120</f>
        <v>3.7599999999999999E-3</v>
      </c>
      <c r="M2120" s="118"/>
      <c r="N2120" s="118">
        <f>H2120*M2120</f>
        <v>0</v>
      </c>
      <c r="O2120" s="120">
        <v>21</v>
      </c>
      <c r="P2120" s="120">
        <f>J2120*(O2120/100)</f>
        <v>0</v>
      </c>
      <c r="Q2120" s="120">
        <f>J2120+P2120</f>
        <v>0</v>
      </c>
      <c r="R2120" s="10"/>
      <c r="S2120" s="10"/>
      <c r="T2120" s="10"/>
    </row>
    <row r="2121" spans="1:20" ht="11.25" outlineLevel="3" x14ac:dyDescent="0.2">
      <c r="A2121" s="16"/>
      <c r="B2121" s="113"/>
      <c r="C2121" s="114">
        <v>5</v>
      </c>
      <c r="D2121" s="115" t="s">
        <v>236</v>
      </c>
      <c r="E2121" s="116" t="s">
        <v>1760</v>
      </c>
      <c r="F2121" s="117" t="s">
        <v>1761</v>
      </c>
      <c r="G2121" s="115" t="s">
        <v>184</v>
      </c>
      <c r="H2121" s="118">
        <v>5</v>
      </c>
      <c r="I2121" s="119">
        <v>0</v>
      </c>
      <c r="J2121" s="120">
        <f>H2121*I2121</f>
        <v>0</v>
      </c>
      <c r="K2121" s="118">
        <v>1.6969999999999999E-2</v>
      </c>
      <c r="L2121" s="118">
        <f>H2121*K2121</f>
        <v>8.4849999999999995E-2</v>
      </c>
      <c r="M2121" s="118"/>
      <c r="N2121" s="118">
        <f>H2121*M2121</f>
        <v>0</v>
      </c>
      <c r="O2121" s="120">
        <v>21</v>
      </c>
      <c r="P2121" s="120">
        <f>J2121*(O2121/100)</f>
        <v>0</v>
      </c>
      <c r="Q2121" s="120">
        <f>J2121+P2121</f>
        <v>0</v>
      </c>
      <c r="R2121" s="10"/>
      <c r="S2121" s="10"/>
      <c r="T2121" s="10"/>
    </row>
    <row r="2122" spans="1:20" ht="9.75" outlineLevel="4" x14ac:dyDescent="0.2">
      <c r="A2122" s="121"/>
      <c r="B2122" s="122"/>
      <c r="C2122" s="122"/>
      <c r="D2122" s="123"/>
      <c r="E2122" s="128" t="s">
        <v>17</v>
      </c>
      <c r="F2122" s="124" t="s">
        <v>1762</v>
      </c>
      <c r="G2122" s="123"/>
      <c r="H2122" s="125">
        <v>5</v>
      </c>
      <c r="I2122" s="126"/>
      <c r="J2122" s="127"/>
      <c r="K2122" s="125"/>
      <c r="L2122" s="125"/>
      <c r="M2122" s="125"/>
      <c r="N2122" s="125"/>
      <c r="O2122" s="127"/>
      <c r="P2122" s="127"/>
      <c r="Q2122" s="127"/>
      <c r="R2122" s="7"/>
      <c r="S2122" s="10"/>
    </row>
    <row r="2123" spans="1:20" ht="7.5" customHeight="1" outlineLevel="4" x14ac:dyDescent="0.15">
      <c r="A2123" s="10"/>
      <c r="B2123" s="84"/>
      <c r="C2123" s="83"/>
      <c r="D2123" s="86"/>
      <c r="E2123" s="45"/>
      <c r="F2123" s="87"/>
      <c r="G2123" s="86"/>
      <c r="H2123" s="88"/>
      <c r="I2123" s="90"/>
      <c r="J2123" s="47"/>
      <c r="K2123" s="51"/>
      <c r="L2123" s="51"/>
      <c r="M2123" s="51"/>
      <c r="N2123" s="51"/>
      <c r="O2123" s="47"/>
      <c r="P2123" s="47"/>
      <c r="Q2123" s="47"/>
      <c r="R2123" s="7"/>
      <c r="S2123" s="10"/>
    </row>
    <row r="2124" spans="1:20" ht="11.25" outlineLevel="3" x14ac:dyDescent="0.2">
      <c r="A2124" s="16"/>
      <c r="B2124" s="113"/>
      <c r="C2124" s="114">
        <v>6</v>
      </c>
      <c r="D2124" s="115" t="s">
        <v>236</v>
      </c>
      <c r="E2124" s="116" t="s">
        <v>1763</v>
      </c>
      <c r="F2124" s="117" t="s">
        <v>1764</v>
      </c>
      <c r="G2124" s="115" t="s">
        <v>184</v>
      </c>
      <c r="H2124" s="118">
        <v>2</v>
      </c>
      <c r="I2124" s="119">
        <v>0</v>
      </c>
      <c r="J2124" s="120">
        <f t="shared" ref="J2124:J2131" si="35">H2124*I2124</f>
        <v>0</v>
      </c>
      <c r="K2124" s="118">
        <v>1.908E-2</v>
      </c>
      <c r="L2124" s="118">
        <f t="shared" ref="L2124:L2131" si="36">H2124*K2124</f>
        <v>3.8159999999999999E-2</v>
      </c>
      <c r="M2124" s="118"/>
      <c r="N2124" s="118">
        <f t="shared" ref="N2124:N2131" si="37">H2124*M2124</f>
        <v>0</v>
      </c>
      <c r="O2124" s="120">
        <v>21</v>
      </c>
      <c r="P2124" s="120">
        <f t="shared" ref="P2124:P2131" si="38">J2124*(O2124/100)</f>
        <v>0</v>
      </c>
      <c r="Q2124" s="120">
        <f t="shared" ref="Q2124:Q2131" si="39">J2124+P2124</f>
        <v>0</v>
      </c>
      <c r="R2124" s="10"/>
      <c r="S2124" s="10"/>
      <c r="T2124" s="10"/>
    </row>
    <row r="2125" spans="1:20" ht="11.25" outlineLevel="3" x14ac:dyDescent="0.2">
      <c r="A2125" s="16"/>
      <c r="B2125" s="113"/>
      <c r="C2125" s="114">
        <v>7</v>
      </c>
      <c r="D2125" s="115" t="s">
        <v>236</v>
      </c>
      <c r="E2125" s="116" t="s">
        <v>1765</v>
      </c>
      <c r="F2125" s="117" t="s">
        <v>1766</v>
      </c>
      <c r="G2125" s="115" t="s">
        <v>184</v>
      </c>
      <c r="H2125" s="118">
        <v>1</v>
      </c>
      <c r="I2125" s="119">
        <v>0</v>
      </c>
      <c r="J2125" s="120">
        <f t="shared" si="35"/>
        <v>0</v>
      </c>
      <c r="K2125" s="118">
        <v>1.9210000000000001E-2</v>
      </c>
      <c r="L2125" s="118">
        <f t="shared" si="36"/>
        <v>1.9210000000000001E-2</v>
      </c>
      <c r="M2125" s="118"/>
      <c r="N2125" s="118">
        <f t="shared" si="37"/>
        <v>0</v>
      </c>
      <c r="O2125" s="120">
        <v>21</v>
      </c>
      <c r="P2125" s="120">
        <f t="shared" si="38"/>
        <v>0</v>
      </c>
      <c r="Q2125" s="120">
        <f t="shared" si="39"/>
        <v>0</v>
      </c>
      <c r="R2125" s="10"/>
      <c r="S2125" s="10"/>
      <c r="T2125" s="10"/>
    </row>
    <row r="2126" spans="1:20" ht="11.25" outlineLevel="3" x14ac:dyDescent="0.2">
      <c r="A2126" s="16"/>
      <c r="B2126" s="113"/>
      <c r="C2126" s="114">
        <v>8</v>
      </c>
      <c r="D2126" s="115" t="s">
        <v>236</v>
      </c>
      <c r="E2126" s="116" t="s">
        <v>1767</v>
      </c>
      <c r="F2126" s="117" t="s">
        <v>1768</v>
      </c>
      <c r="G2126" s="115" t="s">
        <v>184</v>
      </c>
      <c r="H2126" s="118">
        <v>1</v>
      </c>
      <c r="I2126" s="119">
        <v>0</v>
      </c>
      <c r="J2126" s="120">
        <f t="shared" si="35"/>
        <v>0</v>
      </c>
      <c r="K2126" s="118">
        <v>6.4000000000000005E-4</v>
      </c>
      <c r="L2126" s="118">
        <f t="shared" si="36"/>
        <v>6.4000000000000005E-4</v>
      </c>
      <c r="M2126" s="118"/>
      <c r="N2126" s="118">
        <f t="shared" si="37"/>
        <v>0</v>
      </c>
      <c r="O2126" s="120">
        <v>21</v>
      </c>
      <c r="P2126" s="120">
        <f t="shared" si="38"/>
        <v>0</v>
      </c>
      <c r="Q2126" s="120">
        <f t="shared" si="39"/>
        <v>0</v>
      </c>
      <c r="R2126" s="10"/>
      <c r="S2126" s="10"/>
      <c r="T2126" s="10"/>
    </row>
    <row r="2127" spans="1:20" ht="11.25" outlineLevel="3" x14ac:dyDescent="0.2">
      <c r="A2127" s="16"/>
      <c r="B2127" s="113"/>
      <c r="C2127" s="114">
        <v>9</v>
      </c>
      <c r="D2127" s="115" t="s">
        <v>236</v>
      </c>
      <c r="E2127" s="116" t="s">
        <v>1769</v>
      </c>
      <c r="F2127" s="117" t="s">
        <v>1770</v>
      </c>
      <c r="G2127" s="115" t="s">
        <v>184</v>
      </c>
      <c r="H2127" s="118">
        <v>2</v>
      </c>
      <c r="I2127" s="119">
        <v>0</v>
      </c>
      <c r="J2127" s="120">
        <f t="shared" si="35"/>
        <v>0</v>
      </c>
      <c r="K2127" s="118">
        <v>2.4340000000000001E-2</v>
      </c>
      <c r="L2127" s="118">
        <f t="shared" si="36"/>
        <v>4.8680000000000001E-2</v>
      </c>
      <c r="M2127" s="118"/>
      <c r="N2127" s="118">
        <f t="shared" si="37"/>
        <v>0</v>
      </c>
      <c r="O2127" s="120">
        <v>21</v>
      </c>
      <c r="P2127" s="120">
        <f t="shared" si="38"/>
        <v>0</v>
      </c>
      <c r="Q2127" s="120">
        <f t="shared" si="39"/>
        <v>0</v>
      </c>
      <c r="R2127" s="10"/>
      <c r="S2127" s="10"/>
      <c r="T2127" s="10"/>
    </row>
    <row r="2128" spans="1:20" ht="11.25" outlineLevel="3" x14ac:dyDescent="0.2">
      <c r="A2128" s="16"/>
      <c r="B2128" s="113"/>
      <c r="C2128" s="114">
        <v>10</v>
      </c>
      <c r="D2128" s="115" t="s">
        <v>236</v>
      </c>
      <c r="E2128" s="116" t="s">
        <v>1771</v>
      </c>
      <c r="F2128" s="117" t="s">
        <v>1772</v>
      </c>
      <c r="G2128" s="115" t="s">
        <v>306</v>
      </c>
      <c r="H2128" s="118">
        <v>2</v>
      </c>
      <c r="I2128" s="119">
        <v>0</v>
      </c>
      <c r="J2128" s="120">
        <f t="shared" si="35"/>
        <v>0</v>
      </c>
      <c r="K2128" s="118">
        <v>2.9999999999999997E-4</v>
      </c>
      <c r="L2128" s="118">
        <f t="shared" si="36"/>
        <v>5.9999999999999995E-4</v>
      </c>
      <c r="M2128" s="118"/>
      <c r="N2128" s="118">
        <f t="shared" si="37"/>
        <v>0</v>
      </c>
      <c r="O2128" s="120">
        <v>21</v>
      </c>
      <c r="P2128" s="120">
        <f t="shared" si="38"/>
        <v>0</v>
      </c>
      <c r="Q2128" s="120">
        <f t="shared" si="39"/>
        <v>0</v>
      </c>
      <c r="R2128" s="10"/>
      <c r="S2128" s="10"/>
      <c r="T2128" s="10"/>
    </row>
    <row r="2129" spans="1:20" ht="11.25" outlineLevel="3" x14ac:dyDescent="0.2">
      <c r="A2129" s="16"/>
      <c r="B2129" s="113"/>
      <c r="C2129" s="114">
        <v>11</v>
      </c>
      <c r="D2129" s="115" t="s">
        <v>236</v>
      </c>
      <c r="E2129" s="116" t="s">
        <v>1773</v>
      </c>
      <c r="F2129" s="117" t="s">
        <v>1774</v>
      </c>
      <c r="G2129" s="115" t="s">
        <v>184</v>
      </c>
      <c r="H2129" s="118">
        <v>2</v>
      </c>
      <c r="I2129" s="119">
        <v>0</v>
      </c>
      <c r="J2129" s="120">
        <f t="shared" si="35"/>
        <v>0</v>
      </c>
      <c r="K2129" s="118">
        <v>9.5E-4</v>
      </c>
      <c r="L2129" s="118">
        <f t="shared" si="36"/>
        <v>1.9E-3</v>
      </c>
      <c r="M2129" s="118"/>
      <c r="N2129" s="118">
        <f t="shared" si="37"/>
        <v>0</v>
      </c>
      <c r="O2129" s="120">
        <v>21</v>
      </c>
      <c r="P2129" s="120">
        <f t="shared" si="38"/>
        <v>0</v>
      </c>
      <c r="Q2129" s="120">
        <f t="shared" si="39"/>
        <v>0</v>
      </c>
      <c r="R2129" s="10"/>
      <c r="S2129" s="10"/>
      <c r="T2129" s="10"/>
    </row>
    <row r="2130" spans="1:20" ht="11.25" outlineLevel="3" x14ac:dyDescent="0.2">
      <c r="A2130" s="16"/>
      <c r="B2130" s="113"/>
      <c r="C2130" s="114">
        <v>12</v>
      </c>
      <c r="D2130" s="115" t="s">
        <v>236</v>
      </c>
      <c r="E2130" s="116" t="s">
        <v>1775</v>
      </c>
      <c r="F2130" s="117" t="s">
        <v>1776</v>
      </c>
      <c r="G2130" s="115" t="s">
        <v>184</v>
      </c>
      <c r="H2130" s="118">
        <v>22</v>
      </c>
      <c r="I2130" s="119">
        <v>0</v>
      </c>
      <c r="J2130" s="120">
        <f t="shared" si="35"/>
        <v>0</v>
      </c>
      <c r="K2130" s="118">
        <v>2.4000000000000001E-4</v>
      </c>
      <c r="L2130" s="118">
        <f t="shared" si="36"/>
        <v>5.28E-3</v>
      </c>
      <c r="M2130" s="118"/>
      <c r="N2130" s="118">
        <f t="shared" si="37"/>
        <v>0</v>
      </c>
      <c r="O2130" s="120">
        <v>21</v>
      </c>
      <c r="P2130" s="120">
        <f t="shared" si="38"/>
        <v>0</v>
      </c>
      <c r="Q2130" s="120">
        <f t="shared" si="39"/>
        <v>0</v>
      </c>
      <c r="R2130" s="10"/>
      <c r="S2130" s="10"/>
      <c r="T2130" s="10"/>
    </row>
    <row r="2131" spans="1:20" ht="11.25" outlineLevel="3" x14ac:dyDescent="0.2">
      <c r="A2131" s="16"/>
      <c r="B2131" s="113"/>
      <c r="C2131" s="114">
        <v>13</v>
      </c>
      <c r="D2131" s="115" t="s">
        <v>236</v>
      </c>
      <c r="E2131" s="116" t="s">
        <v>1777</v>
      </c>
      <c r="F2131" s="117" t="s">
        <v>1778</v>
      </c>
      <c r="G2131" s="115" t="s">
        <v>184</v>
      </c>
      <c r="H2131" s="118">
        <v>1</v>
      </c>
      <c r="I2131" s="119">
        <v>0</v>
      </c>
      <c r="J2131" s="120">
        <f t="shared" si="35"/>
        <v>0</v>
      </c>
      <c r="K2131" s="118">
        <v>1.72E-3</v>
      </c>
      <c r="L2131" s="118">
        <f t="shared" si="36"/>
        <v>1.72E-3</v>
      </c>
      <c r="M2131" s="118"/>
      <c r="N2131" s="118">
        <f t="shared" si="37"/>
        <v>0</v>
      </c>
      <c r="O2131" s="120">
        <v>21</v>
      </c>
      <c r="P2131" s="120">
        <f t="shared" si="38"/>
        <v>0</v>
      </c>
      <c r="Q2131" s="120">
        <f t="shared" si="39"/>
        <v>0</v>
      </c>
      <c r="R2131" s="10"/>
      <c r="S2131" s="10"/>
      <c r="T2131" s="10"/>
    </row>
    <row r="2132" spans="1:20" ht="9.75" outlineLevel="4" x14ac:dyDescent="0.2">
      <c r="A2132" s="121"/>
      <c r="B2132" s="122"/>
      <c r="C2132" s="122"/>
      <c r="D2132" s="123"/>
      <c r="E2132" s="128" t="s">
        <v>17</v>
      </c>
      <c r="F2132" s="124" t="s">
        <v>1779</v>
      </c>
      <c r="G2132" s="123"/>
      <c r="H2132" s="125">
        <v>1</v>
      </c>
      <c r="I2132" s="126"/>
      <c r="J2132" s="127"/>
      <c r="K2132" s="125"/>
      <c r="L2132" s="125"/>
      <c r="M2132" s="125"/>
      <c r="N2132" s="125"/>
      <c r="O2132" s="127"/>
      <c r="P2132" s="127"/>
      <c r="Q2132" s="127"/>
      <c r="R2132" s="7"/>
      <c r="S2132" s="10"/>
    </row>
    <row r="2133" spans="1:20" ht="7.5" customHeight="1" outlineLevel="4" x14ac:dyDescent="0.15">
      <c r="A2133" s="10"/>
      <c r="B2133" s="84"/>
      <c r="C2133" s="83"/>
      <c r="D2133" s="86"/>
      <c r="E2133" s="45"/>
      <c r="F2133" s="87"/>
      <c r="G2133" s="86"/>
      <c r="H2133" s="88"/>
      <c r="I2133" s="90"/>
      <c r="J2133" s="47"/>
      <c r="K2133" s="51"/>
      <c r="L2133" s="51"/>
      <c r="M2133" s="51"/>
      <c r="N2133" s="51"/>
      <c r="O2133" s="47"/>
      <c r="P2133" s="47"/>
      <c r="Q2133" s="47"/>
      <c r="R2133" s="7"/>
      <c r="S2133" s="10"/>
    </row>
    <row r="2134" spans="1:20" ht="11.25" outlineLevel="3" x14ac:dyDescent="0.2">
      <c r="A2134" s="16"/>
      <c r="B2134" s="113"/>
      <c r="C2134" s="114">
        <v>14</v>
      </c>
      <c r="D2134" s="115" t="s">
        <v>236</v>
      </c>
      <c r="E2134" s="116" t="s">
        <v>1780</v>
      </c>
      <c r="F2134" s="117" t="s">
        <v>1781</v>
      </c>
      <c r="G2134" s="115" t="s">
        <v>184</v>
      </c>
      <c r="H2134" s="118">
        <v>6</v>
      </c>
      <c r="I2134" s="119">
        <v>0</v>
      </c>
      <c r="J2134" s="120">
        <f>H2134*I2134</f>
        <v>0</v>
      </c>
      <c r="K2134" s="118">
        <v>1.8E-3</v>
      </c>
      <c r="L2134" s="118">
        <f>H2134*K2134</f>
        <v>1.0800000000000001E-2</v>
      </c>
      <c r="M2134" s="118"/>
      <c r="N2134" s="118">
        <f>H2134*M2134</f>
        <v>0</v>
      </c>
      <c r="O2134" s="120">
        <v>21</v>
      </c>
      <c r="P2134" s="120">
        <f>J2134*(O2134/100)</f>
        <v>0</v>
      </c>
      <c r="Q2134" s="120">
        <f>J2134+P2134</f>
        <v>0</v>
      </c>
      <c r="R2134" s="10"/>
      <c r="S2134" s="10"/>
      <c r="T2134" s="10"/>
    </row>
    <row r="2135" spans="1:20" ht="11.25" outlineLevel="3" x14ac:dyDescent="0.2">
      <c r="A2135" s="16"/>
      <c r="B2135" s="113"/>
      <c r="C2135" s="114">
        <v>15</v>
      </c>
      <c r="D2135" s="115" t="s">
        <v>236</v>
      </c>
      <c r="E2135" s="116" t="s">
        <v>1782</v>
      </c>
      <c r="F2135" s="117" t="s">
        <v>1783</v>
      </c>
      <c r="G2135" s="115" t="s">
        <v>184</v>
      </c>
      <c r="H2135" s="118">
        <v>1</v>
      </c>
      <c r="I2135" s="119">
        <v>0</v>
      </c>
      <c r="J2135" s="120">
        <f>H2135*I2135</f>
        <v>0</v>
      </c>
      <c r="K2135" s="118">
        <v>1.8400000000000001E-3</v>
      </c>
      <c r="L2135" s="118">
        <f>H2135*K2135</f>
        <v>1.8400000000000001E-3</v>
      </c>
      <c r="M2135" s="118"/>
      <c r="N2135" s="118">
        <f>H2135*M2135</f>
        <v>0</v>
      </c>
      <c r="O2135" s="120">
        <v>21</v>
      </c>
      <c r="P2135" s="120">
        <f>J2135*(O2135/100)</f>
        <v>0</v>
      </c>
      <c r="Q2135" s="120">
        <f>J2135+P2135</f>
        <v>0</v>
      </c>
      <c r="R2135" s="10"/>
      <c r="S2135" s="10"/>
      <c r="T2135" s="10"/>
    </row>
    <row r="2136" spans="1:20" ht="11.25" outlineLevel="3" x14ac:dyDescent="0.2">
      <c r="A2136" s="16"/>
      <c r="B2136" s="113"/>
      <c r="C2136" s="114">
        <v>16</v>
      </c>
      <c r="D2136" s="115" t="s">
        <v>236</v>
      </c>
      <c r="E2136" s="116" t="s">
        <v>1784</v>
      </c>
      <c r="F2136" s="117" t="s">
        <v>1785</v>
      </c>
      <c r="G2136" s="115" t="s">
        <v>306</v>
      </c>
      <c r="H2136" s="118">
        <v>2</v>
      </c>
      <c r="I2136" s="119">
        <v>0</v>
      </c>
      <c r="J2136" s="120">
        <f>H2136*I2136</f>
        <v>0</v>
      </c>
      <c r="K2136" s="118">
        <v>4.6999999999999999E-4</v>
      </c>
      <c r="L2136" s="118">
        <f>H2136*K2136</f>
        <v>9.3999999999999997E-4</v>
      </c>
      <c r="M2136" s="118"/>
      <c r="N2136" s="118">
        <f>H2136*M2136</f>
        <v>0</v>
      </c>
      <c r="O2136" s="120">
        <v>21</v>
      </c>
      <c r="P2136" s="120">
        <f>J2136*(O2136/100)</f>
        <v>0</v>
      </c>
      <c r="Q2136" s="120">
        <f>J2136+P2136</f>
        <v>0</v>
      </c>
      <c r="R2136" s="10"/>
      <c r="S2136" s="10"/>
      <c r="T2136" s="10"/>
    </row>
    <row r="2137" spans="1:20" ht="22.5" outlineLevel="3" x14ac:dyDescent="0.2">
      <c r="A2137" s="16"/>
      <c r="B2137" s="113"/>
      <c r="C2137" s="114">
        <v>17</v>
      </c>
      <c r="D2137" s="115" t="s">
        <v>181</v>
      </c>
      <c r="E2137" s="116" t="s">
        <v>1786</v>
      </c>
      <c r="F2137" s="117" t="s">
        <v>1787</v>
      </c>
      <c r="G2137" s="115" t="s">
        <v>306</v>
      </c>
      <c r="H2137" s="118">
        <v>1</v>
      </c>
      <c r="I2137" s="119">
        <v>0</v>
      </c>
      <c r="J2137" s="120">
        <f>H2137*I2137</f>
        <v>0</v>
      </c>
      <c r="K2137" s="118"/>
      <c r="L2137" s="118">
        <f>H2137*K2137</f>
        <v>0</v>
      </c>
      <c r="M2137" s="118"/>
      <c r="N2137" s="118">
        <f>H2137*M2137</f>
        <v>0</v>
      </c>
      <c r="O2137" s="120">
        <v>21</v>
      </c>
      <c r="P2137" s="120">
        <f>J2137*(O2137/100)</f>
        <v>0</v>
      </c>
      <c r="Q2137" s="120">
        <f>J2137+P2137</f>
        <v>0</v>
      </c>
      <c r="R2137" s="10"/>
      <c r="S2137" s="10"/>
      <c r="T2137" s="10"/>
    </row>
    <row r="2138" spans="1:20" ht="11.25" outlineLevel="3" x14ac:dyDescent="0.2">
      <c r="A2138" s="16"/>
      <c r="B2138" s="113"/>
      <c r="C2138" s="114">
        <v>18</v>
      </c>
      <c r="D2138" s="115" t="s">
        <v>181</v>
      </c>
      <c r="E2138" s="116" t="s">
        <v>1788</v>
      </c>
      <c r="F2138" s="117" t="s">
        <v>1789</v>
      </c>
      <c r="G2138" s="115" t="s">
        <v>306</v>
      </c>
      <c r="H2138" s="118">
        <v>2</v>
      </c>
      <c r="I2138" s="119">
        <v>0</v>
      </c>
      <c r="J2138" s="120">
        <f>H2138*I2138</f>
        <v>0</v>
      </c>
      <c r="K2138" s="118"/>
      <c r="L2138" s="118">
        <f>H2138*K2138</f>
        <v>0</v>
      </c>
      <c r="M2138" s="118"/>
      <c r="N2138" s="118">
        <f>H2138*M2138</f>
        <v>0</v>
      </c>
      <c r="O2138" s="120">
        <v>21</v>
      </c>
      <c r="P2138" s="120">
        <f>J2138*(O2138/100)</f>
        <v>0</v>
      </c>
      <c r="Q2138" s="120">
        <f>J2138+P2138</f>
        <v>0</v>
      </c>
      <c r="R2138" s="10"/>
      <c r="S2138" s="10"/>
      <c r="T2138" s="10"/>
    </row>
    <row r="2139" spans="1:20" outlineLevel="3" x14ac:dyDescent="0.15">
      <c r="B2139" s="7"/>
      <c r="C2139" s="7"/>
      <c r="D2139" s="7"/>
      <c r="E2139" s="7"/>
      <c r="F2139" s="7"/>
      <c r="G2139" s="7"/>
      <c r="H2139" s="7"/>
      <c r="I2139" s="10"/>
      <c r="J2139" s="10"/>
      <c r="K2139" s="7"/>
      <c r="L2139" s="7"/>
      <c r="M2139" s="7"/>
      <c r="N2139" s="7"/>
      <c r="O2139" s="7"/>
      <c r="P2139" s="10"/>
      <c r="Q2139" s="10"/>
    </row>
    <row r="2140" spans="1:20" ht="11.25" outlineLevel="2" x14ac:dyDescent="0.2">
      <c r="A2140" s="77" t="s">
        <v>156</v>
      </c>
      <c r="B2140" s="106">
        <v>3</v>
      </c>
      <c r="C2140" s="107"/>
      <c r="D2140" s="108" t="s">
        <v>180</v>
      </c>
      <c r="E2140" s="108"/>
      <c r="F2140" s="109" t="s">
        <v>157</v>
      </c>
      <c r="G2140" s="108"/>
      <c r="H2140" s="110"/>
      <c r="I2140" s="111"/>
      <c r="J2140" s="79">
        <f>SUBTOTAL(9,J2141:J2147)</f>
        <v>0</v>
      </c>
      <c r="K2140" s="110"/>
      <c r="L2140" s="80">
        <f>SUBTOTAL(9,L2141:L2147)</f>
        <v>9.9850000000000008E-2</v>
      </c>
      <c r="M2140" s="110"/>
      <c r="N2140" s="80">
        <f>SUBTOTAL(9,N2141:N2147)</f>
        <v>0</v>
      </c>
      <c r="O2140" s="112"/>
      <c r="P2140" s="79">
        <f>SUBTOTAL(9,P2141:P2147)</f>
        <v>0</v>
      </c>
      <c r="Q2140" s="79">
        <f>SUBTOTAL(9,Q2141:Q2147)</f>
        <v>0</v>
      </c>
      <c r="R2140" s="7"/>
      <c r="S2140" s="10"/>
      <c r="T2140" s="10"/>
    </row>
    <row r="2141" spans="1:20" ht="11.25" outlineLevel="3" x14ac:dyDescent="0.2">
      <c r="A2141" s="16"/>
      <c r="B2141" s="113"/>
      <c r="C2141" s="114">
        <v>1</v>
      </c>
      <c r="D2141" s="115" t="s">
        <v>236</v>
      </c>
      <c r="E2141" s="116" t="s">
        <v>1790</v>
      </c>
      <c r="F2141" s="117" t="s">
        <v>1791</v>
      </c>
      <c r="G2141" s="115" t="s">
        <v>184</v>
      </c>
      <c r="H2141" s="118">
        <v>1</v>
      </c>
      <c r="I2141" s="119">
        <v>0</v>
      </c>
      <c r="J2141" s="120">
        <f t="shared" ref="J2141:J2146" si="40">H2141*I2141</f>
        <v>0</v>
      </c>
      <c r="K2141" s="118">
        <v>1.17E-2</v>
      </c>
      <c r="L2141" s="118">
        <f t="shared" ref="L2141:L2146" si="41">H2141*K2141</f>
        <v>1.17E-2</v>
      </c>
      <c r="M2141" s="118"/>
      <c r="N2141" s="118">
        <f t="shared" ref="N2141:N2146" si="42">H2141*M2141</f>
        <v>0</v>
      </c>
      <c r="O2141" s="120">
        <v>21</v>
      </c>
      <c r="P2141" s="120">
        <f t="shared" ref="P2141:P2146" si="43">J2141*(O2141/100)</f>
        <v>0</v>
      </c>
      <c r="Q2141" s="120">
        <f t="shared" ref="Q2141:Q2146" si="44">J2141+P2141</f>
        <v>0</v>
      </c>
      <c r="R2141" s="10"/>
      <c r="S2141" s="10"/>
      <c r="T2141" s="10"/>
    </row>
    <row r="2142" spans="1:20" ht="22.5" outlineLevel="3" x14ac:dyDescent="0.2">
      <c r="A2142" s="16"/>
      <c r="B2142" s="113"/>
      <c r="C2142" s="114">
        <v>2</v>
      </c>
      <c r="D2142" s="115" t="s">
        <v>236</v>
      </c>
      <c r="E2142" s="116" t="s">
        <v>1792</v>
      </c>
      <c r="F2142" s="117" t="s">
        <v>1793</v>
      </c>
      <c r="G2142" s="115" t="s">
        <v>184</v>
      </c>
      <c r="H2142" s="118">
        <v>4</v>
      </c>
      <c r="I2142" s="119">
        <v>0</v>
      </c>
      <c r="J2142" s="120">
        <f t="shared" si="40"/>
        <v>0</v>
      </c>
      <c r="K2142" s="118">
        <v>1.6650000000000002E-2</v>
      </c>
      <c r="L2142" s="118">
        <f t="shared" si="41"/>
        <v>6.6600000000000006E-2</v>
      </c>
      <c r="M2142" s="118"/>
      <c r="N2142" s="118">
        <f t="shared" si="42"/>
        <v>0</v>
      </c>
      <c r="O2142" s="120">
        <v>21</v>
      </c>
      <c r="P2142" s="120">
        <f t="shared" si="43"/>
        <v>0</v>
      </c>
      <c r="Q2142" s="120">
        <f t="shared" si="44"/>
        <v>0</v>
      </c>
      <c r="R2142" s="10"/>
      <c r="S2142" s="10"/>
      <c r="T2142" s="10"/>
    </row>
    <row r="2143" spans="1:20" ht="22.5" outlineLevel="3" x14ac:dyDescent="0.2">
      <c r="A2143" s="16"/>
      <c r="B2143" s="113"/>
      <c r="C2143" s="114">
        <v>3</v>
      </c>
      <c r="D2143" s="115" t="s">
        <v>236</v>
      </c>
      <c r="E2143" s="116" t="s">
        <v>1794</v>
      </c>
      <c r="F2143" s="117" t="s">
        <v>1795</v>
      </c>
      <c r="G2143" s="115" t="s">
        <v>184</v>
      </c>
      <c r="H2143" s="118">
        <v>1</v>
      </c>
      <c r="I2143" s="119">
        <v>0</v>
      </c>
      <c r="J2143" s="120">
        <f t="shared" si="40"/>
        <v>0</v>
      </c>
      <c r="K2143" s="118">
        <v>1.7649999999999999E-2</v>
      </c>
      <c r="L2143" s="118">
        <f t="shared" si="41"/>
        <v>1.7649999999999999E-2</v>
      </c>
      <c r="M2143" s="118"/>
      <c r="N2143" s="118">
        <f t="shared" si="42"/>
        <v>0</v>
      </c>
      <c r="O2143" s="120">
        <v>21</v>
      </c>
      <c r="P2143" s="120">
        <f t="shared" si="43"/>
        <v>0</v>
      </c>
      <c r="Q2143" s="120">
        <f t="shared" si="44"/>
        <v>0</v>
      </c>
      <c r="R2143" s="10"/>
      <c r="S2143" s="10"/>
      <c r="T2143" s="10"/>
    </row>
    <row r="2144" spans="1:20" ht="11.25" outlineLevel="3" x14ac:dyDescent="0.2">
      <c r="A2144" s="16"/>
      <c r="B2144" s="113"/>
      <c r="C2144" s="114">
        <v>4</v>
      </c>
      <c r="D2144" s="115" t="s">
        <v>236</v>
      </c>
      <c r="E2144" s="116" t="s">
        <v>1796</v>
      </c>
      <c r="F2144" s="117" t="s">
        <v>1797</v>
      </c>
      <c r="G2144" s="115" t="s">
        <v>184</v>
      </c>
      <c r="H2144" s="118">
        <v>6</v>
      </c>
      <c r="I2144" s="119">
        <v>0</v>
      </c>
      <c r="J2144" s="120">
        <f t="shared" si="40"/>
        <v>0</v>
      </c>
      <c r="K2144" s="118">
        <v>1.4999999999999999E-4</v>
      </c>
      <c r="L2144" s="118">
        <f t="shared" si="41"/>
        <v>8.9999999999999998E-4</v>
      </c>
      <c r="M2144" s="118"/>
      <c r="N2144" s="118">
        <f t="shared" si="42"/>
        <v>0</v>
      </c>
      <c r="O2144" s="120">
        <v>21</v>
      </c>
      <c r="P2144" s="120">
        <f t="shared" si="43"/>
        <v>0</v>
      </c>
      <c r="Q2144" s="120">
        <f t="shared" si="44"/>
        <v>0</v>
      </c>
      <c r="R2144" s="10"/>
      <c r="S2144" s="10"/>
      <c r="T2144" s="10"/>
    </row>
    <row r="2145" spans="1:20" ht="11.25" outlineLevel="3" x14ac:dyDescent="0.2">
      <c r="A2145" s="16"/>
      <c r="B2145" s="113"/>
      <c r="C2145" s="114">
        <v>5</v>
      </c>
      <c r="D2145" s="115" t="s">
        <v>236</v>
      </c>
      <c r="E2145" s="116" t="s">
        <v>1798</v>
      </c>
      <c r="F2145" s="117" t="s">
        <v>1799</v>
      </c>
      <c r="G2145" s="115" t="s">
        <v>184</v>
      </c>
      <c r="H2145" s="118">
        <v>6</v>
      </c>
      <c r="I2145" s="119">
        <v>0</v>
      </c>
      <c r="J2145" s="120">
        <f t="shared" si="40"/>
        <v>0</v>
      </c>
      <c r="K2145" s="118">
        <v>5.0000000000000001E-4</v>
      </c>
      <c r="L2145" s="118">
        <f t="shared" si="41"/>
        <v>3.0000000000000001E-3</v>
      </c>
      <c r="M2145" s="118"/>
      <c r="N2145" s="118">
        <f t="shared" si="42"/>
        <v>0</v>
      </c>
      <c r="O2145" s="120">
        <v>21</v>
      </c>
      <c r="P2145" s="120">
        <f t="shared" si="43"/>
        <v>0</v>
      </c>
      <c r="Q2145" s="120">
        <f t="shared" si="44"/>
        <v>0</v>
      </c>
      <c r="R2145" s="10"/>
      <c r="S2145" s="10"/>
      <c r="T2145" s="10"/>
    </row>
    <row r="2146" spans="1:20" ht="11.25" outlineLevel="3" x14ac:dyDescent="0.2">
      <c r="A2146" s="16"/>
      <c r="B2146" s="113"/>
      <c r="C2146" s="114">
        <v>6</v>
      </c>
      <c r="D2146" s="115" t="s">
        <v>236</v>
      </c>
      <c r="E2146" s="116" t="s">
        <v>1800</v>
      </c>
      <c r="F2146" s="117" t="s">
        <v>1801</v>
      </c>
      <c r="G2146" s="115" t="s">
        <v>234</v>
      </c>
      <c r="H2146" s="118">
        <v>9.9850000000000008E-2</v>
      </c>
      <c r="I2146" s="119">
        <v>0</v>
      </c>
      <c r="J2146" s="120">
        <f t="shared" si="40"/>
        <v>0</v>
      </c>
      <c r="K2146" s="118"/>
      <c r="L2146" s="118">
        <f t="shared" si="41"/>
        <v>0</v>
      </c>
      <c r="M2146" s="118"/>
      <c r="N2146" s="118">
        <f t="shared" si="42"/>
        <v>0</v>
      </c>
      <c r="O2146" s="120">
        <v>21</v>
      </c>
      <c r="P2146" s="120">
        <f t="shared" si="43"/>
        <v>0</v>
      </c>
      <c r="Q2146" s="120">
        <f t="shared" si="44"/>
        <v>0</v>
      </c>
      <c r="R2146" s="10"/>
      <c r="S2146" s="10"/>
      <c r="T2146" s="10"/>
    </row>
    <row r="2147" spans="1:20" outlineLevel="3" x14ac:dyDescent="0.15">
      <c r="B2147" s="7"/>
      <c r="C2147" s="7"/>
      <c r="D2147" s="7"/>
      <c r="E2147" s="7"/>
      <c r="F2147" s="7"/>
      <c r="G2147" s="7"/>
      <c r="H2147" s="7"/>
      <c r="I2147" s="10"/>
      <c r="J2147" s="10"/>
      <c r="K2147" s="7"/>
      <c r="L2147" s="7"/>
      <c r="M2147" s="7"/>
      <c r="N2147" s="7"/>
      <c r="O2147" s="7"/>
      <c r="P2147" s="10"/>
      <c r="Q2147" s="10"/>
    </row>
    <row r="2148" spans="1:20" ht="12" outlineLevel="1" x14ac:dyDescent="0.2">
      <c r="A2148" s="73" t="s">
        <v>158</v>
      </c>
      <c r="B2148" s="99">
        <v>2</v>
      </c>
      <c r="C2148" s="100"/>
      <c r="D2148" s="101" t="s">
        <v>179</v>
      </c>
      <c r="E2148" s="101"/>
      <c r="F2148" s="102" t="s">
        <v>159</v>
      </c>
      <c r="G2148" s="101"/>
      <c r="H2148" s="103"/>
      <c r="I2148" s="104"/>
      <c r="J2148" s="75">
        <f>SUBTOTAL(9,J2149:J2291)</f>
        <v>0</v>
      </c>
      <c r="K2148" s="103"/>
      <c r="L2148" s="76">
        <f>SUBTOTAL(9,L2149:L2291)</f>
        <v>36.790079599999999</v>
      </c>
      <c r="M2148" s="103"/>
      <c r="N2148" s="76">
        <f>SUBTOTAL(9,N2149:N2291)</f>
        <v>0.08</v>
      </c>
      <c r="O2148" s="105"/>
      <c r="P2148" s="75">
        <f>SUBTOTAL(9,P2149:P2291)</f>
        <v>0</v>
      </c>
      <c r="Q2148" s="75">
        <f>SUBTOTAL(9,Q2149:Q2291)</f>
        <v>0</v>
      </c>
      <c r="R2148" s="7"/>
      <c r="S2148" s="10"/>
      <c r="T2148" s="10"/>
    </row>
    <row r="2149" spans="1:20" ht="11.25" outlineLevel="2" x14ac:dyDescent="0.2">
      <c r="A2149" s="77" t="s">
        <v>160</v>
      </c>
      <c r="B2149" s="106">
        <v>3</v>
      </c>
      <c r="C2149" s="107"/>
      <c r="D2149" s="108" t="s">
        <v>180</v>
      </c>
      <c r="E2149" s="108"/>
      <c r="F2149" s="109" t="s">
        <v>49</v>
      </c>
      <c r="G2149" s="108"/>
      <c r="H2149" s="110"/>
      <c r="I2149" s="111"/>
      <c r="J2149" s="79">
        <f>SUBTOTAL(9,J2150:J2169)</f>
        <v>0</v>
      </c>
      <c r="K2149" s="110"/>
      <c r="L2149" s="80">
        <f>SUBTOTAL(9,L2150:L2169)</f>
        <v>9.8419999999999994E-2</v>
      </c>
      <c r="M2149" s="110"/>
      <c r="N2149" s="80">
        <f>SUBTOTAL(9,N2150:N2169)</f>
        <v>0</v>
      </c>
      <c r="O2149" s="112"/>
      <c r="P2149" s="79">
        <f>SUBTOTAL(9,P2150:P2169)</f>
        <v>0</v>
      </c>
      <c r="Q2149" s="79">
        <f>SUBTOTAL(9,Q2150:Q2169)</f>
        <v>0</v>
      </c>
      <c r="R2149" s="7"/>
      <c r="S2149" s="10"/>
      <c r="T2149" s="10"/>
    </row>
    <row r="2150" spans="1:20" ht="11.25" outlineLevel="3" x14ac:dyDescent="0.2">
      <c r="A2150" s="16"/>
      <c r="B2150" s="113"/>
      <c r="C2150" s="114">
        <v>1</v>
      </c>
      <c r="D2150" s="115" t="s">
        <v>227</v>
      </c>
      <c r="E2150" s="116" t="s">
        <v>1802</v>
      </c>
      <c r="F2150" s="117" t="s">
        <v>1803</v>
      </c>
      <c r="G2150" s="115" t="s">
        <v>277</v>
      </c>
      <c r="H2150" s="118">
        <v>9.5</v>
      </c>
      <c r="I2150" s="119">
        <v>0</v>
      </c>
      <c r="J2150" s="120">
        <f>H2150*I2150</f>
        <v>0</v>
      </c>
      <c r="K2150" s="118">
        <v>1.0359999999999999E-2</v>
      </c>
      <c r="L2150" s="118">
        <f>H2150*K2150</f>
        <v>9.8419999999999994E-2</v>
      </c>
      <c r="M2150" s="118"/>
      <c r="N2150" s="118">
        <f>H2150*M2150</f>
        <v>0</v>
      </c>
      <c r="O2150" s="120">
        <v>21</v>
      </c>
      <c r="P2150" s="120">
        <f>J2150*(O2150/100)</f>
        <v>0</v>
      </c>
      <c r="Q2150" s="120">
        <f>J2150+P2150</f>
        <v>0</v>
      </c>
      <c r="R2150" s="10"/>
      <c r="S2150" s="10"/>
      <c r="T2150" s="10"/>
    </row>
    <row r="2151" spans="1:20" ht="22.5" outlineLevel="3" x14ac:dyDescent="0.2">
      <c r="A2151" s="16"/>
      <c r="B2151" s="113"/>
      <c r="C2151" s="114">
        <v>2</v>
      </c>
      <c r="D2151" s="115" t="s">
        <v>236</v>
      </c>
      <c r="E2151" s="116" t="s">
        <v>1804</v>
      </c>
      <c r="F2151" s="117" t="s">
        <v>1805</v>
      </c>
      <c r="G2151" s="115" t="s">
        <v>277</v>
      </c>
      <c r="H2151" s="118">
        <v>9.5</v>
      </c>
      <c r="I2151" s="119">
        <v>0</v>
      </c>
      <c r="J2151" s="120">
        <f>H2151*I2151</f>
        <v>0</v>
      </c>
      <c r="K2151" s="118"/>
      <c r="L2151" s="118">
        <f>H2151*K2151</f>
        <v>0</v>
      </c>
      <c r="M2151" s="118"/>
      <c r="N2151" s="118">
        <f>H2151*M2151</f>
        <v>0</v>
      </c>
      <c r="O2151" s="120">
        <v>21</v>
      </c>
      <c r="P2151" s="120">
        <f>J2151*(O2151/100)</f>
        <v>0</v>
      </c>
      <c r="Q2151" s="120">
        <f>J2151+P2151</f>
        <v>0</v>
      </c>
      <c r="R2151" s="10"/>
      <c r="S2151" s="10"/>
      <c r="T2151" s="10"/>
    </row>
    <row r="2152" spans="1:20" ht="22.5" outlineLevel="3" x14ac:dyDescent="0.2">
      <c r="A2152" s="16"/>
      <c r="B2152" s="113"/>
      <c r="C2152" s="114">
        <v>3</v>
      </c>
      <c r="D2152" s="115" t="s">
        <v>236</v>
      </c>
      <c r="E2152" s="116" t="s">
        <v>248</v>
      </c>
      <c r="F2152" s="117" t="s">
        <v>249</v>
      </c>
      <c r="G2152" s="115" t="s">
        <v>243</v>
      </c>
      <c r="H2152" s="118">
        <v>20.85</v>
      </c>
      <c r="I2152" s="119">
        <v>0</v>
      </c>
      <c r="J2152" s="120">
        <f>H2152*I2152</f>
        <v>0</v>
      </c>
      <c r="K2152" s="118"/>
      <c r="L2152" s="118">
        <f>H2152*K2152</f>
        <v>0</v>
      </c>
      <c r="M2152" s="118"/>
      <c r="N2152" s="118">
        <f>H2152*M2152</f>
        <v>0</v>
      </c>
      <c r="O2152" s="120">
        <v>21</v>
      </c>
      <c r="P2152" s="120">
        <f>J2152*(O2152/100)</f>
        <v>0</v>
      </c>
      <c r="Q2152" s="120">
        <f>J2152+P2152</f>
        <v>0</v>
      </c>
      <c r="R2152" s="10"/>
      <c r="S2152" s="10"/>
      <c r="T2152" s="10"/>
    </row>
    <row r="2153" spans="1:20" ht="9.75" outlineLevel="4" x14ac:dyDescent="0.2">
      <c r="A2153" s="121"/>
      <c r="B2153" s="122"/>
      <c r="C2153" s="122"/>
      <c r="D2153" s="123"/>
      <c r="E2153" s="128" t="s">
        <v>17</v>
      </c>
      <c r="F2153" s="124" t="s">
        <v>1806</v>
      </c>
      <c r="G2153" s="123"/>
      <c r="H2153" s="125">
        <v>20.85</v>
      </c>
      <c r="I2153" s="126"/>
      <c r="J2153" s="127"/>
      <c r="K2153" s="125"/>
      <c r="L2153" s="125"/>
      <c r="M2153" s="125"/>
      <c r="N2153" s="125"/>
      <c r="O2153" s="127"/>
      <c r="P2153" s="127"/>
      <c r="Q2153" s="127"/>
      <c r="R2153" s="7"/>
      <c r="S2153" s="10"/>
    </row>
    <row r="2154" spans="1:20" ht="7.5" customHeight="1" outlineLevel="4" x14ac:dyDescent="0.15">
      <c r="A2154" s="10"/>
      <c r="B2154" s="84"/>
      <c r="C2154" s="83"/>
      <c r="D2154" s="86"/>
      <c r="E2154" s="45"/>
      <c r="F2154" s="87"/>
      <c r="G2154" s="86"/>
      <c r="H2154" s="88"/>
      <c r="I2154" s="90"/>
      <c r="J2154" s="47"/>
      <c r="K2154" s="51"/>
      <c r="L2154" s="51"/>
      <c r="M2154" s="51"/>
      <c r="N2154" s="51"/>
      <c r="O2154" s="47"/>
      <c r="P2154" s="47"/>
      <c r="Q2154" s="47"/>
      <c r="R2154" s="7"/>
      <c r="S2154" s="10"/>
    </row>
    <row r="2155" spans="1:20" ht="22.5" outlineLevel="3" x14ac:dyDescent="0.2">
      <c r="A2155" s="16"/>
      <c r="B2155" s="113"/>
      <c r="C2155" s="114">
        <v>4</v>
      </c>
      <c r="D2155" s="115" t="s">
        <v>236</v>
      </c>
      <c r="E2155" s="116" t="s">
        <v>251</v>
      </c>
      <c r="F2155" s="117" t="s">
        <v>252</v>
      </c>
      <c r="G2155" s="115" t="s">
        <v>243</v>
      </c>
      <c r="H2155" s="118">
        <v>104.24999999999999</v>
      </c>
      <c r="I2155" s="119">
        <v>0</v>
      </c>
      <c r="J2155" s="120">
        <f>H2155*I2155</f>
        <v>0</v>
      </c>
      <c r="K2155" s="118"/>
      <c r="L2155" s="118">
        <f>H2155*K2155</f>
        <v>0</v>
      </c>
      <c r="M2155" s="118"/>
      <c r="N2155" s="118">
        <f>H2155*M2155</f>
        <v>0</v>
      </c>
      <c r="O2155" s="120">
        <v>21</v>
      </c>
      <c r="P2155" s="120">
        <f>J2155*(O2155/100)</f>
        <v>0</v>
      </c>
      <c r="Q2155" s="120">
        <f>J2155+P2155</f>
        <v>0</v>
      </c>
      <c r="R2155" s="10"/>
      <c r="S2155" s="10"/>
      <c r="T2155" s="10"/>
    </row>
    <row r="2156" spans="1:20" ht="9.75" outlineLevel="4" x14ac:dyDescent="0.2">
      <c r="A2156" s="121"/>
      <c r="B2156" s="122"/>
      <c r="C2156" s="122"/>
      <c r="D2156" s="123"/>
      <c r="E2156" s="128" t="s">
        <v>17</v>
      </c>
      <c r="F2156" s="124" t="s">
        <v>1807</v>
      </c>
      <c r="G2156" s="123"/>
      <c r="H2156" s="125">
        <v>104.24999999999999</v>
      </c>
      <c r="I2156" s="126"/>
      <c r="J2156" s="127"/>
      <c r="K2156" s="125"/>
      <c r="L2156" s="125"/>
      <c r="M2156" s="125"/>
      <c r="N2156" s="125"/>
      <c r="O2156" s="127"/>
      <c r="P2156" s="127"/>
      <c r="Q2156" s="127"/>
      <c r="R2156" s="7"/>
      <c r="S2156" s="10"/>
    </row>
    <row r="2157" spans="1:20" ht="7.5" customHeight="1" outlineLevel="4" x14ac:dyDescent="0.15">
      <c r="A2157" s="10"/>
      <c r="B2157" s="84"/>
      <c r="C2157" s="83"/>
      <c r="D2157" s="86"/>
      <c r="E2157" s="45"/>
      <c r="F2157" s="87"/>
      <c r="G2157" s="86"/>
      <c r="H2157" s="88"/>
      <c r="I2157" s="90"/>
      <c r="J2157" s="47"/>
      <c r="K2157" s="51"/>
      <c r="L2157" s="51"/>
      <c r="M2157" s="51"/>
      <c r="N2157" s="51"/>
      <c r="O2157" s="47"/>
      <c r="P2157" s="47"/>
      <c r="Q2157" s="47"/>
      <c r="R2157" s="7"/>
      <c r="S2157" s="10"/>
    </row>
    <row r="2158" spans="1:20" ht="11.25" outlineLevel="3" x14ac:dyDescent="0.2">
      <c r="A2158" s="16"/>
      <c r="B2158" s="113"/>
      <c r="C2158" s="114">
        <v>5</v>
      </c>
      <c r="D2158" s="115" t="s">
        <v>236</v>
      </c>
      <c r="E2158" s="116" t="s">
        <v>724</v>
      </c>
      <c r="F2158" s="117" t="s">
        <v>725</v>
      </c>
      <c r="G2158" s="115" t="s">
        <v>243</v>
      </c>
      <c r="H2158" s="118">
        <v>20.85</v>
      </c>
      <c r="I2158" s="119">
        <v>0</v>
      </c>
      <c r="J2158" s="120">
        <f>H2158*I2158</f>
        <v>0</v>
      </c>
      <c r="K2158" s="118"/>
      <c r="L2158" s="118">
        <f>H2158*K2158</f>
        <v>0</v>
      </c>
      <c r="M2158" s="118"/>
      <c r="N2158" s="118">
        <f>H2158*M2158</f>
        <v>0</v>
      </c>
      <c r="O2158" s="120">
        <v>21</v>
      </c>
      <c r="P2158" s="120">
        <f>J2158*(O2158/100)</f>
        <v>0</v>
      </c>
      <c r="Q2158" s="120">
        <f>J2158+P2158</f>
        <v>0</v>
      </c>
      <c r="R2158" s="10"/>
      <c r="S2158" s="10"/>
      <c r="T2158" s="10"/>
    </row>
    <row r="2159" spans="1:20" ht="9.75" outlineLevel="4" x14ac:dyDescent="0.2">
      <c r="A2159" s="121"/>
      <c r="B2159" s="122"/>
      <c r="C2159" s="122"/>
      <c r="D2159" s="123"/>
      <c r="E2159" s="128" t="s">
        <v>17</v>
      </c>
      <c r="F2159" s="124" t="s">
        <v>1806</v>
      </c>
      <c r="G2159" s="123"/>
      <c r="H2159" s="125">
        <v>20.85</v>
      </c>
      <c r="I2159" s="126"/>
      <c r="J2159" s="127"/>
      <c r="K2159" s="125"/>
      <c r="L2159" s="125"/>
      <c r="M2159" s="125"/>
      <c r="N2159" s="125"/>
      <c r="O2159" s="127"/>
      <c r="P2159" s="127"/>
      <c r="Q2159" s="127"/>
      <c r="R2159" s="7"/>
      <c r="S2159" s="10"/>
    </row>
    <row r="2160" spans="1:20" ht="7.5" customHeight="1" outlineLevel="4" x14ac:dyDescent="0.15">
      <c r="A2160" s="10"/>
      <c r="B2160" s="84"/>
      <c r="C2160" s="83"/>
      <c r="D2160" s="86"/>
      <c r="E2160" s="45"/>
      <c r="F2160" s="87"/>
      <c r="G2160" s="86"/>
      <c r="H2160" s="88"/>
      <c r="I2160" s="90"/>
      <c r="J2160" s="47"/>
      <c r="K2160" s="51"/>
      <c r="L2160" s="51"/>
      <c r="M2160" s="51"/>
      <c r="N2160" s="51"/>
      <c r="O2160" s="47"/>
      <c r="P2160" s="47"/>
      <c r="Q2160" s="47"/>
      <c r="R2160" s="7"/>
      <c r="S2160" s="10"/>
    </row>
    <row r="2161" spans="1:20" ht="11.25" outlineLevel="3" x14ac:dyDescent="0.2">
      <c r="A2161" s="16"/>
      <c r="B2161" s="113"/>
      <c r="C2161" s="114">
        <v>6</v>
      </c>
      <c r="D2161" s="115" t="s">
        <v>236</v>
      </c>
      <c r="E2161" s="116" t="s">
        <v>254</v>
      </c>
      <c r="F2161" s="117" t="s">
        <v>255</v>
      </c>
      <c r="G2161" s="115" t="s">
        <v>234</v>
      </c>
      <c r="H2161" s="118">
        <v>39.614999999999995</v>
      </c>
      <c r="I2161" s="119">
        <v>0</v>
      </c>
      <c r="J2161" s="120">
        <f>H2161*I2161</f>
        <v>0</v>
      </c>
      <c r="K2161" s="118"/>
      <c r="L2161" s="118">
        <f>H2161*K2161</f>
        <v>0</v>
      </c>
      <c r="M2161" s="118"/>
      <c r="N2161" s="118">
        <f>H2161*M2161</f>
        <v>0</v>
      </c>
      <c r="O2161" s="120">
        <v>21</v>
      </c>
      <c r="P2161" s="120">
        <f>J2161*(O2161/100)</f>
        <v>0</v>
      </c>
      <c r="Q2161" s="120">
        <f>J2161+P2161</f>
        <v>0</v>
      </c>
      <c r="R2161" s="10"/>
      <c r="S2161" s="10"/>
      <c r="T2161" s="10"/>
    </row>
    <row r="2162" spans="1:20" ht="9.75" outlineLevel="4" x14ac:dyDescent="0.2">
      <c r="A2162" s="121"/>
      <c r="B2162" s="122"/>
      <c r="C2162" s="122"/>
      <c r="D2162" s="123"/>
      <c r="E2162" s="128" t="s">
        <v>17</v>
      </c>
      <c r="F2162" s="124" t="s">
        <v>1808</v>
      </c>
      <c r="G2162" s="123"/>
      <c r="H2162" s="125">
        <v>39.614999999999995</v>
      </c>
      <c r="I2162" s="126"/>
      <c r="J2162" s="127"/>
      <c r="K2162" s="125"/>
      <c r="L2162" s="125"/>
      <c r="M2162" s="125"/>
      <c r="N2162" s="125"/>
      <c r="O2162" s="127"/>
      <c r="P2162" s="127"/>
      <c r="Q2162" s="127"/>
      <c r="R2162" s="7"/>
      <c r="S2162" s="10"/>
    </row>
    <row r="2163" spans="1:20" ht="7.5" customHeight="1" outlineLevel="4" x14ac:dyDescent="0.15">
      <c r="A2163" s="10"/>
      <c r="B2163" s="84"/>
      <c r="C2163" s="83"/>
      <c r="D2163" s="86"/>
      <c r="E2163" s="45"/>
      <c r="F2163" s="87"/>
      <c r="G2163" s="86"/>
      <c r="H2163" s="88"/>
      <c r="I2163" s="90"/>
      <c r="J2163" s="47"/>
      <c r="K2163" s="51"/>
      <c r="L2163" s="51"/>
      <c r="M2163" s="51"/>
      <c r="N2163" s="51"/>
      <c r="O2163" s="47"/>
      <c r="P2163" s="47"/>
      <c r="Q2163" s="47"/>
      <c r="R2163" s="7"/>
      <c r="S2163" s="10"/>
    </row>
    <row r="2164" spans="1:20" ht="11.25" outlineLevel="3" x14ac:dyDescent="0.2">
      <c r="A2164" s="16"/>
      <c r="B2164" s="113"/>
      <c r="C2164" s="114">
        <v>7</v>
      </c>
      <c r="D2164" s="115" t="s">
        <v>236</v>
      </c>
      <c r="E2164" s="116" t="s">
        <v>257</v>
      </c>
      <c r="F2164" s="117" t="s">
        <v>258</v>
      </c>
      <c r="G2164" s="115" t="s">
        <v>243</v>
      </c>
      <c r="H2164" s="118">
        <v>20.85</v>
      </c>
      <c r="I2164" s="119">
        <v>0</v>
      </c>
      <c r="J2164" s="120">
        <f>H2164*I2164</f>
        <v>0</v>
      </c>
      <c r="K2164" s="118"/>
      <c r="L2164" s="118">
        <f>H2164*K2164</f>
        <v>0</v>
      </c>
      <c r="M2164" s="118"/>
      <c r="N2164" s="118">
        <f>H2164*M2164</f>
        <v>0</v>
      </c>
      <c r="O2164" s="120">
        <v>21</v>
      </c>
      <c r="P2164" s="120">
        <f>J2164*(O2164/100)</f>
        <v>0</v>
      </c>
      <c r="Q2164" s="120">
        <f>J2164+P2164</f>
        <v>0</v>
      </c>
      <c r="R2164" s="10"/>
      <c r="S2164" s="10"/>
      <c r="T2164" s="10"/>
    </row>
    <row r="2165" spans="1:20" ht="9.75" outlineLevel="4" x14ac:dyDescent="0.2">
      <c r="A2165" s="121"/>
      <c r="B2165" s="122"/>
      <c r="C2165" s="122"/>
      <c r="D2165" s="123"/>
      <c r="E2165" s="128" t="s">
        <v>17</v>
      </c>
      <c r="F2165" s="124" t="s">
        <v>1806</v>
      </c>
      <c r="G2165" s="123"/>
      <c r="H2165" s="125">
        <v>20.85</v>
      </c>
      <c r="I2165" s="126"/>
      <c r="J2165" s="127"/>
      <c r="K2165" s="125"/>
      <c r="L2165" s="125"/>
      <c r="M2165" s="125"/>
      <c r="N2165" s="125"/>
      <c r="O2165" s="127"/>
      <c r="P2165" s="127"/>
      <c r="Q2165" s="127"/>
      <c r="R2165" s="7"/>
      <c r="S2165" s="10"/>
    </row>
    <row r="2166" spans="1:20" ht="7.5" customHeight="1" outlineLevel="4" x14ac:dyDescent="0.15">
      <c r="A2166" s="10"/>
      <c r="B2166" s="84"/>
      <c r="C2166" s="83"/>
      <c r="D2166" s="86"/>
      <c r="E2166" s="45"/>
      <c r="F2166" s="87"/>
      <c r="G2166" s="86"/>
      <c r="H2166" s="88"/>
      <c r="I2166" s="90"/>
      <c r="J2166" s="47"/>
      <c r="K2166" s="51"/>
      <c r="L2166" s="51"/>
      <c r="M2166" s="51"/>
      <c r="N2166" s="51"/>
      <c r="O2166" s="47"/>
      <c r="P2166" s="47"/>
      <c r="Q2166" s="47"/>
      <c r="R2166" s="7"/>
      <c r="S2166" s="10"/>
    </row>
    <row r="2167" spans="1:20" ht="22.5" outlineLevel="3" x14ac:dyDescent="0.2">
      <c r="A2167" s="16"/>
      <c r="B2167" s="113"/>
      <c r="C2167" s="114">
        <v>8</v>
      </c>
      <c r="D2167" s="115" t="s">
        <v>236</v>
      </c>
      <c r="E2167" s="116" t="s">
        <v>1809</v>
      </c>
      <c r="F2167" s="117" t="s">
        <v>1810</v>
      </c>
      <c r="G2167" s="115" t="s">
        <v>239</v>
      </c>
      <c r="H2167" s="118">
        <v>71</v>
      </c>
      <c r="I2167" s="119">
        <v>0</v>
      </c>
      <c r="J2167" s="120">
        <f>H2167*I2167</f>
        <v>0</v>
      </c>
      <c r="K2167" s="118"/>
      <c r="L2167" s="118">
        <f>H2167*K2167</f>
        <v>0</v>
      </c>
      <c r="M2167" s="118"/>
      <c r="N2167" s="118">
        <f>H2167*M2167</f>
        <v>0</v>
      </c>
      <c r="O2167" s="120">
        <v>21</v>
      </c>
      <c r="P2167" s="120">
        <f>J2167*(O2167/100)</f>
        <v>0</v>
      </c>
      <c r="Q2167" s="120">
        <f>J2167+P2167</f>
        <v>0</v>
      </c>
      <c r="R2167" s="10"/>
      <c r="S2167" s="10"/>
      <c r="T2167" s="10"/>
    </row>
    <row r="2168" spans="1:20" ht="11.25" outlineLevel="3" x14ac:dyDescent="0.2">
      <c r="A2168" s="16"/>
      <c r="B2168" s="113"/>
      <c r="C2168" s="114">
        <v>9</v>
      </c>
      <c r="D2168" s="115" t="s">
        <v>1811</v>
      </c>
      <c r="E2168" s="116" t="s">
        <v>1812</v>
      </c>
      <c r="F2168" s="117" t="s">
        <v>1813</v>
      </c>
      <c r="G2168" s="115" t="s">
        <v>277</v>
      </c>
      <c r="H2168" s="118">
        <v>9.5</v>
      </c>
      <c r="I2168" s="119">
        <v>0</v>
      </c>
      <c r="J2168" s="120">
        <f>H2168*I2168</f>
        <v>0</v>
      </c>
      <c r="K2168" s="118"/>
      <c r="L2168" s="118">
        <f>H2168*K2168</f>
        <v>0</v>
      </c>
      <c r="M2168" s="118"/>
      <c r="N2168" s="118">
        <f>H2168*M2168</f>
        <v>0</v>
      </c>
      <c r="O2168" s="120">
        <v>21</v>
      </c>
      <c r="P2168" s="120">
        <f>J2168*(O2168/100)</f>
        <v>0</v>
      </c>
      <c r="Q2168" s="120">
        <f>J2168+P2168</f>
        <v>0</v>
      </c>
      <c r="R2168" s="10"/>
      <c r="S2168" s="10"/>
      <c r="T2168" s="10"/>
    </row>
    <row r="2169" spans="1:20" outlineLevel="3" x14ac:dyDescent="0.15">
      <c r="B2169" s="7"/>
      <c r="C2169" s="7"/>
      <c r="D2169" s="7"/>
      <c r="E2169" s="7"/>
      <c r="F2169" s="7"/>
      <c r="G2169" s="7"/>
      <c r="H2169" s="7"/>
      <c r="I2169" s="10"/>
      <c r="J2169" s="10"/>
      <c r="K2169" s="7"/>
      <c r="L2169" s="7"/>
      <c r="M2169" s="7"/>
      <c r="N2169" s="7"/>
      <c r="O2169" s="7"/>
      <c r="P2169" s="10"/>
      <c r="Q2169" s="10"/>
    </row>
    <row r="2170" spans="1:20" ht="11.25" outlineLevel="2" x14ac:dyDescent="0.2">
      <c r="A2170" s="77" t="s">
        <v>161</v>
      </c>
      <c r="B2170" s="106">
        <v>3</v>
      </c>
      <c r="C2170" s="107"/>
      <c r="D2170" s="108" t="s">
        <v>180</v>
      </c>
      <c r="E2170" s="108"/>
      <c r="F2170" s="109" t="s">
        <v>101</v>
      </c>
      <c r="G2170" s="108"/>
      <c r="H2170" s="110"/>
      <c r="I2170" s="111"/>
      <c r="J2170" s="79">
        <f>SUBTOTAL(9,J2171:J2172)</f>
        <v>0</v>
      </c>
      <c r="K2170" s="110"/>
      <c r="L2170" s="80">
        <f>SUBTOTAL(9,L2171:L2172)</f>
        <v>5.8800000000000005E-2</v>
      </c>
      <c r="M2170" s="110"/>
      <c r="N2170" s="80">
        <f>SUBTOTAL(9,N2171:N2172)</f>
        <v>0</v>
      </c>
      <c r="O2170" s="112"/>
      <c r="P2170" s="79">
        <f>SUBTOTAL(9,P2171:P2172)</f>
        <v>0</v>
      </c>
      <c r="Q2170" s="79">
        <f>SUBTOTAL(9,Q2171:Q2172)</f>
        <v>0</v>
      </c>
      <c r="R2170" s="7"/>
      <c r="S2170" s="10"/>
      <c r="T2170" s="10"/>
    </row>
    <row r="2171" spans="1:20" ht="11.25" outlineLevel="3" x14ac:dyDescent="0.2">
      <c r="A2171" s="16"/>
      <c r="B2171" s="113"/>
      <c r="C2171" s="114">
        <v>1</v>
      </c>
      <c r="D2171" s="115" t="s">
        <v>236</v>
      </c>
      <c r="E2171" s="116" t="s">
        <v>1598</v>
      </c>
      <c r="F2171" s="117" t="s">
        <v>1599</v>
      </c>
      <c r="G2171" s="115" t="s">
        <v>239</v>
      </c>
      <c r="H2171" s="118">
        <v>1.05</v>
      </c>
      <c r="I2171" s="119">
        <v>0</v>
      </c>
      <c r="J2171" s="120">
        <f>H2171*I2171</f>
        <v>0</v>
      </c>
      <c r="K2171" s="118">
        <v>5.6000000000000001E-2</v>
      </c>
      <c r="L2171" s="118">
        <f>H2171*K2171</f>
        <v>5.8800000000000005E-2</v>
      </c>
      <c r="M2171" s="118"/>
      <c r="N2171" s="118">
        <f>H2171*M2171</f>
        <v>0</v>
      </c>
      <c r="O2171" s="120">
        <v>21</v>
      </c>
      <c r="P2171" s="120">
        <f>J2171*(O2171/100)</f>
        <v>0</v>
      </c>
      <c r="Q2171" s="120">
        <f>J2171+P2171</f>
        <v>0</v>
      </c>
      <c r="R2171" s="10"/>
      <c r="S2171" s="10"/>
      <c r="T2171" s="10"/>
    </row>
    <row r="2172" spans="1:20" outlineLevel="3" x14ac:dyDescent="0.15">
      <c r="B2172" s="7"/>
      <c r="C2172" s="7"/>
      <c r="D2172" s="7"/>
      <c r="E2172" s="7"/>
      <c r="F2172" s="7"/>
      <c r="G2172" s="7"/>
      <c r="H2172" s="7"/>
      <c r="I2172" s="10"/>
      <c r="J2172" s="10"/>
      <c r="K2172" s="7"/>
      <c r="L2172" s="7"/>
      <c r="M2172" s="7"/>
      <c r="N2172" s="7"/>
      <c r="O2172" s="7"/>
      <c r="P2172" s="10"/>
      <c r="Q2172" s="10"/>
    </row>
    <row r="2173" spans="1:20" ht="11.25" outlineLevel="2" x14ac:dyDescent="0.2">
      <c r="A2173" s="77" t="s">
        <v>162</v>
      </c>
      <c r="B2173" s="106">
        <v>3</v>
      </c>
      <c r="C2173" s="107"/>
      <c r="D2173" s="108" t="s">
        <v>180</v>
      </c>
      <c r="E2173" s="108"/>
      <c r="F2173" s="109" t="s">
        <v>45</v>
      </c>
      <c r="G2173" s="108"/>
      <c r="H2173" s="110"/>
      <c r="I2173" s="111"/>
      <c r="J2173" s="79">
        <f>SUBTOTAL(9,J2174:J2177)</f>
        <v>0</v>
      </c>
      <c r="K2173" s="110"/>
      <c r="L2173" s="80">
        <f>SUBTOTAL(9,L2174:L2177)</f>
        <v>0</v>
      </c>
      <c r="M2173" s="110"/>
      <c r="N2173" s="80">
        <f>SUBTOTAL(9,N2174:N2177)</f>
        <v>0.08</v>
      </c>
      <c r="O2173" s="112"/>
      <c r="P2173" s="79">
        <f>SUBTOTAL(9,P2174:P2177)</f>
        <v>0</v>
      </c>
      <c r="Q2173" s="79">
        <f>SUBTOTAL(9,Q2174:Q2177)</f>
        <v>0</v>
      </c>
      <c r="R2173" s="7"/>
      <c r="S2173" s="10"/>
      <c r="T2173" s="10"/>
    </row>
    <row r="2174" spans="1:20" ht="11.25" outlineLevel="3" x14ac:dyDescent="0.2">
      <c r="A2174" s="16"/>
      <c r="B2174" s="113"/>
      <c r="C2174" s="114">
        <v>1</v>
      </c>
      <c r="D2174" s="115" t="s">
        <v>236</v>
      </c>
      <c r="E2174" s="116" t="s">
        <v>1814</v>
      </c>
      <c r="F2174" s="117" t="s">
        <v>1815</v>
      </c>
      <c r="G2174" s="115" t="s">
        <v>306</v>
      </c>
      <c r="H2174" s="118">
        <v>3</v>
      </c>
      <c r="I2174" s="119">
        <v>0</v>
      </c>
      <c r="J2174" s="120">
        <f>H2174*I2174</f>
        <v>0</v>
      </c>
      <c r="K2174" s="118"/>
      <c r="L2174" s="118">
        <f>H2174*K2174</f>
        <v>0</v>
      </c>
      <c r="M2174" s="118"/>
      <c r="N2174" s="118">
        <f>H2174*M2174</f>
        <v>0</v>
      </c>
      <c r="O2174" s="120">
        <v>21</v>
      </c>
      <c r="P2174" s="120">
        <f>J2174*(O2174/100)</f>
        <v>0</v>
      </c>
      <c r="Q2174" s="120">
        <f>J2174+P2174</f>
        <v>0</v>
      </c>
      <c r="R2174" s="10"/>
      <c r="S2174" s="10"/>
      <c r="T2174" s="10"/>
    </row>
    <row r="2175" spans="1:20" ht="11.25" outlineLevel="3" x14ac:dyDescent="0.2">
      <c r="A2175" s="16"/>
      <c r="B2175" s="113"/>
      <c r="C2175" s="114">
        <v>2</v>
      </c>
      <c r="D2175" s="115" t="s">
        <v>236</v>
      </c>
      <c r="E2175" s="116" t="s">
        <v>1816</v>
      </c>
      <c r="F2175" s="117" t="s">
        <v>1817</v>
      </c>
      <c r="G2175" s="115" t="s">
        <v>306</v>
      </c>
      <c r="H2175" s="118">
        <v>10</v>
      </c>
      <c r="I2175" s="119">
        <v>0</v>
      </c>
      <c r="J2175" s="120">
        <f>H2175*I2175</f>
        <v>0</v>
      </c>
      <c r="K2175" s="118"/>
      <c r="L2175" s="118">
        <f>H2175*K2175</f>
        <v>0</v>
      </c>
      <c r="M2175" s="118">
        <v>1E-3</v>
      </c>
      <c r="N2175" s="118">
        <f>H2175*M2175</f>
        <v>0.01</v>
      </c>
      <c r="O2175" s="120">
        <v>21</v>
      </c>
      <c r="P2175" s="120">
        <f>J2175*(O2175/100)</f>
        <v>0</v>
      </c>
      <c r="Q2175" s="120">
        <f>J2175+P2175</f>
        <v>0</v>
      </c>
      <c r="R2175" s="10"/>
      <c r="S2175" s="10"/>
      <c r="T2175" s="10"/>
    </row>
    <row r="2176" spans="1:20" ht="11.25" outlineLevel="3" x14ac:dyDescent="0.2">
      <c r="A2176" s="16"/>
      <c r="B2176" s="113"/>
      <c r="C2176" s="114">
        <v>3</v>
      </c>
      <c r="D2176" s="115" t="s">
        <v>236</v>
      </c>
      <c r="E2176" s="116" t="s">
        <v>1818</v>
      </c>
      <c r="F2176" s="117" t="s">
        <v>1819</v>
      </c>
      <c r="G2176" s="115" t="s">
        <v>277</v>
      </c>
      <c r="H2176" s="118">
        <v>35</v>
      </c>
      <c r="I2176" s="119">
        <v>0</v>
      </c>
      <c r="J2176" s="120">
        <f>H2176*I2176</f>
        <v>0</v>
      </c>
      <c r="K2176" s="118"/>
      <c r="L2176" s="118">
        <f>H2176*K2176</f>
        <v>0</v>
      </c>
      <c r="M2176" s="118">
        <v>2E-3</v>
      </c>
      <c r="N2176" s="118">
        <f>H2176*M2176</f>
        <v>7.0000000000000007E-2</v>
      </c>
      <c r="O2176" s="120">
        <v>21</v>
      </c>
      <c r="P2176" s="120">
        <f>J2176*(O2176/100)</f>
        <v>0</v>
      </c>
      <c r="Q2176" s="120">
        <f>J2176+P2176</f>
        <v>0</v>
      </c>
      <c r="R2176" s="10"/>
      <c r="S2176" s="10"/>
      <c r="T2176" s="10"/>
    </row>
    <row r="2177" spans="1:20" outlineLevel="3" x14ac:dyDescent="0.15">
      <c r="B2177" s="7"/>
      <c r="C2177" s="7"/>
      <c r="D2177" s="7"/>
      <c r="E2177" s="7"/>
      <c r="F2177" s="7"/>
      <c r="G2177" s="7"/>
      <c r="H2177" s="7"/>
      <c r="I2177" s="10"/>
      <c r="J2177" s="10"/>
      <c r="K2177" s="7"/>
      <c r="L2177" s="7"/>
      <c r="M2177" s="7"/>
      <c r="N2177" s="7"/>
      <c r="O2177" s="7"/>
      <c r="P2177" s="10"/>
      <c r="Q2177" s="10"/>
    </row>
    <row r="2178" spans="1:20" ht="11.25" outlineLevel="2" x14ac:dyDescent="0.2">
      <c r="A2178" s="77" t="s">
        <v>163</v>
      </c>
      <c r="B2178" s="106">
        <v>3</v>
      </c>
      <c r="C2178" s="107"/>
      <c r="D2178" s="108" t="s">
        <v>180</v>
      </c>
      <c r="E2178" s="108"/>
      <c r="F2178" s="109" t="s">
        <v>164</v>
      </c>
      <c r="G2178" s="108"/>
      <c r="H2178" s="110"/>
      <c r="I2178" s="111"/>
      <c r="J2178" s="79">
        <f>SUBTOTAL(9,J2179:J2186)</f>
        <v>0</v>
      </c>
      <c r="K2178" s="110"/>
      <c r="L2178" s="80">
        <f>SUBTOTAL(9,L2179:L2186)</f>
        <v>36.346499999999999</v>
      </c>
      <c r="M2178" s="110"/>
      <c r="N2178" s="80">
        <f>SUBTOTAL(9,N2179:N2186)</f>
        <v>0</v>
      </c>
      <c r="O2178" s="112"/>
      <c r="P2178" s="79">
        <f>SUBTOTAL(9,P2179:P2186)</f>
        <v>0</v>
      </c>
      <c r="Q2178" s="79">
        <f>SUBTOTAL(9,Q2179:Q2186)</f>
        <v>0</v>
      </c>
      <c r="R2178" s="7"/>
      <c r="S2178" s="10"/>
      <c r="T2178" s="10"/>
    </row>
    <row r="2179" spans="1:20" ht="11.25" outlineLevel="3" x14ac:dyDescent="0.2">
      <c r="A2179" s="16"/>
      <c r="B2179" s="113"/>
      <c r="C2179" s="114">
        <v>1</v>
      </c>
      <c r="D2179" s="115" t="s">
        <v>227</v>
      </c>
      <c r="E2179" s="116" t="s">
        <v>1820</v>
      </c>
      <c r="F2179" s="117" t="s">
        <v>1821</v>
      </c>
      <c r="G2179" s="115" t="s">
        <v>234</v>
      </c>
      <c r="H2179" s="118">
        <v>25.1175</v>
      </c>
      <c r="I2179" s="119">
        <v>0</v>
      </c>
      <c r="J2179" s="120">
        <f>H2179*I2179</f>
        <v>0</v>
      </c>
      <c r="K2179" s="118">
        <v>1</v>
      </c>
      <c r="L2179" s="118">
        <f>H2179*K2179</f>
        <v>25.1175</v>
      </c>
      <c r="M2179" s="118"/>
      <c r="N2179" s="118">
        <f>H2179*M2179</f>
        <v>0</v>
      </c>
      <c r="O2179" s="120">
        <v>21</v>
      </c>
      <c r="P2179" s="120">
        <f>J2179*(O2179/100)</f>
        <v>0</v>
      </c>
      <c r="Q2179" s="120">
        <f>J2179+P2179</f>
        <v>0</v>
      </c>
      <c r="R2179" s="10"/>
      <c r="S2179" s="10"/>
      <c r="T2179" s="10"/>
    </row>
    <row r="2180" spans="1:20" ht="9.75" outlineLevel="4" x14ac:dyDescent="0.2">
      <c r="A2180" s="121"/>
      <c r="B2180" s="122"/>
      <c r="C2180" s="122"/>
      <c r="D2180" s="123"/>
      <c r="E2180" s="128" t="s">
        <v>17</v>
      </c>
      <c r="F2180" s="124" t="s">
        <v>1822</v>
      </c>
      <c r="G2180" s="123"/>
      <c r="H2180" s="125">
        <v>25.1175</v>
      </c>
      <c r="I2180" s="126"/>
      <c r="J2180" s="127"/>
      <c r="K2180" s="125"/>
      <c r="L2180" s="125"/>
      <c r="M2180" s="125"/>
      <c r="N2180" s="125"/>
      <c r="O2180" s="127"/>
      <c r="P2180" s="127"/>
      <c r="Q2180" s="127"/>
      <c r="R2180" s="7"/>
      <c r="S2180" s="10"/>
    </row>
    <row r="2181" spans="1:20" ht="7.5" customHeight="1" outlineLevel="4" x14ac:dyDescent="0.15">
      <c r="A2181" s="10"/>
      <c r="B2181" s="84"/>
      <c r="C2181" s="83"/>
      <c r="D2181" s="86"/>
      <c r="E2181" s="45"/>
      <c r="F2181" s="87"/>
      <c r="G2181" s="86"/>
      <c r="H2181" s="88"/>
      <c r="I2181" s="90"/>
      <c r="J2181" s="47"/>
      <c r="K2181" s="51"/>
      <c r="L2181" s="51"/>
      <c r="M2181" s="51"/>
      <c r="N2181" s="51"/>
      <c r="O2181" s="47"/>
      <c r="P2181" s="47"/>
      <c r="Q2181" s="47"/>
      <c r="R2181" s="7"/>
      <c r="S2181" s="10"/>
    </row>
    <row r="2182" spans="1:20" ht="11.25" outlineLevel="3" x14ac:dyDescent="0.2">
      <c r="A2182" s="16"/>
      <c r="B2182" s="113"/>
      <c r="C2182" s="114">
        <v>2</v>
      </c>
      <c r="D2182" s="115" t="s">
        <v>227</v>
      </c>
      <c r="E2182" s="116" t="s">
        <v>1823</v>
      </c>
      <c r="F2182" s="117" t="s">
        <v>1824</v>
      </c>
      <c r="G2182" s="115" t="s">
        <v>234</v>
      </c>
      <c r="H2182" s="118">
        <v>11.228999999999999</v>
      </c>
      <c r="I2182" s="119">
        <v>0</v>
      </c>
      <c r="J2182" s="120">
        <f>H2182*I2182</f>
        <v>0</v>
      </c>
      <c r="K2182" s="118">
        <v>1</v>
      </c>
      <c r="L2182" s="118">
        <f>H2182*K2182</f>
        <v>11.228999999999999</v>
      </c>
      <c r="M2182" s="118"/>
      <c r="N2182" s="118">
        <f>H2182*M2182</f>
        <v>0</v>
      </c>
      <c r="O2182" s="120">
        <v>21</v>
      </c>
      <c r="P2182" s="120">
        <f>J2182*(O2182/100)</f>
        <v>0</v>
      </c>
      <c r="Q2182" s="120">
        <f>J2182+P2182</f>
        <v>0</v>
      </c>
      <c r="R2182" s="10"/>
      <c r="S2182" s="10"/>
      <c r="T2182" s="10"/>
    </row>
    <row r="2183" spans="1:20" ht="9.75" outlineLevel="4" x14ac:dyDescent="0.2">
      <c r="A2183" s="121"/>
      <c r="B2183" s="122"/>
      <c r="C2183" s="122"/>
      <c r="D2183" s="123"/>
      <c r="E2183" s="128" t="s">
        <v>17</v>
      </c>
      <c r="F2183" s="124" t="s">
        <v>1825</v>
      </c>
      <c r="G2183" s="123"/>
      <c r="H2183" s="125">
        <v>11.228999999999999</v>
      </c>
      <c r="I2183" s="126"/>
      <c r="J2183" s="127"/>
      <c r="K2183" s="125"/>
      <c r="L2183" s="125"/>
      <c r="M2183" s="125"/>
      <c r="N2183" s="125"/>
      <c r="O2183" s="127"/>
      <c r="P2183" s="127"/>
      <c r="Q2183" s="127"/>
      <c r="R2183" s="7"/>
      <c r="S2183" s="10"/>
    </row>
    <row r="2184" spans="1:20" ht="7.5" customHeight="1" outlineLevel="4" x14ac:dyDescent="0.15">
      <c r="A2184" s="10"/>
      <c r="B2184" s="84"/>
      <c r="C2184" s="83"/>
      <c r="D2184" s="86"/>
      <c r="E2184" s="45"/>
      <c r="F2184" s="87"/>
      <c r="G2184" s="86"/>
      <c r="H2184" s="88"/>
      <c r="I2184" s="90"/>
      <c r="J2184" s="47"/>
      <c r="K2184" s="51"/>
      <c r="L2184" s="51"/>
      <c r="M2184" s="51"/>
      <c r="N2184" s="51"/>
      <c r="O2184" s="47"/>
      <c r="P2184" s="47"/>
      <c r="Q2184" s="47"/>
      <c r="R2184" s="7"/>
      <c r="S2184" s="10"/>
    </row>
    <row r="2185" spans="1:20" ht="11.25" outlineLevel="3" x14ac:dyDescent="0.2">
      <c r="A2185" s="16"/>
      <c r="B2185" s="113"/>
      <c r="C2185" s="114">
        <v>3</v>
      </c>
      <c r="D2185" s="115" t="s">
        <v>1811</v>
      </c>
      <c r="E2185" s="116" t="s">
        <v>1826</v>
      </c>
      <c r="F2185" s="117" t="s">
        <v>1827</v>
      </c>
      <c r="G2185" s="115" t="s">
        <v>184</v>
      </c>
      <c r="H2185" s="118">
        <v>1</v>
      </c>
      <c r="I2185" s="119">
        <v>0</v>
      </c>
      <c r="J2185" s="120">
        <f>H2185*I2185</f>
        <v>0</v>
      </c>
      <c r="K2185" s="118"/>
      <c r="L2185" s="118">
        <f>H2185*K2185</f>
        <v>0</v>
      </c>
      <c r="M2185" s="118"/>
      <c r="N2185" s="118">
        <f>H2185*M2185</f>
        <v>0</v>
      </c>
      <c r="O2185" s="120">
        <v>21</v>
      </c>
      <c r="P2185" s="120">
        <f>J2185*(O2185/100)</f>
        <v>0</v>
      </c>
      <c r="Q2185" s="120">
        <f>J2185+P2185</f>
        <v>0</v>
      </c>
      <c r="R2185" s="10"/>
      <c r="S2185" s="10"/>
      <c r="T2185" s="10"/>
    </row>
    <row r="2186" spans="1:20" outlineLevel="3" x14ac:dyDescent="0.15">
      <c r="B2186" s="7"/>
      <c r="C2186" s="7"/>
      <c r="D2186" s="7"/>
      <c r="E2186" s="7"/>
      <c r="F2186" s="7"/>
      <c r="G2186" s="7"/>
      <c r="H2186" s="7"/>
      <c r="I2186" s="10"/>
      <c r="J2186" s="10"/>
      <c r="K2186" s="7"/>
      <c r="L2186" s="7"/>
      <c r="M2186" s="7"/>
      <c r="N2186" s="7"/>
      <c r="O2186" s="7"/>
      <c r="P2186" s="10"/>
      <c r="Q2186" s="10"/>
    </row>
    <row r="2187" spans="1:20" ht="11.25" outlineLevel="2" x14ac:dyDescent="0.2">
      <c r="A2187" s="77" t="s">
        <v>165</v>
      </c>
      <c r="B2187" s="106">
        <v>3</v>
      </c>
      <c r="C2187" s="107"/>
      <c r="D2187" s="108" t="s">
        <v>180</v>
      </c>
      <c r="E2187" s="108"/>
      <c r="F2187" s="109" t="s">
        <v>166</v>
      </c>
      <c r="G2187" s="108"/>
      <c r="H2187" s="110"/>
      <c r="I2187" s="111"/>
      <c r="J2187" s="79">
        <f>SUBTOTAL(9,J2188:J2255)</f>
        <v>0</v>
      </c>
      <c r="K2187" s="110"/>
      <c r="L2187" s="80">
        <f>SUBTOTAL(9,L2188:L2255)</f>
        <v>0.26918000000000003</v>
      </c>
      <c r="M2187" s="110"/>
      <c r="N2187" s="80">
        <f>SUBTOTAL(9,N2188:N2255)</f>
        <v>0</v>
      </c>
      <c r="O2187" s="112"/>
      <c r="P2187" s="79">
        <f>SUBTOTAL(9,P2188:P2255)</f>
        <v>0</v>
      </c>
      <c r="Q2187" s="79">
        <f>SUBTOTAL(9,Q2188:Q2255)</f>
        <v>0</v>
      </c>
      <c r="R2187" s="7"/>
      <c r="S2187" s="10"/>
      <c r="T2187" s="10"/>
    </row>
    <row r="2188" spans="1:20" ht="11.25" outlineLevel="3" x14ac:dyDescent="0.2">
      <c r="A2188" s="16"/>
      <c r="B2188" s="113"/>
      <c r="C2188" s="114">
        <v>1</v>
      </c>
      <c r="D2188" s="115" t="s">
        <v>227</v>
      </c>
      <c r="E2188" s="116" t="s">
        <v>1828</v>
      </c>
      <c r="F2188" s="117" t="s">
        <v>1829</v>
      </c>
      <c r="G2188" s="115" t="s">
        <v>277</v>
      </c>
      <c r="H2188" s="118">
        <v>5</v>
      </c>
      <c r="I2188" s="119">
        <v>0</v>
      </c>
      <c r="J2188" s="120">
        <f t="shared" ref="J2188:J2219" si="45">H2188*I2188</f>
        <v>0</v>
      </c>
      <c r="K2188" s="118">
        <v>1E-4</v>
      </c>
      <c r="L2188" s="118">
        <f t="shared" ref="L2188:L2219" si="46">H2188*K2188</f>
        <v>5.0000000000000001E-4</v>
      </c>
      <c r="M2188" s="118"/>
      <c r="N2188" s="118">
        <f t="shared" ref="N2188:N2219" si="47">H2188*M2188</f>
        <v>0</v>
      </c>
      <c r="O2188" s="120">
        <v>21</v>
      </c>
      <c r="P2188" s="120">
        <f t="shared" ref="P2188:P2219" si="48">J2188*(O2188/100)</f>
        <v>0</v>
      </c>
      <c r="Q2188" s="120">
        <f t="shared" ref="Q2188:Q2219" si="49">J2188+P2188</f>
        <v>0</v>
      </c>
      <c r="R2188" s="10"/>
      <c r="S2188" s="10"/>
      <c r="T2188" s="10"/>
    </row>
    <row r="2189" spans="1:20" ht="11.25" outlineLevel="3" x14ac:dyDescent="0.2">
      <c r="A2189" s="16"/>
      <c r="B2189" s="113"/>
      <c r="C2189" s="114">
        <v>2</v>
      </c>
      <c r="D2189" s="115" t="s">
        <v>227</v>
      </c>
      <c r="E2189" s="116" t="s">
        <v>1830</v>
      </c>
      <c r="F2189" s="117" t="s">
        <v>1831</v>
      </c>
      <c r="G2189" s="115" t="s">
        <v>277</v>
      </c>
      <c r="H2189" s="118">
        <v>150</v>
      </c>
      <c r="I2189" s="119">
        <v>0</v>
      </c>
      <c r="J2189" s="120">
        <f t="shared" si="45"/>
        <v>0</v>
      </c>
      <c r="K2189" s="118">
        <v>1.2E-4</v>
      </c>
      <c r="L2189" s="118">
        <f t="shared" si="46"/>
        <v>1.8000000000000002E-2</v>
      </c>
      <c r="M2189" s="118"/>
      <c r="N2189" s="118">
        <f t="shared" si="47"/>
        <v>0</v>
      </c>
      <c r="O2189" s="120">
        <v>21</v>
      </c>
      <c r="P2189" s="120">
        <f t="shared" si="48"/>
        <v>0</v>
      </c>
      <c r="Q2189" s="120">
        <f t="shared" si="49"/>
        <v>0</v>
      </c>
      <c r="R2189" s="10"/>
      <c r="S2189" s="10"/>
      <c r="T2189" s="10"/>
    </row>
    <row r="2190" spans="1:20" ht="11.25" outlineLevel="3" x14ac:dyDescent="0.2">
      <c r="A2190" s="16"/>
      <c r="B2190" s="113"/>
      <c r="C2190" s="114">
        <v>3</v>
      </c>
      <c r="D2190" s="115" t="s">
        <v>227</v>
      </c>
      <c r="E2190" s="116" t="s">
        <v>1832</v>
      </c>
      <c r="F2190" s="117" t="s">
        <v>1833</v>
      </c>
      <c r="G2190" s="115" t="s">
        <v>277</v>
      </c>
      <c r="H2190" s="118">
        <v>440</v>
      </c>
      <c r="I2190" s="119">
        <v>0</v>
      </c>
      <c r="J2190" s="120">
        <f t="shared" si="45"/>
        <v>0</v>
      </c>
      <c r="K2190" s="118">
        <v>1.7000000000000001E-4</v>
      </c>
      <c r="L2190" s="118">
        <f t="shared" si="46"/>
        <v>7.4800000000000005E-2</v>
      </c>
      <c r="M2190" s="118"/>
      <c r="N2190" s="118">
        <f t="shared" si="47"/>
        <v>0</v>
      </c>
      <c r="O2190" s="120">
        <v>21</v>
      </c>
      <c r="P2190" s="120">
        <f t="shared" si="48"/>
        <v>0</v>
      </c>
      <c r="Q2190" s="120">
        <f t="shared" si="49"/>
        <v>0</v>
      </c>
      <c r="R2190" s="10"/>
      <c r="S2190" s="10"/>
      <c r="T2190" s="10"/>
    </row>
    <row r="2191" spans="1:20" ht="11.25" outlineLevel="3" x14ac:dyDescent="0.2">
      <c r="A2191" s="16"/>
      <c r="B2191" s="113"/>
      <c r="C2191" s="114">
        <v>4</v>
      </c>
      <c r="D2191" s="115" t="s">
        <v>227</v>
      </c>
      <c r="E2191" s="116" t="s">
        <v>1834</v>
      </c>
      <c r="F2191" s="117" t="s">
        <v>1835</v>
      </c>
      <c r="G2191" s="115" t="s">
        <v>277</v>
      </c>
      <c r="H2191" s="118">
        <v>35</v>
      </c>
      <c r="I2191" s="119">
        <v>0</v>
      </c>
      <c r="J2191" s="120">
        <f t="shared" si="45"/>
        <v>0</v>
      </c>
      <c r="K2191" s="118">
        <v>6.4000000000000005E-4</v>
      </c>
      <c r="L2191" s="118">
        <f t="shared" si="46"/>
        <v>2.2400000000000003E-2</v>
      </c>
      <c r="M2191" s="118"/>
      <c r="N2191" s="118">
        <f t="shared" si="47"/>
        <v>0</v>
      </c>
      <c r="O2191" s="120">
        <v>21</v>
      </c>
      <c r="P2191" s="120">
        <f t="shared" si="48"/>
        <v>0</v>
      </c>
      <c r="Q2191" s="120">
        <f t="shared" si="49"/>
        <v>0</v>
      </c>
      <c r="R2191" s="10"/>
      <c r="S2191" s="10"/>
      <c r="T2191" s="10"/>
    </row>
    <row r="2192" spans="1:20" ht="11.25" outlineLevel="3" x14ac:dyDescent="0.2">
      <c r="A2192" s="16"/>
      <c r="B2192" s="113"/>
      <c r="C2192" s="114">
        <v>5</v>
      </c>
      <c r="D2192" s="115" t="s">
        <v>227</v>
      </c>
      <c r="E2192" s="116" t="s">
        <v>1836</v>
      </c>
      <c r="F2192" s="117" t="s">
        <v>1837</v>
      </c>
      <c r="G2192" s="115" t="s">
        <v>277</v>
      </c>
      <c r="H2192" s="118">
        <v>54</v>
      </c>
      <c r="I2192" s="119">
        <v>0</v>
      </c>
      <c r="J2192" s="120">
        <f t="shared" si="45"/>
        <v>0</v>
      </c>
      <c r="K2192" s="118">
        <v>1.6000000000000001E-4</v>
      </c>
      <c r="L2192" s="118">
        <f t="shared" si="46"/>
        <v>8.6400000000000001E-3</v>
      </c>
      <c r="M2192" s="118"/>
      <c r="N2192" s="118">
        <f t="shared" si="47"/>
        <v>0</v>
      </c>
      <c r="O2192" s="120">
        <v>21</v>
      </c>
      <c r="P2192" s="120">
        <f t="shared" si="48"/>
        <v>0</v>
      </c>
      <c r="Q2192" s="120">
        <f t="shared" si="49"/>
        <v>0</v>
      </c>
      <c r="R2192" s="10"/>
      <c r="S2192" s="10"/>
      <c r="T2192" s="10"/>
    </row>
    <row r="2193" spans="1:20" ht="11.25" outlineLevel="3" x14ac:dyDescent="0.2">
      <c r="A2193" s="16"/>
      <c r="B2193" s="113"/>
      <c r="C2193" s="114">
        <v>6</v>
      </c>
      <c r="D2193" s="115" t="s">
        <v>227</v>
      </c>
      <c r="E2193" s="116" t="s">
        <v>1838</v>
      </c>
      <c r="F2193" s="117" t="s">
        <v>1839</v>
      </c>
      <c r="G2193" s="115" t="s">
        <v>277</v>
      </c>
      <c r="H2193" s="118">
        <v>10</v>
      </c>
      <c r="I2193" s="119">
        <v>0</v>
      </c>
      <c r="J2193" s="120">
        <f t="shared" si="45"/>
        <v>0</v>
      </c>
      <c r="K2193" s="118">
        <v>4.8000000000000001E-5</v>
      </c>
      <c r="L2193" s="118">
        <f t="shared" si="46"/>
        <v>4.8000000000000001E-4</v>
      </c>
      <c r="M2193" s="118"/>
      <c r="N2193" s="118">
        <f t="shared" si="47"/>
        <v>0</v>
      </c>
      <c r="O2193" s="120">
        <v>21</v>
      </c>
      <c r="P2193" s="120">
        <f t="shared" si="48"/>
        <v>0</v>
      </c>
      <c r="Q2193" s="120">
        <f t="shared" si="49"/>
        <v>0</v>
      </c>
      <c r="R2193" s="10"/>
      <c r="S2193" s="10"/>
      <c r="T2193" s="10"/>
    </row>
    <row r="2194" spans="1:20" ht="11.25" outlineLevel="3" x14ac:dyDescent="0.2">
      <c r="A2194" s="16"/>
      <c r="B2194" s="113"/>
      <c r="C2194" s="114">
        <v>7</v>
      </c>
      <c r="D2194" s="115" t="s">
        <v>227</v>
      </c>
      <c r="E2194" s="116" t="s">
        <v>1840</v>
      </c>
      <c r="F2194" s="117" t="s">
        <v>1841</v>
      </c>
      <c r="G2194" s="115" t="s">
        <v>277</v>
      </c>
      <c r="H2194" s="118">
        <v>40</v>
      </c>
      <c r="I2194" s="119">
        <v>0</v>
      </c>
      <c r="J2194" s="120">
        <f t="shared" si="45"/>
        <v>0</v>
      </c>
      <c r="K2194" s="118">
        <v>9.0000000000000006E-5</v>
      </c>
      <c r="L2194" s="118">
        <f t="shared" si="46"/>
        <v>3.6000000000000003E-3</v>
      </c>
      <c r="M2194" s="118"/>
      <c r="N2194" s="118">
        <f t="shared" si="47"/>
        <v>0</v>
      </c>
      <c r="O2194" s="120">
        <v>21</v>
      </c>
      <c r="P2194" s="120">
        <f t="shared" si="48"/>
        <v>0</v>
      </c>
      <c r="Q2194" s="120">
        <f t="shared" si="49"/>
        <v>0</v>
      </c>
      <c r="R2194" s="10"/>
      <c r="S2194" s="10"/>
      <c r="T2194" s="10"/>
    </row>
    <row r="2195" spans="1:20" ht="11.25" outlineLevel="3" x14ac:dyDescent="0.2">
      <c r="A2195" s="16"/>
      <c r="B2195" s="113"/>
      <c r="C2195" s="114">
        <v>8</v>
      </c>
      <c r="D2195" s="115" t="s">
        <v>227</v>
      </c>
      <c r="E2195" s="116" t="s">
        <v>1842</v>
      </c>
      <c r="F2195" s="117" t="s">
        <v>1843</v>
      </c>
      <c r="G2195" s="115" t="s">
        <v>277</v>
      </c>
      <c r="H2195" s="118">
        <v>220</v>
      </c>
      <c r="I2195" s="119">
        <v>0</v>
      </c>
      <c r="J2195" s="120">
        <f t="shared" si="45"/>
        <v>0</v>
      </c>
      <c r="K2195" s="118">
        <v>1.5000000000000001E-4</v>
      </c>
      <c r="L2195" s="118">
        <f t="shared" si="46"/>
        <v>3.3000000000000002E-2</v>
      </c>
      <c r="M2195" s="118"/>
      <c r="N2195" s="118">
        <f t="shared" si="47"/>
        <v>0</v>
      </c>
      <c r="O2195" s="120">
        <v>21</v>
      </c>
      <c r="P2195" s="120">
        <f t="shared" si="48"/>
        <v>0</v>
      </c>
      <c r="Q2195" s="120">
        <f t="shared" si="49"/>
        <v>0</v>
      </c>
      <c r="R2195" s="10"/>
      <c r="S2195" s="10"/>
      <c r="T2195" s="10"/>
    </row>
    <row r="2196" spans="1:20" ht="11.25" outlineLevel="3" x14ac:dyDescent="0.2">
      <c r="A2196" s="16"/>
      <c r="B2196" s="113"/>
      <c r="C2196" s="114">
        <v>9</v>
      </c>
      <c r="D2196" s="115" t="s">
        <v>227</v>
      </c>
      <c r="E2196" s="116" t="s">
        <v>1844</v>
      </c>
      <c r="F2196" s="117" t="s">
        <v>1845</v>
      </c>
      <c r="G2196" s="115" t="s">
        <v>306</v>
      </c>
      <c r="H2196" s="118">
        <v>1</v>
      </c>
      <c r="I2196" s="119">
        <v>0</v>
      </c>
      <c r="J2196" s="120">
        <f t="shared" si="45"/>
        <v>0</v>
      </c>
      <c r="K2196" s="118">
        <v>4.0000000000000003E-5</v>
      </c>
      <c r="L2196" s="118">
        <f t="shared" si="46"/>
        <v>4.0000000000000003E-5</v>
      </c>
      <c r="M2196" s="118"/>
      <c r="N2196" s="118">
        <f t="shared" si="47"/>
        <v>0</v>
      </c>
      <c r="O2196" s="120">
        <v>21</v>
      </c>
      <c r="P2196" s="120">
        <f t="shared" si="48"/>
        <v>0</v>
      </c>
      <c r="Q2196" s="120">
        <f t="shared" si="49"/>
        <v>0</v>
      </c>
      <c r="R2196" s="10"/>
      <c r="S2196" s="10"/>
      <c r="T2196" s="10"/>
    </row>
    <row r="2197" spans="1:20" ht="11.25" outlineLevel="3" x14ac:dyDescent="0.2">
      <c r="A2197" s="16"/>
      <c r="B2197" s="113"/>
      <c r="C2197" s="114">
        <v>10</v>
      </c>
      <c r="D2197" s="115" t="s">
        <v>227</v>
      </c>
      <c r="E2197" s="116" t="s">
        <v>1846</v>
      </c>
      <c r="F2197" s="117" t="s">
        <v>1847</v>
      </c>
      <c r="G2197" s="115" t="s">
        <v>306</v>
      </c>
      <c r="H2197" s="118">
        <v>1</v>
      </c>
      <c r="I2197" s="119">
        <v>0</v>
      </c>
      <c r="J2197" s="120">
        <f t="shared" si="45"/>
        <v>0</v>
      </c>
      <c r="K2197" s="118">
        <v>7.0000000000000007E-5</v>
      </c>
      <c r="L2197" s="118">
        <f t="shared" si="46"/>
        <v>7.0000000000000007E-5</v>
      </c>
      <c r="M2197" s="118"/>
      <c r="N2197" s="118">
        <f t="shared" si="47"/>
        <v>0</v>
      </c>
      <c r="O2197" s="120">
        <v>21</v>
      </c>
      <c r="P2197" s="120">
        <f t="shared" si="48"/>
        <v>0</v>
      </c>
      <c r="Q2197" s="120">
        <f t="shared" si="49"/>
        <v>0</v>
      </c>
      <c r="R2197" s="10"/>
      <c r="S2197" s="10"/>
      <c r="T2197" s="10"/>
    </row>
    <row r="2198" spans="1:20" ht="11.25" outlineLevel="3" x14ac:dyDescent="0.2">
      <c r="A2198" s="16"/>
      <c r="B2198" s="113"/>
      <c r="C2198" s="114">
        <v>11</v>
      </c>
      <c r="D2198" s="115" t="s">
        <v>227</v>
      </c>
      <c r="E2198" s="116" t="s">
        <v>1848</v>
      </c>
      <c r="F2198" s="117" t="s">
        <v>1849</v>
      </c>
      <c r="G2198" s="115" t="s">
        <v>306</v>
      </c>
      <c r="H2198" s="118">
        <v>1</v>
      </c>
      <c r="I2198" s="119">
        <v>0</v>
      </c>
      <c r="J2198" s="120">
        <f t="shared" si="45"/>
        <v>0</v>
      </c>
      <c r="K2198" s="118">
        <v>1.3999999999999999E-4</v>
      </c>
      <c r="L2198" s="118">
        <f t="shared" si="46"/>
        <v>1.3999999999999999E-4</v>
      </c>
      <c r="M2198" s="118"/>
      <c r="N2198" s="118">
        <f t="shared" si="47"/>
        <v>0</v>
      </c>
      <c r="O2198" s="120">
        <v>21</v>
      </c>
      <c r="P2198" s="120">
        <f t="shared" si="48"/>
        <v>0</v>
      </c>
      <c r="Q2198" s="120">
        <f t="shared" si="49"/>
        <v>0</v>
      </c>
      <c r="R2198" s="10"/>
      <c r="S2198" s="10"/>
      <c r="T2198" s="10"/>
    </row>
    <row r="2199" spans="1:20" ht="11.25" outlineLevel="3" x14ac:dyDescent="0.2">
      <c r="A2199" s="16"/>
      <c r="B2199" s="113"/>
      <c r="C2199" s="114">
        <v>12</v>
      </c>
      <c r="D2199" s="115" t="s">
        <v>227</v>
      </c>
      <c r="E2199" s="116" t="s">
        <v>1850</v>
      </c>
      <c r="F2199" s="117" t="s">
        <v>1851</v>
      </c>
      <c r="G2199" s="115" t="s">
        <v>277</v>
      </c>
      <c r="H2199" s="118">
        <v>20</v>
      </c>
      <c r="I2199" s="119">
        <v>0</v>
      </c>
      <c r="J2199" s="120">
        <f t="shared" si="45"/>
        <v>0</v>
      </c>
      <c r="K2199" s="118">
        <v>1E-4</v>
      </c>
      <c r="L2199" s="118">
        <f t="shared" si="46"/>
        <v>2E-3</v>
      </c>
      <c r="M2199" s="118"/>
      <c r="N2199" s="118">
        <f t="shared" si="47"/>
        <v>0</v>
      </c>
      <c r="O2199" s="120">
        <v>21</v>
      </c>
      <c r="P2199" s="120">
        <f t="shared" si="48"/>
        <v>0</v>
      </c>
      <c r="Q2199" s="120">
        <f t="shared" si="49"/>
        <v>0</v>
      </c>
      <c r="R2199" s="10"/>
      <c r="S2199" s="10"/>
      <c r="T2199" s="10"/>
    </row>
    <row r="2200" spans="1:20" ht="11.25" outlineLevel="3" x14ac:dyDescent="0.2">
      <c r="A2200" s="16"/>
      <c r="B2200" s="113"/>
      <c r="C2200" s="114">
        <v>13</v>
      </c>
      <c r="D2200" s="115" t="s">
        <v>227</v>
      </c>
      <c r="E2200" s="116" t="s">
        <v>1852</v>
      </c>
      <c r="F2200" s="117" t="s">
        <v>1853</v>
      </c>
      <c r="G2200" s="115" t="s">
        <v>277</v>
      </c>
      <c r="H2200" s="118">
        <v>20</v>
      </c>
      <c r="I2200" s="119">
        <v>0</v>
      </c>
      <c r="J2200" s="120">
        <f t="shared" si="45"/>
        <v>0</v>
      </c>
      <c r="K2200" s="118">
        <v>1.9000000000000001E-4</v>
      </c>
      <c r="L2200" s="118">
        <f t="shared" si="46"/>
        <v>3.8000000000000004E-3</v>
      </c>
      <c r="M2200" s="118"/>
      <c r="N2200" s="118">
        <f t="shared" si="47"/>
        <v>0</v>
      </c>
      <c r="O2200" s="120">
        <v>21</v>
      </c>
      <c r="P2200" s="120">
        <f t="shared" si="48"/>
        <v>0</v>
      </c>
      <c r="Q2200" s="120">
        <f t="shared" si="49"/>
        <v>0</v>
      </c>
      <c r="R2200" s="10"/>
      <c r="S2200" s="10"/>
      <c r="T2200" s="10"/>
    </row>
    <row r="2201" spans="1:20" ht="11.25" outlineLevel="3" x14ac:dyDescent="0.2">
      <c r="A2201" s="16"/>
      <c r="B2201" s="113"/>
      <c r="C2201" s="114">
        <v>14</v>
      </c>
      <c r="D2201" s="115" t="s">
        <v>227</v>
      </c>
      <c r="E2201" s="116" t="s">
        <v>1854</v>
      </c>
      <c r="F2201" s="117" t="s">
        <v>1855</v>
      </c>
      <c r="G2201" s="115" t="s">
        <v>306</v>
      </c>
      <c r="H2201" s="118">
        <v>3</v>
      </c>
      <c r="I2201" s="119">
        <v>0</v>
      </c>
      <c r="J2201" s="120">
        <f t="shared" si="45"/>
        <v>0</v>
      </c>
      <c r="K2201" s="118">
        <v>5.0000000000000002E-5</v>
      </c>
      <c r="L2201" s="118">
        <f t="shared" si="46"/>
        <v>1.5000000000000001E-4</v>
      </c>
      <c r="M2201" s="118"/>
      <c r="N2201" s="118">
        <f t="shared" si="47"/>
        <v>0</v>
      </c>
      <c r="O2201" s="120">
        <v>21</v>
      </c>
      <c r="P2201" s="120">
        <f t="shared" si="48"/>
        <v>0</v>
      </c>
      <c r="Q2201" s="120">
        <f t="shared" si="49"/>
        <v>0</v>
      </c>
      <c r="R2201" s="10"/>
      <c r="S2201" s="10"/>
      <c r="T2201" s="10"/>
    </row>
    <row r="2202" spans="1:20" ht="11.25" outlineLevel="3" x14ac:dyDescent="0.2">
      <c r="A2202" s="16"/>
      <c r="B2202" s="113"/>
      <c r="C2202" s="114">
        <v>15</v>
      </c>
      <c r="D2202" s="115" t="s">
        <v>227</v>
      </c>
      <c r="E2202" s="116" t="s">
        <v>1856</v>
      </c>
      <c r="F2202" s="117" t="s">
        <v>1857</v>
      </c>
      <c r="G2202" s="115" t="s">
        <v>306</v>
      </c>
      <c r="H2202" s="118">
        <v>10</v>
      </c>
      <c r="I2202" s="119">
        <v>0</v>
      </c>
      <c r="J2202" s="120">
        <f t="shared" si="45"/>
        <v>0</v>
      </c>
      <c r="K2202" s="118">
        <v>9.0000000000000006E-5</v>
      </c>
      <c r="L2202" s="118">
        <f t="shared" si="46"/>
        <v>9.0000000000000008E-4</v>
      </c>
      <c r="M2202" s="118"/>
      <c r="N2202" s="118">
        <f t="shared" si="47"/>
        <v>0</v>
      </c>
      <c r="O2202" s="120">
        <v>21</v>
      </c>
      <c r="P2202" s="120">
        <f t="shared" si="48"/>
        <v>0</v>
      </c>
      <c r="Q2202" s="120">
        <f t="shared" si="49"/>
        <v>0</v>
      </c>
      <c r="R2202" s="10"/>
      <c r="S2202" s="10"/>
      <c r="T2202" s="10"/>
    </row>
    <row r="2203" spans="1:20" ht="11.25" outlineLevel="3" x14ac:dyDescent="0.2">
      <c r="A2203" s="16"/>
      <c r="B2203" s="113"/>
      <c r="C2203" s="114">
        <v>16</v>
      </c>
      <c r="D2203" s="115" t="s">
        <v>227</v>
      </c>
      <c r="E2203" s="116" t="s">
        <v>1858</v>
      </c>
      <c r="F2203" s="117" t="s">
        <v>1859</v>
      </c>
      <c r="G2203" s="115" t="s">
        <v>230</v>
      </c>
      <c r="H2203" s="118">
        <v>18.600000000000001</v>
      </c>
      <c r="I2203" s="119">
        <v>0</v>
      </c>
      <c r="J2203" s="120">
        <f t="shared" si="45"/>
        <v>0</v>
      </c>
      <c r="K2203" s="118">
        <v>1E-3</v>
      </c>
      <c r="L2203" s="118">
        <f t="shared" si="46"/>
        <v>1.8600000000000002E-2</v>
      </c>
      <c r="M2203" s="118"/>
      <c r="N2203" s="118">
        <f t="shared" si="47"/>
        <v>0</v>
      </c>
      <c r="O2203" s="120">
        <v>21</v>
      </c>
      <c r="P2203" s="120">
        <f t="shared" si="48"/>
        <v>0</v>
      </c>
      <c r="Q2203" s="120">
        <f t="shared" si="49"/>
        <v>0</v>
      </c>
      <c r="R2203" s="10"/>
      <c r="S2203" s="10"/>
      <c r="T2203" s="10"/>
    </row>
    <row r="2204" spans="1:20" ht="11.25" outlineLevel="3" x14ac:dyDescent="0.2">
      <c r="A2204" s="16"/>
      <c r="B2204" s="113"/>
      <c r="C2204" s="114">
        <v>17</v>
      </c>
      <c r="D2204" s="115" t="s">
        <v>227</v>
      </c>
      <c r="E2204" s="116" t="s">
        <v>1860</v>
      </c>
      <c r="F2204" s="117" t="s">
        <v>1861</v>
      </c>
      <c r="G2204" s="115" t="s">
        <v>230</v>
      </c>
      <c r="H2204" s="118">
        <v>8.1</v>
      </c>
      <c r="I2204" s="119">
        <v>0</v>
      </c>
      <c r="J2204" s="120">
        <f t="shared" si="45"/>
        <v>0</v>
      </c>
      <c r="K2204" s="118">
        <v>1E-3</v>
      </c>
      <c r="L2204" s="118">
        <f t="shared" si="46"/>
        <v>8.0999999999999996E-3</v>
      </c>
      <c r="M2204" s="118"/>
      <c r="N2204" s="118">
        <f t="shared" si="47"/>
        <v>0</v>
      </c>
      <c r="O2204" s="120">
        <v>21</v>
      </c>
      <c r="P2204" s="120">
        <f t="shared" si="48"/>
        <v>0</v>
      </c>
      <c r="Q2204" s="120">
        <f t="shared" si="49"/>
        <v>0</v>
      </c>
      <c r="R2204" s="10"/>
      <c r="S2204" s="10"/>
      <c r="T2204" s="10"/>
    </row>
    <row r="2205" spans="1:20" ht="11.25" outlineLevel="3" x14ac:dyDescent="0.2">
      <c r="A2205" s="16"/>
      <c r="B2205" s="113"/>
      <c r="C2205" s="114">
        <v>18</v>
      </c>
      <c r="D2205" s="115" t="s">
        <v>227</v>
      </c>
      <c r="E2205" s="116" t="s">
        <v>1862</v>
      </c>
      <c r="F2205" s="117" t="s">
        <v>1863</v>
      </c>
      <c r="G2205" s="115" t="s">
        <v>306</v>
      </c>
      <c r="H2205" s="118">
        <v>15</v>
      </c>
      <c r="I2205" s="119">
        <v>0</v>
      </c>
      <c r="J2205" s="120">
        <f t="shared" si="45"/>
        <v>0</v>
      </c>
      <c r="K2205" s="118">
        <v>1.4000000000000001E-4</v>
      </c>
      <c r="L2205" s="118">
        <f t="shared" si="46"/>
        <v>2.1000000000000003E-3</v>
      </c>
      <c r="M2205" s="118"/>
      <c r="N2205" s="118">
        <f t="shared" si="47"/>
        <v>0</v>
      </c>
      <c r="O2205" s="120">
        <v>21</v>
      </c>
      <c r="P2205" s="120">
        <f t="shared" si="48"/>
        <v>0</v>
      </c>
      <c r="Q2205" s="120">
        <f t="shared" si="49"/>
        <v>0</v>
      </c>
      <c r="R2205" s="10"/>
      <c r="S2205" s="10"/>
      <c r="T2205" s="10"/>
    </row>
    <row r="2206" spans="1:20" ht="11.25" outlineLevel="3" x14ac:dyDescent="0.2">
      <c r="A2206" s="16"/>
      <c r="B2206" s="113"/>
      <c r="C2206" s="114">
        <v>19</v>
      </c>
      <c r="D2206" s="115" t="s">
        <v>227</v>
      </c>
      <c r="E2206" s="116" t="s">
        <v>1864</v>
      </c>
      <c r="F2206" s="117" t="s">
        <v>1865</v>
      </c>
      <c r="G2206" s="115" t="s">
        <v>306</v>
      </c>
      <c r="H2206" s="118">
        <v>25</v>
      </c>
      <c r="I2206" s="119">
        <v>0</v>
      </c>
      <c r="J2206" s="120">
        <f t="shared" si="45"/>
        <v>0</v>
      </c>
      <c r="K2206" s="118">
        <v>2.1000000000000001E-4</v>
      </c>
      <c r="L2206" s="118">
        <f t="shared" si="46"/>
        <v>5.2500000000000003E-3</v>
      </c>
      <c r="M2206" s="118"/>
      <c r="N2206" s="118">
        <f t="shared" si="47"/>
        <v>0</v>
      </c>
      <c r="O2206" s="120">
        <v>21</v>
      </c>
      <c r="P2206" s="120">
        <f t="shared" si="48"/>
        <v>0</v>
      </c>
      <c r="Q2206" s="120">
        <f t="shared" si="49"/>
        <v>0</v>
      </c>
      <c r="R2206" s="10"/>
      <c r="S2206" s="10"/>
      <c r="T2206" s="10"/>
    </row>
    <row r="2207" spans="1:20" ht="11.25" outlineLevel="3" x14ac:dyDescent="0.2">
      <c r="A2207" s="16"/>
      <c r="B2207" s="113"/>
      <c r="C2207" s="114">
        <v>20</v>
      </c>
      <c r="D2207" s="115" t="s">
        <v>227</v>
      </c>
      <c r="E2207" s="116" t="s">
        <v>1866</v>
      </c>
      <c r="F2207" s="117" t="s">
        <v>1867</v>
      </c>
      <c r="G2207" s="115" t="s">
        <v>306</v>
      </c>
      <c r="H2207" s="118">
        <v>12</v>
      </c>
      <c r="I2207" s="119">
        <v>0</v>
      </c>
      <c r="J2207" s="120">
        <f t="shared" si="45"/>
        <v>0</v>
      </c>
      <c r="K2207" s="118">
        <v>2.3000000000000001E-4</v>
      </c>
      <c r="L2207" s="118">
        <f t="shared" si="46"/>
        <v>2.7600000000000003E-3</v>
      </c>
      <c r="M2207" s="118"/>
      <c r="N2207" s="118">
        <f t="shared" si="47"/>
        <v>0</v>
      </c>
      <c r="O2207" s="120">
        <v>21</v>
      </c>
      <c r="P2207" s="120">
        <f t="shared" si="48"/>
        <v>0</v>
      </c>
      <c r="Q2207" s="120">
        <f t="shared" si="49"/>
        <v>0</v>
      </c>
      <c r="R2207" s="10"/>
      <c r="S2207" s="10"/>
      <c r="T2207" s="10"/>
    </row>
    <row r="2208" spans="1:20" ht="11.25" outlineLevel="3" x14ac:dyDescent="0.2">
      <c r="A2208" s="16"/>
      <c r="B2208" s="113"/>
      <c r="C2208" s="114">
        <v>21</v>
      </c>
      <c r="D2208" s="115" t="s">
        <v>227</v>
      </c>
      <c r="E2208" s="116" t="s">
        <v>1868</v>
      </c>
      <c r="F2208" s="117" t="s">
        <v>1869</v>
      </c>
      <c r="G2208" s="115" t="s">
        <v>306</v>
      </c>
      <c r="H2208" s="118">
        <v>5</v>
      </c>
      <c r="I2208" s="119">
        <v>0</v>
      </c>
      <c r="J2208" s="120">
        <f t="shared" si="45"/>
        <v>0</v>
      </c>
      <c r="K2208" s="118">
        <v>1.6000000000000001E-4</v>
      </c>
      <c r="L2208" s="118">
        <f t="shared" si="46"/>
        <v>8.0000000000000004E-4</v>
      </c>
      <c r="M2208" s="118"/>
      <c r="N2208" s="118">
        <f t="shared" si="47"/>
        <v>0</v>
      </c>
      <c r="O2208" s="120">
        <v>21</v>
      </c>
      <c r="P2208" s="120">
        <f t="shared" si="48"/>
        <v>0</v>
      </c>
      <c r="Q2208" s="120">
        <f t="shared" si="49"/>
        <v>0</v>
      </c>
      <c r="R2208" s="10"/>
      <c r="S2208" s="10"/>
      <c r="T2208" s="10"/>
    </row>
    <row r="2209" spans="1:20" ht="11.25" outlineLevel="3" x14ac:dyDescent="0.2">
      <c r="A2209" s="16"/>
      <c r="B2209" s="113"/>
      <c r="C2209" s="114">
        <v>22</v>
      </c>
      <c r="D2209" s="115" t="s">
        <v>227</v>
      </c>
      <c r="E2209" s="116" t="s">
        <v>1868</v>
      </c>
      <c r="F2209" s="117" t="s">
        <v>1869</v>
      </c>
      <c r="G2209" s="115" t="s">
        <v>306</v>
      </c>
      <c r="H2209" s="118">
        <v>4</v>
      </c>
      <c r="I2209" s="119">
        <v>0</v>
      </c>
      <c r="J2209" s="120">
        <f t="shared" si="45"/>
        <v>0</v>
      </c>
      <c r="K2209" s="118">
        <v>1.6000000000000001E-4</v>
      </c>
      <c r="L2209" s="118">
        <f t="shared" si="46"/>
        <v>6.4000000000000005E-4</v>
      </c>
      <c r="M2209" s="118"/>
      <c r="N2209" s="118">
        <f t="shared" si="47"/>
        <v>0</v>
      </c>
      <c r="O2209" s="120">
        <v>21</v>
      </c>
      <c r="P2209" s="120">
        <f t="shared" si="48"/>
        <v>0</v>
      </c>
      <c r="Q2209" s="120">
        <f t="shared" si="49"/>
        <v>0</v>
      </c>
      <c r="R2209" s="10"/>
      <c r="S2209" s="10"/>
      <c r="T2209" s="10"/>
    </row>
    <row r="2210" spans="1:20" ht="11.25" outlineLevel="3" x14ac:dyDescent="0.2">
      <c r="A2210" s="16"/>
      <c r="B2210" s="113"/>
      <c r="C2210" s="114">
        <v>23</v>
      </c>
      <c r="D2210" s="115" t="s">
        <v>227</v>
      </c>
      <c r="E2210" s="116" t="s">
        <v>1870</v>
      </c>
      <c r="F2210" s="117" t="s">
        <v>1871</v>
      </c>
      <c r="G2210" s="115" t="s">
        <v>306</v>
      </c>
      <c r="H2210" s="118">
        <v>3</v>
      </c>
      <c r="I2210" s="119">
        <v>0</v>
      </c>
      <c r="J2210" s="120">
        <f t="shared" si="45"/>
        <v>0</v>
      </c>
      <c r="K2210" s="118">
        <v>1.2999999999999999E-4</v>
      </c>
      <c r="L2210" s="118">
        <f t="shared" si="46"/>
        <v>3.8999999999999994E-4</v>
      </c>
      <c r="M2210" s="118"/>
      <c r="N2210" s="118">
        <f t="shared" si="47"/>
        <v>0</v>
      </c>
      <c r="O2210" s="120">
        <v>21</v>
      </c>
      <c r="P2210" s="120">
        <f t="shared" si="48"/>
        <v>0</v>
      </c>
      <c r="Q2210" s="120">
        <f t="shared" si="49"/>
        <v>0</v>
      </c>
      <c r="R2210" s="10"/>
      <c r="S2210" s="10"/>
      <c r="T2210" s="10"/>
    </row>
    <row r="2211" spans="1:20" ht="11.25" outlineLevel="3" x14ac:dyDescent="0.2">
      <c r="A2211" s="16"/>
      <c r="B2211" s="113"/>
      <c r="C2211" s="114">
        <v>24</v>
      </c>
      <c r="D2211" s="115" t="s">
        <v>227</v>
      </c>
      <c r="E2211" s="116" t="s">
        <v>1872</v>
      </c>
      <c r="F2211" s="117" t="s">
        <v>1873</v>
      </c>
      <c r="G2211" s="115" t="s">
        <v>306</v>
      </c>
      <c r="H2211" s="118">
        <v>3</v>
      </c>
      <c r="I2211" s="119">
        <v>0</v>
      </c>
      <c r="J2211" s="120">
        <f t="shared" si="45"/>
        <v>0</v>
      </c>
      <c r="K2211" s="118">
        <v>2.0000000000000001E-4</v>
      </c>
      <c r="L2211" s="118">
        <f t="shared" si="46"/>
        <v>6.0000000000000006E-4</v>
      </c>
      <c r="M2211" s="118"/>
      <c r="N2211" s="118">
        <f t="shared" si="47"/>
        <v>0</v>
      </c>
      <c r="O2211" s="120">
        <v>21</v>
      </c>
      <c r="P2211" s="120">
        <f t="shared" si="48"/>
        <v>0</v>
      </c>
      <c r="Q2211" s="120">
        <f t="shared" si="49"/>
        <v>0</v>
      </c>
      <c r="R2211" s="10"/>
      <c r="S2211" s="10"/>
      <c r="T2211" s="10"/>
    </row>
    <row r="2212" spans="1:20" ht="11.25" outlineLevel="3" x14ac:dyDescent="0.2">
      <c r="A2212" s="16"/>
      <c r="B2212" s="113"/>
      <c r="C2212" s="114">
        <v>25</v>
      </c>
      <c r="D2212" s="115" t="s">
        <v>227</v>
      </c>
      <c r="E2212" s="116" t="s">
        <v>1874</v>
      </c>
      <c r="F2212" s="117" t="s">
        <v>1875</v>
      </c>
      <c r="G2212" s="115" t="s">
        <v>306</v>
      </c>
      <c r="H2212" s="118">
        <v>8</v>
      </c>
      <c r="I2212" s="119">
        <v>0</v>
      </c>
      <c r="J2212" s="120">
        <f t="shared" si="45"/>
        <v>0</v>
      </c>
      <c r="K2212" s="118">
        <v>2.5999999999999998E-4</v>
      </c>
      <c r="L2212" s="118">
        <f t="shared" si="46"/>
        <v>2.0799999999999998E-3</v>
      </c>
      <c r="M2212" s="118"/>
      <c r="N2212" s="118">
        <f t="shared" si="47"/>
        <v>0</v>
      </c>
      <c r="O2212" s="120">
        <v>21</v>
      </c>
      <c r="P2212" s="120">
        <f t="shared" si="48"/>
        <v>0</v>
      </c>
      <c r="Q2212" s="120">
        <f t="shared" si="49"/>
        <v>0</v>
      </c>
      <c r="R2212" s="10"/>
      <c r="S2212" s="10"/>
      <c r="T2212" s="10"/>
    </row>
    <row r="2213" spans="1:20" ht="11.25" outlineLevel="3" x14ac:dyDescent="0.2">
      <c r="A2213" s="16"/>
      <c r="B2213" s="113"/>
      <c r="C2213" s="114">
        <v>26</v>
      </c>
      <c r="D2213" s="115" t="s">
        <v>227</v>
      </c>
      <c r="E2213" s="116" t="s">
        <v>1876</v>
      </c>
      <c r="F2213" s="117" t="s">
        <v>1877</v>
      </c>
      <c r="G2213" s="115" t="s">
        <v>306</v>
      </c>
      <c r="H2213" s="118">
        <v>8</v>
      </c>
      <c r="I2213" s="119">
        <v>0</v>
      </c>
      <c r="J2213" s="120">
        <f t="shared" si="45"/>
        <v>0</v>
      </c>
      <c r="K2213" s="118">
        <v>6.9999999999999999E-4</v>
      </c>
      <c r="L2213" s="118">
        <f t="shared" si="46"/>
        <v>5.5999999999999999E-3</v>
      </c>
      <c r="M2213" s="118"/>
      <c r="N2213" s="118">
        <f t="shared" si="47"/>
        <v>0</v>
      </c>
      <c r="O2213" s="120">
        <v>21</v>
      </c>
      <c r="P2213" s="120">
        <f t="shared" si="48"/>
        <v>0</v>
      </c>
      <c r="Q2213" s="120">
        <f t="shared" si="49"/>
        <v>0</v>
      </c>
      <c r="R2213" s="10"/>
      <c r="S2213" s="10"/>
      <c r="T2213" s="10"/>
    </row>
    <row r="2214" spans="1:20" ht="11.25" outlineLevel="3" x14ac:dyDescent="0.2">
      <c r="A2214" s="16"/>
      <c r="B2214" s="113"/>
      <c r="C2214" s="114">
        <v>27</v>
      </c>
      <c r="D2214" s="115" t="s">
        <v>227</v>
      </c>
      <c r="E2214" s="116" t="s">
        <v>1878</v>
      </c>
      <c r="F2214" s="117" t="s">
        <v>1879</v>
      </c>
      <c r="G2214" s="115" t="s">
        <v>306</v>
      </c>
      <c r="H2214" s="118">
        <v>5</v>
      </c>
      <c r="I2214" s="119">
        <v>0</v>
      </c>
      <c r="J2214" s="120">
        <f t="shared" si="45"/>
        <v>0</v>
      </c>
      <c r="K2214" s="118">
        <v>6.9999999999999994E-5</v>
      </c>
      <c r="L2214" s="118">
        <f t="shared" si="46"/>
        <v>3.4999999999999994E-4</v>
      </c>
      <c r="M2214" s="118"/>
      <c r="N2214" s="118">
        <f t="shared" si="47"/>
        <v>0</v>
      </c>
      <c r="O2214" s="120">
        <v>21</v>
      </c>
      <c r="P2214" s="120">
        <f t="shared" si="48"/>
        <v>0</v>
      </c>
      <c r="Q2214" s="120">
        <f t="shared" si="49"/>
        <v>0</v>
      </c>
      <c r="R2214" s="10"/>
      <c r="S2214" s="10"/>
      <c r="T2214" s="10"/>
    </row>
    <row r="2215" spans="1:20" ht="11.25" outlineLevel="3" x14ac:dyDescent="0.2">
      <c r="A2215" s="16"/>
      <c r="B2215" s="113"/>
      <c r="C2215" s="114">
        <v>28</v>
      </c>
      <c r="D2215" s="115" t="s">
        <v>227</v>
      </c>
      <c r="E2215" s="116" t="s">
        <v>1880</v>
      </c>
      <c r="F2215" s="117" t="s">
        <v>1881</v>
      </c>
      <c r="G2215" s="115" t="s">
        <v>230</v>
      </c>
      <c r="H2215" s="118">
        <v>53</v>
      </c>
      <c r="I2215" s="119">
        <v>0</v>
      </c>
      <c r="J2215" s="120">
        <f t="shared" si="45"/>
        <v>0</v>
      </c>
      <c r="K2215" s="118">
        <v>1E-3</v>
      </c>
      <c r="L2215" s="118">
        <f t="shared" si="46"/>
        <v>5.2999999999999999E-2</v>
      </c>
      <c r="M2215" s="118"/>
      <c r="N2215" s="118">
        <f t="shared" si="47"/>
        <v>0</v>
      </c>
      <c r="O2215" s="120">
        <v>21</v>
      </c>
      <c r="P2215" s="120">
        <f t="shared" si="48"/>
        <v>0</v>
      </c>
      <c r="Q2215" s="120">
        <f t="shared" si="49"/>
        <v>0</v>
      </c>
      <c r="R2215" s="10"/>
      <c r="S2215" s="10"/>
      <c r="T2215" s="10"/>
    </row>
    <row r="2216" spans="1:20" ht="11.25" outlineLevel="3" x14ac:dyDescent="0.2">
      <c r="A2216" s="16"/>
      <c r="B2216" s="113"/>
      <c r="C2216" s="114">
        <v>29</v>
      </c>
      <c r="D2216" s="115" t="s">
        <v>227</v>
      </c>
      <c r="E2216" s="116" t="s">
        <v>1882</v>
      </c>
      <c r="F2216" s="117" t="s">
        <v>1883</v>
      </c>
      <c r="G2216" s="115" t="s">
        <v>306</v>
      </c>
      <c r="H2216" s="118">
        <v>3</v>
      </c>
      <c r="I2216" s="119">
        <v>0</v>
      </c>
      <c r="J2216" s="120">
        <f t="shared" si="45"/>
        <v>0</v>
      </c>
      <c r="K2216" s="118">
        <v>1.2999999999999999E-4</v>
      </c>
      <c r="L2216" s="118">
        <f t="shared" si="46"/>
        <v>3.8999999999999994E-4</v>
      </c>
      <c r="M2216" s="118"/>
      <c r="N2216" s="118">
        <f t="shared" si="47"/>
        <v>0</v>
      </c>
      <c r="O2216" s="120">
        <v>21</v>
      </c>
      <c r="P2216" s="120">
        <f t="shared" si="48"/>
        <v>0</v>
      </c>
      <c r="Q2216" s="120">
        <f t="shared" si="49"/>
        <v>0</v>
      </c>
      <c r="R2216" s="10"/>
      <c r="S2216" s="10"/>
      <c r="T2216" s="10"/>
    </row>
    <row r="2217" spans="1:20" ht="11.25" outlineLevel="3" x14ac:dyDescent="0.2">
      <c r="A2217" s="16"/>
      <c r="B2217" s="113"/>
      <c r="C2217" s="114">
        <v>30</v>
      </c>
      <c r="D2217" s="115" t="s">
        <v>227</v>
      </c>
      <c r="E2217" s="116" t="s">
        <v>1884</v>
      </c>
      <c r="F2217" s="117" t="s">
        <v>1885</v>
      </c>
      <c r="G2217" s="115" t="s">
        <v>306</v>
      </c>
      <c r="H2217" s="118">
        <v>1</v>
      </c>
      <c r="I2217" s="119">
        <v>0</v>
      </c>
      <c r="J2217" s="120">
        <f t="shared" si="45"/>
        <v>0</v>
      </c>
      <c r="K2217" s="118"/>
      <c r="L2217" s="118">
        <f t="shared" si="46"/>
        <v>0</v>
      </c>
      <c r="M2217" s="118"/>
      <c r="N2217" s="118">
        <f t="shared" si="47"/>
        <v>0</v>
      </c>
      <c r="O2217" s="120">
        <v>21</v>
      </c>
      <c r="P2217" s="120">
        <f t="shared" si="48"/>
        <v>0</v>
      </c>
      <c r="Q2217" s="120">
        <f t="shared" si="49"/>
        <v>0</v>
      </c>
      <c r="R2217" s="10"/>
      <c r="S2217" s="10"/>
      <c r="T2217" s="10"/>
    </row>
    <row r="2218" spans="1:20" ht="11.25" outlineLevel="3" x14ac:dyDescent="0.2">
      <c r="A2218" s="16"/>
      <c r="B2218" s="113"/>
      <c r="C2218" s="114">
        <v>31</v>
      </c>
      <c r="D2218" s="115" t="s">
        <v>227</v>
      </c>
      <c r="E2218" s="116" t="s">
        <v>1886</v>
      </c>
      <c r="F2218" s="117" t="s">
        <v>1887</v>
      </c>
      <c r="G2218" s="115" t="s">
        <v>306</v>
      </c>
      <c r="H2218" s="118">
        <v>1</v>
      </c>
      <c r="I2218" s="119">
        <v>0</v>
      </c>
      <c r="J2218" s="120">
        <f t="shared" si="45"/>
        <v>0</v>
      </c>
      <c r="K2218" s="118"/>
      <c r="L2218" s="118">
        <f t="shared" si="46"/>
        <v>0</v>
      </c>
      <c r="M2218" s="118"/>
      <c r="N2218" s="118">
        <f t="shared" si="47"/>
        <v>0</v>
      </c>
      <c r="O2218" s="120">
        <v>21</v>
      </c>
      <c r="P2218" s="120">
        <f t="shared" si="48"/>
        <v>0</v>
      </c>
      <c r="Q2218" s="120">
        <f t="shared" si="49"/>
        <v>0</v>
      </c>
      <c r="R2218" s="10"/>
      <c r="S2218" s="10"/>
      <c r="T2218" s="10"/>
    </row>
    <row r="2219" spans="1:20" ht="11.25" outlineLevel="3" x14ac:dyDescent="0.2">
      <c r="A2219" s="16"/>
      <c r="B2219" s="113"/>
      <c r="C2219" s="114">
        <v>32</v>
      </c>
      <c r="D2219" s="115" t="s">
        <v>227</v>
      </c>
      <c r="E2219" s="116" t="s">
        <v>1888</v>
      </c>
      <c r="F2219" s="117" t="s">
        <v>1889</v>
      </c>
      <c r="G2219" s="115" t="s">
        <v>306</v>
      </c>
      <c r="H2219" s="118">
        <v>1</v>
      </c>
      <c r="I2219" s="119">
        <v>0</v>
      </c>
      <c r="J2219" s="120">
        <f t="shared" si="45"/>
        <v>0</v>
      </c>
      <c r="K2219" s="118"/>
      <c r="L2219" s="118">
        <f t="shared" si="46"/>
        <v>0</v>
      </c>
      <c r="M2219" s="118"/>
      <c r="N2219" s="118">
        <f t="shared" si="47"/>
        <v>0</v>
      </c>
      <c r="O2219" s="120">
        <v>21</v>
      </c>
      <c r="P2219" s="120">
        <f t="shared" si="48"/>
        <v>0</v>
      </c>
      <c r="Q2219" s="120">
        <f t="shared" si="49"/>
        <v>0</v>
      </c>
      <c r="R2219" s="10"/>
      <c r="S2219" s="10"/>
      <c r="T2219" s="10"/>
    </row>
    <row r="2220" spans="1:20" ht="11.25" outlineLevel="3" x14ac:dyDescent="0.2">
      <c r="A2220" s="16"/>
      <c r="B2220" s="113"/>
      <c r="C2220" s="114">
        <v>33</v>
      </c>
      <c r="D2220" s="115" t="s">
        <v>227</v>
      </c>
      <c r="E2220" s="116" t="s">
        <v>1890</v>
      </c>
      <c r="F2220" s="117" t="s">
        <v>1891</v>
      </c>
      <c r="G2220" s="115" t="s">
        <v>306</v>
      </c>
      <c r="H2220" s="118">
        <v>2</v>
      </c>
      <c r="I2220" s="119">
        <v>0</v>
      </c>
      <c r="J2220" s="120">
        <f t="shared" ref="J2220:J2251" si="50">H2220*I2220</f>
        <v>0</v>
      </c>
      <c r="K2220" s="118"/>
      <c r="L2220" s="118">
        <f t="shared" ref="L2220:L2251" si="51">H2220*K2220</f>
        <v>0</v>
      </c>
      <c r="M2220" s="118"/>
      <c r="N2220" s="118">
        <f t="shared" ref="N2220:N2251" si="52">H2220*M2220</f>
        <v>0</v>
      </c>
      <c r="O2220" s="120">
        <v>21</v>
      </c>
      <c r="P2220" s="120">
        <f t="shared" ref="P2220:P2251" si="53">J2220*(O2220/100)</f>
        <v>0</v>
      </c>
      <c r="Q2220" s="120">
        <f t="shared" ref="Q2220:Q2251" si="54">J2220+P2220</f>
        <v>0</v>
      </c>
      <c r="R2220" s="10"/>
      <c r="S2220" s="10"/>
      <c r="T2220" s="10"/>
    </row>
    <row r="2221" spans="1:20" ht="11.25" outlineLevel="3" x14ac:dyDescent="0.2">
      <c r="A2221" s="16"/>
      <c r="B2221" s="113"/>
      <c r="C2221" s="114">
        <v>34</v>
      </c>
      <c r="D2221" s="115" t="s">
        <v>227</v>
      </c>
      <c r="E2221" s="116" t="s">
        <v>1892</v>
      </c>
      <c r="F2221" s="117" t="s">
        <v>1893</v>
      </c>
      <c r="G2221" s="115" t="s">
        <v>277</v>
      </c>
      <c r="H2221" s="118">
        <v>30</v>
      </c>
      <c r="I2221" s="119">
        <v>0</v>
      </c>
      <c r="J2221" s="120">
        <f t="shared" si="50"/>
        <v>0</v>
      </c>
      <c r="K2221" s="118"/>
      <c r="L2221" s="118">
        <f t="shared" si="51"/>
        <v>0</v>
      </c>
      <c r="M2221" s="118"/>
      <c r="N2221" s="118">
        <f t="shared" si="52"/>
        <v>0</v>
      </c>
      <c r="O2221" s="120">
        <v>21</v>
      </c>
      <c r="P2221" s="120">
        <f t="shared" si="53"/>
        <v>0</v>
      </c>
      <c r="Q2221" s="120">
        <f t="shared" si="54"/>
        <v>0</v>
      </c>
      <c r="R2221" s="10"/>
      <c r="S2221" s="10"/>
      <c r="T2221" s="10"/>
    </row>
    <row r="2222" spans="1:20" ht="11.25" outlineLevel="3" x14ac:dyDescent="0.2">
      <c r="A2222" s="16"/>
      <c r="B2222" s="113"/>
      <c r="C2222" s="114">
        <v>35</v>
      </c>
      <c r="D2222" s="115" t="s">
        <v>227</v>
      </c>
      <c r="E2222" s="116" t="s">
        <v>1894</v>
      </c>
      <c r="F2222" s="117" t="s">
        <v>1895</v>
      </c>
      <c r="G2222" s="115" t="s">
        <v>1055</v>
      </c>
      <c r="H2222" s="118">
        <v>1</v>
      </c>
      <c r="I2222" s="119">
        <v>0</v>
      </c>
      <c r="J2222" s="120">
        <f t="shared" si="50"/>
        <v>0</v>
      </c>
      <c r="K2222" s="118"/>
      <c r="L2222" s="118">
        <f t="shared" si="51"/>
        <v>0</v>
      </c>
      <c r="M2222" s="118"/>
      <c r="N2222" s="118">
        <f t="shared" si="52"/>
        <v>0</v>
      </c>
      <c r="O2222" s="120">
        <v>21</v>
      </c>
      <c r="P2222" s="120">
        <f t="shared" si="53"/>
        <v>0</v>
      </c>
      <c r="Q2222" s="120">
        <f t="shared" si="54"/>
        <v>0</v>
      </c>
      <c r="R2222" s="10"/>
      <c r="S2222" s="10"/>
      <c r="T2222" s="10"/>
    </row>
    <row r="2223" spans="1:20" ht="11.25" outlineLevel="3" x14ac:dyDescent="0.2">
      <c r="A2223" s="16"/>
      <c r="B2223" s="113"/>
      <c r="C2223" s="114">
        <v>36</v>
      </c>
      <c r="D2223" s="115" t="s">
        <v>227</v>
      </c>
      <c r="E2223" s="116" t="s">
        <v>1896</v>
      </c>
      <c r="F2223" s="117" t="s">
        <v>1897</v>
      </c>
      <c r="G2223" s="115" t="s">
        <v>306</v>
      </c>
      <c r="H2223" s="118">
        <v>2</v>
      </c>
      <c r="I2223" s="119">
        <v>0</v>
      </c>
      <c r="J2223" s="120">
        <f t="shared" si="50"/>
        <v>0</v>
      </c>
      <c r="K2223" s="118"/>
      <c r="L2223" s="118">
        <f t="shared" si="51"/>
        <v>0</v>
      </c>
      <c r="M2223" s="118"/>
      <c r="N2223" s="118">
        <f t="shared" si="52"/>
        <v>0</v>
      </c>
      <c r="O2223" s="120">
        <v>21</v>
      </c>
      <c r="P2223" s="120">
        <f t="shared" si="53"/>
        <v>0</v>
      </c>
      <c r="Q2223" s="120">
        <f t="shared" si="54"/>
        <v>0</v>
      </c>
      <c r="R2223" s="10"/>
      <c r="S2223" s="10"/>
      <c r="T2223" s="10"/>
    </row>
    <row r="2224" spans="1:20" ht="11.25" outlineLevel="3" x14ac:dyDescent="0.2">
      <c r="A2224" s="16"/>
      <c r="B2224" s="113"/>
      <c r="C2224" s="114">
        <v>37</v>
      </c>
      <c r="D2224" s="115" t="s">
        <v>227</v>
      </c>
      <c r="E2224" s="116" t="s">
        <v>1898</v>
      </c>
      <c r="F2224" s="117" t="s">
        <v>1899</v>
      </c>
      <c r="G2224" s="115" t="s">
        <v>306</v>
      </c>
      <c r="H2224" s="118">
        <v>2</v>
      </c>
      <c r="I2224" s="119">
        <v>0</v>
      </c>
      <c r="J2224" s="120">
        <f t="shared" si="50"/>
        <v>0</v>
      </c>
      <c r="K2224" s="118"/>
      <c r="L2224" s="118">
        <f t="shared" si="51"/>
        <v>0</v>
      </c>
      <c r="M2224" s="118"/>
      <c r="N2224" s="118">
        <f t="shared" si="52"/>
        <v>0</v>
      </c>
      <c r="O2224" s="120">
        <v>21</v>
      </c>
      <c r="P2224" s="120">
        <f t="shared" si="53"/>
        <v>0</v>
      </c>
      <c r="Q2224" s="120">
        <f t="shared" si="54"/>
        <v>0</v>
      </c>
      <c r="R2224" s="10"/>
      <c r="S2224" s="10"/>
      <c r="T2224" s="10"/>
    </row>
    <row r="2225" spans="1:20" ht="11.25" outlineLevel="3" x14ac:dyDescent="0.2">
      <c r="A2225" s="16"/>
      <c r="B2225" s="113"/>
      <c r="C2225" s="114">
        <v>38</v>
      </c>
      <c r="D2225" s="115" t="s">
        <v>227</v>
      </c>
      <c r="E2225" s="116" t="s">
        <v>1900</v>
      </c>
      <c r="F2225" s="117" t="s">
        <v>1901</v>
      </c>
      <c r="G2225" s="115" t="s">
        <v>306</v>
      </c>
      <c r="H2225" s="118">
        <v>3</v>
      </c>
      <c r="I2225" s="119">
        <v>0</v>
      </c>
      <c r="J2225" s="120">
        <f t="shared" si="50"/>
        <v>0</v>
      </c>
      <c r="K2225" s="118"/>
      <c r="L2225" s="118">
        <f t="shared" si="51"/>
        <v>0</v>
      </c>
      <c r="M2225" s="118"/>
      <c r="N2225" s="118">
        <f t="shared" si="52"/>
        <v>0</v>
      </c>
      <c r="O2225" s="120">
        <v>21</v>
      </c>
      <c r="P2225" s="120">
        <f t="shared" si="53"/>
        <v>0</v>
      </c>
      <c r="Q2225" s="120">
        <f t="shared" si="54"/>
        <v>0</v>
      </c>
      <c r="R2225" s="10"/>
      <c r="S2225" s="10"/>
      <c r="T2225" s="10"/>
    </row>
    <row r="2226" spans="1:20" ht="11.25" outlineLevel="3" x14ac:dyDescent="0.2">
      <c r="A2226" s="16"/>
      <c r="B2226" s="113"/>
      <c r="C2226" s="114">
        <v>39</v>
      </c>
      <c r="D2226" s="115" t="s">
        <v>227</v>
      </c>
      <c r="E2226" s="116" t="s">
        <v>1902</v>
      </c>
      <c r="F2226" s="117" t="s">
        <v>1903</v>
      </c>
      <c r="G2226" s="115" t="s">
        <v>306</v>
      </c>
      <c r="H2226" s="118">
        <v>2</v>
      </c>
      <c r="I2226" s="119">
        <v>0</v>
      </c>
      <c r="J2226" s="120">
        <f t="shared" si="50"/>
        <v>0</v>
      </c>
      <c r="K2226" s="118"/>
      <c r="L2226" s="118">
        <f t="shared" si="51"/>
        <v>0</v>
      </c>
      <c r="M2226" s="118"/>
      <c r="N2226" s="118">
        <f t="shared" si="52"/>
        <v>0</v>
      </c>
      <c r="O2226" s="120">
        <v>21</v>
      </c>
      <c r="P2226" s="120">
        <f t="shared" si="53"/>
        <v>0</v>
      </c>
      <c r="Q2226" s="120">
        <f t="shared" si="54"/>
        <v>0</v>
      </c>
      <c r="R2226" s="10"/>
      <c r="S2226" s="10"/>
      <c r="T2226" s="10"/>
    </row>
    <row r="2227" spans="1:20" ht="11.25" outlineLevel="3" x14ac:dyDescent="0.2">
      <c r="A2227" s="16"/>
      <c r="B2227" s="113"/>
      <c r="C2227" s="114">
        <v>40</v>
      </c>
      <c r="D2227" s="115" t="s">
        <v>227</v>
      </c>
      <c r="E2227" s="116" t="s">
        <v>1904</v>
      </c>
      <c r="F2227" s="117" t="s">
        <v>1905</v>
      </c>
      <c r="G2227" s="115" t="s">
        <v>306</v>
      </c>
      <c r="H2227" s="118">
        <v>10</v>
      </c>
      <c r="I2227" s="119">
        <v>0</v>
      </c>
      <c r="J2227" s="120">
        <f t="shared" si="50"/>
        <v>0</v>
      </c>
      <c r="K2227" s="118"/>
      <c r="L2227" s="118">
        <f t="shared" si="51"/>
        <v>0</v>
      </c>
      <c r="M2227" s="118"/>
      <c r="N2227" s="118">
        <f t="shared" si="52"/>
        <v>0</v>
      </c>
      <c r="O2227" s="120">
        <v>21</v>
      </c>
      <c r="P2227" s="120">
        <f t="shared" si="53"/>
        <v>0</v>
      </c>
      <c r="Q2227" s="120">
        <f t="shared" si="54"/>
        <v>0</v>
      </c>
      <c r="R2227" s="10"/>
      <c r="S2227" s="10"/>
      <c r="T2227" s="10"/>
    </row>
    <row r="2228" spans="1:20" ht="11.25" outlineLevel="3" x14ac:dyDescent="0.2">
      <c r="A2228" s="16"/>
      <c r="B2228" s="113"/>
      <c r="C2228" s="114">
        <v>41</v>
      </c>
      <c r="D2228" s="115" t="s">
        <v>227</v>
      </c>
      <c r="E2228" s="116" t="s">
        <v>1906</v>
      </c>
      <c r="F2228" s="117" t="s">
        <v>1907</v>
      </c>
      <c r="G2228" s="115" t="s">
        <v>306</v>
      </c>
      <c r="H2228" s="118">
        <v>3</v>
      </c>
      <c r="I2228" s="119">
        <v>0</v>
      </c>
      <c r="J2228" s="120">
        <f t="shared" si="50"/>
        <v>0</v>
      </c>
      <c r="K2228" s="118"/>
      <c r="L2228" s="118">
        <f t="shared" si="51"/>
        <v>0</v>
      </c>
      <c r="M2228" s="118"/>
      <c r="N2228" s="118">
        <f t="shared" si="52"/>
        <v>0</v>
      </c>
      <c r="O2228" s="120">
        <v>21</v>
      </c>
      <c r="P2228" s="120">
        <f t="shared" si="53"/>
        <v>0</v>
      </c>
      <c r="Q2228" s="120">
        <f t="shared" si="54"/>
        <v>0</v>
      </c>
      <c r="R2228" s="10"/>
      <c r="S2228" s="10"/>
      <c r="T2228" s="10"/>
    </row>
    <row r="2229" spans="1:20" ht="11.25" outlineLevel="3" x14ac:dyDescent="0.2">
      <c r="A2229" s="16"/>
      <c r="B2229" s="113"/>
      <c r="C2229" s="114">
        <v>42</v>
      </c>
      <c r="D2229" s="115" t="s">
        <v>227</v>
      </c>
      <c r="E2229" s="116" t="s">
        <v>1908</v>
      </c>
      <c r="F2229" s="117" t="s">
        <v>1909</v>
      </c>
      <c r="G2229" s="115" t="s">
        <v>306</v>
      </c>
      <c r="H2229" s="118">
        <v>4</v>
      </c>
      <c r="I2229" s="119">
        <v>0</v>
      </c>
      <c r="J2229" s="120">
        <f t="shared" si="50"/>
        <v>0</v>
      </c>
      <c r="K2229" s="118"/>
      <c r="L2229" s="118">
        <f t="shared" si="51"/>
        <v>0</v>
      </c>
      <c r="M2229" s="118"/>
      <c r="N2229" s="118">
        <f t="shared" si="52"/>
        <v>0</v>
      </c>
      <c r="O2229" s="120">
        <v>21</v>
      </c>
      <c r="P2229" s="120">
        <f t="shared" si="53"/>
        <v>0</v>
      </c>
      <c r="Q2229" s="120">
        <f t="shared" si="54"/>
        <v>0</v>
      </c>
      <c r="R2229" s="10"/>
      <c r="S2229" s="10"/>
      <c r="T2229" s="10"/>
    </row>
    <row r="2230" spans="1:20" ht="11.25" outlineLevel="3" x14ac:dyDescent="0.2">
      <c r="A2230" s="16"/>
      <c r="B2230" s="113"/>
      <c r="C2230" s="114">
        <v>43</v>
      </c>
      <c r="D2230" s="115" t="s">
        <v>227</v>
      </c>
      <c r="E2230" s="116" t="s">
        <v>1910</v>
      </c>
      <c r="F2230" s="117" t="s">
        <v>1911</v>
      </c>
      <c r="G2230" s="115" t="s">
        <v>306</v>
      </c>
      <c r="H2230" s="118">
        <v>3</v>
      </c>
      <c r="I2230" s="119">
        <v>0</v>
      </c>
      <c r="J2230" s="120">
        <f t="shared" si="50"/>
        <v>0</v>
      </c>
      <c r="K2230" s="118"/>
      <c r="L2230" s="118">
        <f t="shared" si="51"/>
        <v>0</v>
      </c>
      <c r="M2230" s="118"/>
      <c r="N2230" s="118">
        <f t="shared" si="52"/>
        <v>0</v>
      </c>
      <c r="O2230" s="120">
        <v>21</v>
      </c>
      <c r="P2230" s="120">
        <f t="shared" si="53"/>
        <v>0</v>
      </c>
      <c r="Q2230" s="120">
        <f t="shared" si="54"/>
        <v>0</v>
      </c>
      <c r="R2230" s="10"/>
      <c r="S2230" s="10"/>
      <c r="T2230" s="10"/>
    </row>
    <row r="2231" spans="1:20" ht="11.25" outlineLevel="3" x14ac:dyDescent="0.2">
      <c r="A2231" s="16"/>
      <c r="B2231" s="113"/>
      <c r="C2231" s="114">
        <v>44</v>
      </c>
      <c r="D2231" s="115" t="s">
        <v>1811</v>
      </c>
      <c r="E2231" s="116" t="s">
        <v>1912</v>
      </c>
      <c r="F2231" s="117" t="s">
        <v>1913</v>
      </c>
      <c r="G2231" s="115" t="s">
        <v>306</v>
      </c>
      <c r="H2231" s="118">
        <v>20</v>
      </c>
      <c r="I2231" s="119">
        <v>0</v>
      </c>
      <c r="J2231" s="120">
        <f t="shared" si="50"/>
        <v>0</v>
      </c>
      <c r="K2231" s="118"/>
      <c r="L2231" s="118">
        <f t="shared" si="51"/>
        <v>0</v>
      </c>
      <c r="M2231" s="118"/>
      <c r="N2231" s="118">
        <f t="shared" si="52"/>
        <v>0</v>
      </c>
      <c r="O2231" s="120">
        <v>21</v>
      </c>
      <c r="P2231" s="120">
        <f t="shared" si="53"/>
        <v>0</v>
      </c>
      <c r="Q2231" s="120">
        <f t="shared" si="54"/>
        <v>0</v>
      </c>
      <c r="R2231" s="10"/>
      <c r="S2231" s="10"/>
      <c r="T2231" s="10"/>
    </row>
    <row r="2232" spans="1:20" ht="11.25" outlineLevel="3" x14ac:dyDescent="0.2">
      <c r="A2232" s="16"/>
      <c r="B2232" s="113"/>
      <c r="C2232" s="114">
        <v>45</v>
      </c>
      <c r="D2232" s="115" t="s">
        <v>1811</v>
      </c>
      <c r="E2232" s="116" t="s">
        <v>1914</v>
      </c>
      <c r="F2232" s="117" t="s">
        <v>1915</v>
      </c>
      <c r="G2232" s="115" t="s">
        <v>306</v>
      </c>
      <c r="H2232" s="118">
        <v>20</v>
      </c>
      <c r="I2232" s="119">
        <v>0</v>
      </c>
      <c r="J2232" s="120">
        <f t="shared" si="50"/>
        <v>0</v>
      </c>
      <c r="K2232" s="118"/>
      <c r="L2232" s="118">
        <f t="shared" si="51"/>
        <v>0</v>
      </c>
      <c r="M2232" s="118"/>
      <c r="N2232" s="118">
        <f t="shared" si="52"/>
        <v>0</v>
      </c>
      <c r="O2232" s="120">
        <v>21</v>
      </c>
      <c r="P2232" s="120">
        <f t="shared" si="53"/>
        <v>0</v>
      </c>
      <c r="Q2232" s="120">
        <f t="shared" si="54"/>
        <v>0</v>
      </c>
      <c r="R2232" s="10"/>
      <c r="S2232" s="10"/>
      <c r="T2232" s="10"/>
    </row>
    <row r="2233" spans="1:20" ht="11.25" outlineLevel="3" x14ac:dyDescent="0.2">
      <c r="A2233" s="16"/>
      <c r="B2233" s="113"/>
      <c r="C2233" s="114">
        <v>46</v>
      </c>
      <c r="D2233" s="115" t="s">
        <v>227</v>
      </c>
      <c r="E2233" s="116" t="s">
        <v>1916</v>
      </c>
      <c r="F2233" s="117" t="s">
        <v>1917</v>
      </c>
      <c r="G2233" s="115" t="s">
        <v>306</v>
      </c>
      <c r="H2233" s="118">
        <v>2</v>
      </c>
      <c r="I2233" s="119">
        <v>0</v>
      </c>
      <c r="J2233" s="120">
        <f t="shared" si="50"/>
        <v>0</v>
      </c>
      <c r="K2233" s="118"/>
      <c r="L2233" s="118">
        <f t="shared" si="51"/>
        <v>0</v>
      </c>
      <c r="M2233" s="118"/>
      <c r="N2233" s="118">
        <f t="shared" si="52"/>
        <v>0</v>
      </c>
      <c r="O2233" s="120">
        <v>21</v>
      </c>
      <c r="P2233" s="120">
        <f t="shared" si="53"/>
        <v>0</v>
      </c>
      <c r="Q2233" s="120">
        <f t="shared" si="54"/>
        <v>0</v>
      </c>
      <c r="R2233" s="10"/>
      <c r="S2233" s="10"/>
      <c r="T2233" s="10"/>
    </row>
    <row r="2234" spans="1:20" ht="11.25" outlineLevel="3" x14ac:dyDescent="0.2">
      <c r="A2234" s="16"/>
      <c r="B2234" s="113"/>
      <c r="C2234" s="114">
        <v>47</v>
      </c>
      <c r="D2234" s="115" t="s">
        <v>227</v>
      </c>
      <c r="E2234" s="116" t="s">
        <v>1918</v>
      </c>
      <c r="F2234" s="117" t="s">
        <v>1919</v>
      </c>
      <c r="G2234" s="115" t="s">
        <v>306</v>
      </c>
      <c r="H2234" s="118">
        <v>10</v>
      </c>
      <c r="I2234" s="119">
        <v>0</v>
      </c>
      <c r="J2234" s="120">
        <f t="shared" si="50"/>
        <v>0</v>
      </c>
      <c r="K2234" s="118"/>
      <c r="L2234" s="118">
        <f t="shared" si="51"/>
        <v>0</v>
      </c>
      <c r="M2234" s="118"/>
      <c r="N2234" s="118">
        <f t="shared" si="52"/>
        <v>0</v>
      </c>
      <c r="O2234" s="120">
        <v>21</v>
      </c>
      <c r="P2234" s="120">
        <f t="shared" si="53"/>
        <v>0</v>
      </c>
      <c r="Q2234" s="120">
        <f t="shared" si="54"/>
        <v>0</v>
      </c>
      <c r="R2234" s="10"/>
      <c r="S2234" s="10"/>
      <c r="T2234" s="10"/>
    </row>
    <row r="2235" spans="1:20" ht="11.25" outlineLevel="3" x14ac:dyDescent="0.2">
      <c r="A2235" s="16"/>
      <c r="B2235" s="113"/>
      <c r="C2235" s="114">
        <v>48</v>
      </c>
      <c r="D2235" s="115" t="s">
        <v>227</v>
      </c>
      <c r="E2235" s="116" t="s">
        <v>1920</v>
      </c>
      <c r="F2235" s="117" t="s">
        <v>1921</v>
      </c>
      <c r="G2235" s="115" t="s">
        <v>306</v>
      </c>
      <c r="H2235" s="118">
        <v>1</v>
      </c>
      <c r="I2235" s="119">
        <v>0</v>
      </c>
      <c r="J2235" s="120">
        <f t="shared" si="50"/>
        <v>0</v>
      </c>
      <c r="K2235" s="118"/>
      <c r="L2235" s="118">
        <f t="shared" si="51"/>
        <v>0</v>
      </c>
      <c r="M2235" s="118"/>
      <c r="N2235" s="118">
        <f t="shared" si="52"/>
        <v>0</v>
      </c>
      <c r="O2235" s="120">
        <v>21</v>
      </c>
      <c r="P2235" s="120">
        <f t="shared" si="53"/>
        <v>0</v>
      </c>
      <c r="Q2235" s="120">
        <f t="shared" si="54"/>
        <v>0</v>
      </c>
      <c r="R2235" s="10"/>
      <c r="S2235" s="10"/>
      <c r="T2235" s="10"/>
    </row>
    <row r="2236" spans="1:20" ht="11.25" outlineLevel="3" x14ac:dyDescent="0.2">
      <c r="A2236" s="16"/>
      <c r="B2236" s="113"/>
      <c r="C2236" s="114">
        <v>49</v>
      </c>
      <c r="D2236" s="115" t="s">
        <v>227</v>
      </c>
      <c r="E2236" s="116" t="s">
        <v>1922</v>
      </c>
      <c r="F2236" s="117" t="s">
        <v>1923</v>
      </c>
      <c r="G2236" s="115" t="s">
        <v>306</v>
      </c>
      <c r="H2236" s="118">
        <v>1</v>
      </c>
      <c r="I2236" s="119">
        <v>0</v>
      </c>
      <c r="J2236" s="120">
        <f t="shared" si="50"/>
        <v>0</v>
      </c>
      <c r="K2236" s="118"/>
      <c r="L2236" s="118">
        <f t="shared" si="51"/>
        <v>0</v>
      </c>
      <c r="M2236" s="118"/>
      <c r="N2236" s="118">
        <f t="shared" si="52"/>
        <v>0</v>
      </c>
      <c r="O2236" s="120">
        <v>21</v>
      </c>
      <c r="P2236" s="120">
        <f t="shared" si="53"/>
        <v>0</v>
      </c>
      <c r="Q2236" s="120">
        <f t="shared" si="54"/>
        <v>0</v>
      </c>
      <c r="R2236" s="10"/>
      <c r="S2236" s="10"/>
      <c r="T2236" s="10"/>
    </row>
    <row r="2237" spans="1:20" ht="11.25" outlineLevel="3" x14ac:dyDescent="0.2">
      <c r="A2237" s="16"/>
      <c r="B2237" s="113"/>
      <c r="C2237" s="114">
        <v>50</v>
      </c>
      <c r="D2237" s="115" t="s">
        <v>227</v>
      </c>
      <c r="E2237" s="116" t="s">
        <v>1924</v>
      </c>
      <c r="F2237" s="117" t="s">
        <v>1925</v>
      </c>
      <c r="G2237" s="115" t="s">
        <v>306</v>
      </c>
      <c r="H2237" s="118">
        <v>2</v>
      </c>
      <c r="I2237" s="119">
        <v>0</v>
      </c>
      <c r="J2237" s="120">
        <f t="shared" si="50"/>
        <v>0</v>
      </c>
      <c r="K2237" s="118"/>
      <c r="L2237" s="118">
        <f t="shared" si="51"/>
        <v>0</v>
      </c>
      <c r="M2237" s="118"/>
      <c r="N2237" s="118">
        <f t="shared" si="52"/>
        <v>0</v>
      </c>
      <c r="O2237" s="120">
        <v>21</v>
      </c>
      <c r="P2237" s="120">
        <f t="shared" si="53"/>
        <v>0</v>
      </c>
      <c r="Q2237" s="120">
        <f t="shared" si="54"/>
        <v>0</v>
      </c>
      <c r="R2237" s="10"/>
      <c r="S2237" s="10"/>
      <c r="T2237" s="10"/>
    </row>
    <row r="2238" spans="1:20" ht="11.25" outlineLevel="3" x14ac:dyDescent="0.2">
      <c r="A2238" s="16"/>
      <c r="B2238" s="113"/>
      <c r="C2238" s="114">
        <v>51</v>
      </c>
      <c r="D2238" s="115" t="s">
        <v>227</v>
      </c>
      <c r="E2238" s="116" t="s">
        <v>1926</v>
      </c>
      <c r="F2238" s="117" t="s">
        <v>1927</v>
      </c>
      <c r="G2238" s="115" t="s">
        <v>306</v>
      </c>
      <c r="H2238" s="118">
        <v>1</v>
      </c>
      <c r="I2238" s="119">
        <v>0</v>
      </c>
      <c r="J2238" s="120">
        <f t="shared" si="50"/>
        <v>0</v>
      </c>
      <c r="K2238" s="118"/>
      <c r="L2238" s="118">
        <f t="shared" si="51"/>
        <v>0</v>
      </c>
      <c r="M2238" s="118"/>
      <c r="N2238" s="118">
        <f t="shared" si="52"/>
        <v>0</v>
      </c>
      <c r="O2238" s="120">
        <v>21</v>
      </c>
      <c r="P2238" s="120">
        <f t="shared" si="53"/>
        <v>0</v>
      </c>
      <c r="Q2238" s="120">
        <f t="shared" si="54"/>
        <v>0</v>
      </c>
      <c r="R2238" s="10"/>
      <c r="S2238" s="10"/>
      <c r="T2238" s="10"/>
    </row>
    <row r="2239" spans="1:20" ht="11.25" outlineLevel="3" x14ac:dyDescent="0.2">
      <c r="A2239" s="16"/>
      <c r="B2239" s="113"/>
      <c r="C2239" s="114">
        <v>52</v>
      </c>
      <c r="D2239" s="115" t="s">
        <v>227</v>
      </c>
      <c r="E2239" s="116" t="s">
        <v>1928</v>
      </c>
      <c r="F2239" s="117" t="s">
        <v>1929</v>
      </c>
      <c r="G2239" s="115" t="s">
        <v>306</v>
      </c>
      <c r="H2239" s="118">
        <v>2</v>
      </c>
      <c r="I2239" s="119">
        <v>0</v>
      </c>
      <c r="J2239" s="120">
        <f t="shared" si="50"/>
        <v>0</v>
      </c>
      <c r="K2239" s="118"/>
      <c r="L2239" s="118">
        <f t="shared" si="51"/>
        <v>0</v>
      </c>
      <c r="M2239" s="118"/>
      <c r="N2239" s="118">
        <f t="shared" si="52"/>
        <v>0</v>
      </c>
      <c r="O2239" s="120">
        <v>21</v>
      </c>
      <c r="P2239" s="120">
        <f t="shared" si="53"/>
        <v>0</v>
      </c>
      <c r="Q2239" s="120">
        <f t="shared" si="54"/>
        <v>0</v>
      </c>
      <c r="R2239" s="10"/>
      <c r="S2239" s="10"/>
      <c r="T2239" s="10"/>
    </row>
    <row r="2240" spans="1:20" ht="11.25" outlineLevel="3" x14ac:dyDescent="0.2">
      <c r="A2240" s="16"/>
      <c r="B2240" s="113"/>
      <c r="C2240" s="114">
        <v>53</v>
      </c>
      <c r="D2240" s="115" t="s">
        <v>1811</v>
      </c>
      <c r="E2240" s="116" t="s">
        <v>1930</v>
      </c>
      <c r="F2240" s="117" t="s">
        <v>1931</v>
      </c>
      <c r="G2240" s="115" t="s">
        <v>306</v>
      </c>
      <c r="H2240" s="118">
        <v>1</v>
      </c>
      <c r="I2240" s="119">
        <v>0</v>
      </c>
      <c r="J2240" s="120">
        <f t="shared" si="50"/>
        <v>0</v>
      </c>
      <c r="K2240" s="118"/>
      <c r="L2240" s="118">
        <f t="shared" si="51"/>
        <v>0</v>
      </c>
      <c r="M2240" s="118"/>
      <c r="N2240" s="118">
        <f t="shared" si="52"/>
        <v>0</v>
      </c>
      <c r="O2240" s="120">
        <v>21</v>
      </c>
      <c r="P2240" s="120">
        <f t="shared" si="53"/>
        <v>0</v>
      </c>
      <c r="Q2240" s="120">
        <f t="shared" si="54"/>
        <v>0</v>
      </c>
      <c r="R2240" s="10"/>
      <c r="S2240" s="10"/>
      <c r="T2240" s="10"/>
    </row>
    <row r="2241" spans="1:20" ht="11.25" outlineLevel="3" x14ac:dyDescent="0.2">
      <c r="A2241" s="16"/>
      <c r="B2241" s="113"/>
      <c r="C2241" s="114">
        <v>54</v>
      </c>
      <c r="D2241" s="115" t="s">
        <v>1811</v>
      </c>
      <c r="E2241" s="116" t="s">
        <v>1932</v>
      </c>
      <c r="F2241" s="117" t="s">
        <v>1933</v>
      </c>
      <c r="G2241" s="115" t="s">
        <v>306</v>
      </c>
      <c r="H2241" s="118">
        <v>2</v>
      </c>
      <c r="I2241" s="119">
        <v>0</v>
      </c>
      <c r="J2241" s="120">
        <f t="shared" si="50"/>
        <v>0</v>
      </c>
      <c r="K2241" s="118"/>
      <c r="L2241" s="118">
        <f t="shared" si="51"/>
        <v>0</v>
      </c>
      <c r="M2241" s="118"/>
      <c r="N2241" s="118">
        <f t="shared" si="52"/>
        <v>0</v>
      </c>
      <c r="O2241" s="120">
        <v>21</v>
      </c>
      <c r="P2241" s="120">
        <f t="shared" si="53"/>
        <v>0</v>
      </c>
      <c r="Q2241" s="120">
        <f t="shared" si="54"/>
        <v>0</v>
      </c>
      <c r="R2241" s="10"/>
      <c r="S2241" s="10"/>
      <c r="T2241" s="10"/>
    </row>
    <row r="2242" spans="1:20" ht="11.25" outlineLevel="3" x14ac:dyDescent="0.2">
      <c r="A2242" s="16"/>
      <c r="B2242" s="113"/>
      <c r="C2242" s="114">
        <v>55</v>
      </c>
      <c r="D2242" s="115" t="s">
        <v>1811</v>
      </c>
      <c r="E2242" s="116" t="s">
        <v>1934</v>
      </c>
      <c r="F2242" s="117" t="s">
        <v>1935</v>
      </c>
      <c r="G2242" s="115" t="s">
        <v>306</v>
      </c>
      <c r="H2242" s="118">
        <v>5</v>
      </c>
      <c r="I2242" s="119">
        <v>0</v>
      </c>
      <c r="J2242" s="120">
        <f t="shared" si="50"/>
        <v>0</v>
      </c>
      <c r="K2242" s="118"/>
      <c r="L2242" s="118">
        <f t="shared" si="51"/>
        <v>0</v>
      </c>
      <c r="M2242" s="118"/>
      <c r="N2242" s="118">
        <f t="shared" si="52"/>
        <v>0</v>
      </c>
      <c r="O2242" s="120">
        <v>21</v>
      </c>
      <c r="P2242" s="120">
        <f t="shared" si="53"/>
        <v>0</v>
      </c>
      <c r="Q2242" s="120">
        <f t="shared" si="54"/>
        <v>0</v>
      </c>
      <c r="R2242" s="10"/>
      <c r="S2242" s="10"/>
      <c r="T2242" s="10"/>
    </row>
    <row r="2243" spans="1:20" ht="11.25" outlineLevel="3" x14ac:dyDescent="0.2">
      <c r="A2243" s="16"/>
      <c r="B2243" s="113"/>
      <c r="C2243" s="114">
        <v>56</v>
      </c>
      <c r="D2243" s="115" t="s">
        <v>1811</v>
      </c>
      <c r="E2243" s="116" t="s">
        <v>1936</v>
      </c>
      <c r="F2243" s="117" t="s">
        <v>1937</v>
      </c>
      <c r="G2243" s="115" t="s">
        <v>306</v>
      </c>
      <c r="H2243" s="118">
        <v>3</v>
      </c>
      <c r="I2243" s="119">
        <v>0</v>
      </c>
      <c r="J2243" s="120">
        <f t="shared" si="50"/>
        <v>0</v>
      </c>
      <c r="K2243" s="118"/>
      <c r="L2243" s="118">
        <f t="shared" si="51"/>
        <v>0</v>
      </c>
      <c r="M2243" s="118"/>
      <c r="N2243" s="118">
        <f t="shared" si="52"/>
        <v>0</v>
      </c>
      <c r="O2243" s="120">
        <v>21</v>
      </c>
      <c r="P2243" s="120">
        <f t="shared" si="53"/>
        <v>0</v>
      </c>
      <c r="Q2243" s="120">
        <f t="shared" si="54"/>
        <v>0</v>
      </c>
      <c r="R2243" s="10"/>
      <c r="S2243" s="10"/>
      <c r="T2243" s="10"/>
    </row>
    <row r="2244" spans="1:20" ht="11.25" outlineLevel="3" x14ac:dyDescent="0.2">
      <c r="A2244" s="16"/>
      <c r="B2244" s="113"/>
      <c r="C2244" s="114">
        <v>57</v>
      </c>
      <c r="D2244" s="115" t="s">
        <v>1811</v>
      </c>
      <c r="E2244" s="116" t="s">
        <v>1938</v>
      </c>
      <c r="F2244" s="117" t="s">
        <v>1939</v>
      </c>
      <c r="G2244" s="115" t="s">
        <v>779</v>
      </c>
      <c r="H2244" s="118">
        <v>16</v>
      </c>
      <c r="I2244" s="119">
        <v>0</v>
      </c>
      <c r="J2244" s="120">
        <f t="shared" si="50"/>
        <v>0</v>
      </c>
      <c r="K2244" s="118"/>
      <c r="L2244" s="118">
        <f t="shared" si="51"/>
        <v>0</v>
      </c>
      <c r="M2244" s="118"/>
      <c r="N2244" s="118">
        <f t="shared" si="52"/>
        <v>0</v>
      </c>
      <c r="O2244" s="120">
        <v>21</v>
      </c>
      <c r="P2244" s="120">
        <f t="shared" si="53"/>
        <v>0</v>
      </c>
      <c r="Q2244" s="120">
        <f t="shared" si="54"/>
        <v>0</v>
      </c>
      <c r="R2244" s="10"/>
      <c r="S2244" s="10"/>
      <c r="T2244" s="10"/>
    </row>
    <row r="2245" spans="1:20" ht="11.25" outlineLevel="3" x14ac:dyDescent="0.2">
      <c r="A2245" s="16"/>
      <c r="B2245" s="113"/>
      <c r="C2245" s="114">
        <v>58</v>
      </c>
      <c r="D2245" s="115" t="s">
        <v>1811</v>
      </c>
      <c r="E2245" s="116" t="s">
        <v>1940</v>
      </c>
      <c r="F2245" s="117" t="s">
        <v>1941</v>
      </c>
      <c r="G2245" s="115" t="s">
        <v>184</v>
      </c>
      <c r="H2245" s="118">
        <v>1</v>
      </c>
      <c r="I2245" s="119">
        <v>0</v>
      </c>
      <c r="J2245" s="120">
        <f t="shared" si="50"/>
        <v>0</v>
      </c>
      <c r="K2245" s="118"/>
      <c r="L2245" s="118">
        <f t="shared" si="51"/>
        <v>0</v>
      </c>
      <c r="M2245" s="118"/>
      <c r="N2245" s="118">
        <f t="shared" si="52"/>
        <v>0</v>
      </c>
      <c r="O2245" s="120">
        <v>21</v>
      </c>
      <c r="P2245" s="120">
        <f t="shared" si="53"/>
        <v>0</v>
      </c>
      <c r="Q2245" s="120">
        <f t="shared" si="54"/>
        <v>0</v>
      </c>
      <c r="R2245" s="10"/>
      <c r="S2245" s="10"/>
      <c r="T2245" s="10"/>
    </row>
    <row r="2246" spans="1:20" ht="11.25" outlineLevel="3" x14ac:dyDescent="0.2">
      <c r="A2246" s="16"/>
      <c r="B2246" s="113"/>
      <c r="C2246" s="114">
        <v>59</v>
      </c>
      <c r="D2246" s="115" t="s">
        <v>1811</v>
      </c>
      <c r="E2246" s="116" t="s">
        <v>1942</v>
      </c>
      <c r="F2246" s="117" t="s">
        <v>1943</v>
      </c>
      <c r="G2246" s="115" t="s">
        <v>779</v>
      </c>
      <c r="H2246" s="118">
        <v>8</v>
      </c>
      <c r="I2246" s="119">
        <v>0</v>
      </c>
      <c r="J2246" s="120">
        <f t="shared" si="50"/>
        <v>0</v>
      </c>
      <c r="K2246" s="118"/>
      <c r="L2246" s="118">
        <f t="shared" si="51"/>
        <v>0</v>
      </c>
      <c r="M2246" s="118"/>
      <c r="N2246" s="118">
        <f t="shared" si="52"/>
        <v>0</v>
      </c>
      <c r="O2246" s="120">
        <v>21</v>
      </c>
      <c r="P2246" s="120">
        <f t="shared" si="53"/>
        <v>0</v>
      </c>
      <c r="Q2246" s="120">
        <f t="shared" si="54"/>
        <v>0</v>
      </c>
      <c r="R2246" s="10"/>
      <c r="S2246" s="10"/>
      <c r="T2246" s="10"/>
    </row>
    <row r="2247" spans="1:20" ht="11.25" outlineLevel="3" x14ac:dyDescent="0.2">
      <c r="A2247" s="16"/>
      <c r="B2247" s="113"/>
      <c r="C2247" s="114">
        <v>60</v>
      </c>
      <c r="D2247" s="115" t="s">
        <v>1811</v>
      </c>
      <c r="E2247" s="116" t="s">
        <v>1944</v>
      </c>
      <c r="F2247" s="117" t="s">
        <v>1945</v>
      </c>
      <c r="G2247" s="115" t="s">
        <v>779</v>
      </c>
      <c r="H2247" s="118">
        <v>16</v>
      </c>
      <c r="I2247" s="119">
        <v>0</v>
      </c>
      <c r="J2247" s="120">
        <f t="shared" si="50"/>
        <v>0</v>
      </c>
      <c r="K2247" s="118"/>
      <c r="L2247" s="118">
        <f t="shared" si="51"/>
        <v>0</v>
      </c>
      <c r="M2247" s="118"/>
      <c r="N2247" s="118">
        <f t="shared" si="52"/>
        <v>0</v>
      </c>
      <c r="O2247" s="120">
        <v>21</v>
      </c>
      <c r="P2247" s="120">
        <f t="shared" si="53"/>
        <v>0</v>
      </c>
      <c r="Q2247" s="120">
        <f t="shared" si="54"/>
        <v>0</v>
      </c>
      <c r="R2247" s="10"/>
      <c r="S2247" s="10"/>
      <c r="T2247" s="10"/>
    </row>
    <row r="2248" spans="1:20" ht="11.25" outlineLevel="3" x14ac:dyDescent="0.2">
      <c r="A2248" s="16"/>
      <c r="B2248" s="113"/>
      <c r="C2248" s="114">
        <v>61</v>
      </c>
      <c r="D2248" s="115" t="s">
        <v>227</v>
      </c>
      <c r="E2248" s="116" t="s">
        <v>1946</v>
      </c>
      <c r="F2248" s="117" t="s">
        <v>1947</v>
      </c>
      <c r="G2248" s="115" t="s">
        <v>306</v>
      </c>
      <c r="H2248" s="118">
        <v>2</v>
      </c>
      <c r="I2248" s="119">
        <v>0</v>
      </c>
      <c r="J2248" s="120">
        <f t="shared" si="50"/>
        <v>0</v>
      </c>
      <c r="K2248" s="118"/>
      <c r="L2248" s="118">
        <f t="shared" si="51"/>
        <v>0</v>
      </c>
      <c r="M2248" s="118"/>
      <c r="N2248" s="118">
        <f t="shared" si="52"/>
        <v>0</v>
      </c>
      <c r="O2248" s="120">
        <v>21</v>
      </c>
      <c r="P2248" s="120">
        <f t="shared" si="53"/>
        <v>0</v>
      </c>
      <c r="Q2248" s="120">
        <f t="shared" si="54"/>
        <v>0</v>
      </c>
      <c r="R2248" s="10"/>
      <c r="S2248" s="10"/>
      <c r="T2248" s="10"/>
    </row>
    <row r="2249" spans="1:20" ht="11.25" outlineLevel="3" x14ac:dyDescent="0.2">
      <c r="A2249" s="16"/>
      <c r="B2249" s="113"/>
      <c r="C2249" s="114">
        <v>62</v>
      </c>
      <c r="D2249" s="115" t="s">
        <v>227</v>
      </c>
      <c r="E2249" s="116" t="s">
        <v>1948</v>
      </c>
      <c r="F2249" s="117" t="s">
        <v>1949</v>
      </c>
      <c r="G2249" s="115" t="s">
        <v>306</v>
      </c>
      <c r="H2249" s="118">
        <v>3</v>
      </c>
      <c r="I2249" s="119">
        <v>0</v>
      </c>
      <c r="J2249" s="120">
        <f t="shared" si="50"/>
        <v>0</v>
      </c>
      <c r="K2249" s="118"/>
      <c r="L2249" s="118">
        <f t="shared" si="51"/>
        <v>0</v>
      </c>
      <c r="M2249" s="118"/>
      <c r="N2249" s="118">
        <f t="shared" si="52"/>
        <v>0</v>
      </c>
      <c r="O2249" s="120">
        <v>21</v>
      </c>
      <c r="P2249" s="120">
        <f t="shared" si="53"/>
        <v>0</v>
      </c>
      <c r="Q2249" s="120">
        <f t="shared" si="54"/>
        <v>0</v>
      </c>
      <c r="R2249" s="10"/>
      <c r="S2249" s="10"/>
      <c r="T2249" s="10"/>
    </row>
    <row r="2250" spans="1:20" ht="11.25" outlineLevel="3" x14ac:dyDescent="0.2">
      <c r="A2250" s="16"/>
      <c r="B2250" s="113"/>
      <c r="C2250" s="114">
        <v>63</v>
      </c>
      <c r="D2250" s="115" t="s">
        <v>1811</v>
      </c>
      <c r="E2250" s="116" t="s">
        <v>1950</v>
      </c>
      <c r="F2250" s="117" t="s">
        <v>1951</v>
      </c>
      <c r="G2250" s="115" t="s">
        <v>779</v>
      </c>
      <c r="H2250" s="118">
        <v>2</v>
      </c>
      <c r="I2250" s="119">
        <v>0</v>
      </c>
      <c r="J2250" s="120">
        <f t="shared" si="50"/>
        <v>0</v>
      </c>
      <c r="K2250" s="118"/>
      <c r="L2250" s="118">
        <f t="shared" si="51"/>
        <v>0</v>
      </c>
      <c r="M2250" s="118"/>
      <c r="N2250" s="118">
        <f t="shared" si="52"/>
        <v>0</v>
      </c>
      <c r="O2250" s="120">
        <v>21</v>
      </c>
      <c r="P2250" s="120">
        <f t="shared" si="53"/>
        <v>0</v>
      </c>
      <c r="Q2250" s="120">
        <f t="shared" si="54"/>
        <v>0</v>
      </c>
      <c r="R2250" s="10"/>
      <c r="S2250" s="10"/>
      <c r="T2250" s="10"/>
    </row>
    <row r="2251" spans="1:20" ht="11.25" outlineLevel="3" x14ac:dyDescent="0.2">
      <c r="A2251" s="16"/>
      <c r="B2251" s="113"/>
      <c r="C2251" s="114">
        <v>64</v>
      </c>
      <c r="D2251" s="115" t="s">
        <v>227</v>
      </c>
      <c r="E2251" s="116" t="s">
        <v>1952</v>
      </c>
      <c r="F2251" s="117" t="s">
        <v>1953</v>
      </c>
      <c r="G2251" s="115" t="s">
        <v>1954</v>
      </c>
      <c r="H2251" s="118">
        <v>1</v>
      </c>
      <c r="I2251" s="119">
        <v>0</v>
      </c>
      <c r="J2251" s="120">
        <f t="shared" si="50"/>
        <v>0</v>
      </c>
      <c r="K2251" s="118"/>
      <c r="L2251" s="118">
        <f t="shared" si="51"/>
        <v>0</v>
      </c>
      <c r="M2251" s="118"/>
      <c r="N2251" s="118">
        <f t="shared" si="52"/>
        <v>0</v>
      </c>
      <c r="O2251" s="120">
        <v>21</v>
      </c>
      <c r="P2251" s="120">
        <f t="shared" si="53"/>
        <v>0</v>
      </c>
      <c r="Q2251" s="120">
        <f t="shared" si="54"/>
        <v>0</v>
      </c>
      <c r="R2251" s="10"/>
      <c r="S2251" s="10"/>
      <c r="T2251" s="10"/>
    </row>
    <row r="2252" spans="1:20" ht="11.25" outlineLevel="3" x14ac:dyDescent="0.2">
      <c r="A2252" s="16"/>
      <c r="B2252" s="113"/>
      <c r="C2252" s="114">
        <v>65</v>
      </c>
      <c r="D2252" s="115" t="s">
        <v>1811</v>
      </c>
      <c r="E2252" s="116" t="s">
        <v>1955</v>
      </c>
      <c r="F2252" s="117" t="s">
        <v>1956</v>
      </c>
      <c r="G2252" s="115" t="s">
        <v>779</v>
      </c>
      <c r="H2252" s="118">
        <v>2</v>
      </c>
      <c r="I2252" s="119">
        <v>0</v>
      </c>
      <c r="J2252" s="120">
        <f t="shared" ref="J2252:J2254" si="55">H2252*I2252</f>
        <v>0</v>
      </c>
      <c r="K2252" s="118"/>
      <c r="L2252" s="118">
        <f t="shared" ref="L2252:L2254" si="56">H2252*K2252</f>
        <v>0</v>
      </c>
      <c r="M2252" s="118"/>
      <c r="N2252" s="118">
        <f t="shared" ref="N2252:N2254" si="57">H2252*M2252</f>
        <v>0</v>
      </c>
      <c r="O2252" s="120">
        <v>21</v>
      </c>
      <c r="P2252" s="120">
        <f t="shared" ref="P2252:P2254" si="58">J2252*(O2252/100)</f>
        <v>0</v>
      </c>
      <c r="Q2252" s="120">
        <f t="shared" ref="Q2252:Q2254" si="59">J2252+P2252</f>
        <v>0</v>
      </c>
      <c r="R2252" s="10"/>
      <c r="S2252" s="10"/>
      <c r="T2252" s="10"/>
    </row>
    <row r="2253" spans="1:20" ht="11.25" outlineLevel="3" x14ac:dyDescent="0.2">
      <c r="A2253" s="16"/>
      <c r="B2253" s="113"/>
      <c r="C2253" s="114">
        <v>66</v>
      </c>
      <c r="D2253" s="115" t="s">
        <v>1811</v>
      </c>
      <c r="E2253" s="116" t="s">
        <v>1957</v>
      </c>
      <c r="F2253" s="117" t="s">
        <v>1958</v>
      </c>
      <c r="G2253" s="115" t="s">
        <v>779</v>
      </c>
      <c r="H2253" s="118">
        <v>2</v>
      </c>
      <c r="I2253" s="119">
        <v>0</v>
      </c>
      <c r="J2253" s="120">
        <f t="shared" si="55"/>
        <v>0</v>
      </c>
      <c r="K2253" s="118"/>
      <c r="L2253" s="118">
        <f t="shared" si="56"/>
        <v>0</v>
      </c>
      <c r="M2253" s="118"/>
      <c r="N2253" s="118">
        <f t="shared" si="57"/>
        <v>0</v>
      </c>
      <c r="O2253" s="120">
        <v>21</v>
      </c>
      <c r="P2253" s="120">
        <f t="shared" si="58"/>
        <v>0</v>
      </c>
      <c r="Q2253" s="120">
        <f t="shared" si="59"/>
        <v>0</v>
      </c>
      <c r="R2253" s="10"/>
      <c r="S2253" s="10"/>
      <c r="T2253" s="10"/>
    </row>
    <row r="2254" spans="1:20" ht="11.25" outlineLevel="3" x14ac:dyDescent="0.2">
      <c r="A2254" s="16"/>
      <c r="B2254" s="113"/>
      <c r="C2254" s="114">
        <v>67</v>
      </c>
      <c r="D2254" s="115" t="s">
        <v>1811</v>
      </c>
      <c r="E2254" s="116" t="s">
        <v>1959</v>
      </c>
      <c r="F2254" s="117" t="s">
        <v>1960</v>
      </c>
      <c r="G2254" s="115" t="s">
        <v>779</v>
      </c>
      <c r="H2254" s="118">
        <v>6</v>
      </c>
      <c r="I2254" s="119">
        <v>0</v>
      </c>
      <c r="J2254" s="120">
        <f t="shared" si="55"/>
        <v>0</v>
      </c>
      <c r="K2254" s="118"/>
      <c r="L2254" s="118">
        <f t="shared" si="56"/>
        <v>0</v>
      </c>
      <c r="M2254" s="118"/>
      <c r="N2254" s="118">
        <f t="shared" si="57"/>
        <v>0</v>
      </c>
      <c r="O2254" s="120">
        <v>21</v>
      </c>
      <c r="P2254" s="120">
        <f t="shared" si="58"/>
        <v>0</v>
      </c>
      <c r="Q2254" s="120">
        <f t="shared" si="59"/>
        <v>0</v>
      </c>
      <c r="R2254" s="10"/>
      <c r="S2254" s="10"/>
      <c r="T2254" s="10"/>
    </row>
    <row r="2255" spans="1:20" outlineLevel="3" x14ac:dyDescent="0.15">
      <c r="B2255" s="7"/>
      <c r="C2255" s="7"/>
      <c r="D2255" s="7"/>
      <c r="E2255" s="7"/>
      <c r="F2255" s="7"/>
      <c r="G2255" s="7"/>
      <c r="H2255" s="7"/>
      <c r="I2255" s="10"/>
      <c r="J2255" s="10"/>
      <c r="K2255" s="7"/>
      <c r="L2255" s="7"/>
      <c r="M2255" s="7"/>
      <c r="N2255" s="7"/>
      <c r="O2255" s="7"/>
      <c r="P2255" s="10"/>
      <c r="Q2255" s="10"/>
    </row>
    <row r="2256" spans="1:20" ht="11.25" outlineLevel="2" x14ac:dyDescent="0.2">
      <c r="A2256" s="77" t="s">
        <v>167</v>
      </c>
      <c r="B2256" s="106">
        <v>3</v>
      </c>
      <c r="C2256" s="107"/>
      <c r="D2256" s="108" t="s">
        <v>180</v>
      </c>
      <c r="E2256" s="108"/>
      <c r="F2256" s="109" t="s">
        <v>168</v>
      </c>
      <c r="G2256" s="108"/>
      <c r="H2256" s="110"/>
      <c r="I2256" s="111"/>
      <c r="J2256" s="79">
        <f>SUBTOTAL(9,J2257:J2280)</f>
        <v>0</v>
      </c>
      <c r="K2256" s="110"/>
      <c r="L2256" s="80">
        <f>SUBTOTAL(9,L2257:L2280)</f>
        <v>0</v>
      </c>
      <c r="M2256" s="110"/>
      <c r="N2256" s="80">
        <f>SUBTOTAL(9,N2257:N2280)</f>
        <v>0</v>
      </c>
      <c r="O2256" s="112"/>
      <c r="P2256" s="79">
        <f>SUBTOTAL(9,P2257:P2280)</f>
        <v>0</v>
      </c>
      <c r="Q2256" s="79">
        <f>SUBTOTAL(9,Q2257:Q2280)</f>
        <v>0</v>
      </c>
      <c r="R2256" s="7"/>
      <c r="S2256" s="10"/>
      <c r="T2256" s="10"/>
    </row>
    <row r="2257" spans="1:20" ht="11.25" outlineLevel="3" x14ac:dyDescent="0.2">
      <c r="A2257" s="16"/>
      <c r="B2257" s="113"/>
      <c r="C2257" s="114">
        <v>1</v>
      </c>
      <c r="D2257" s="115" t="s">
        <v>236</v>
      </c>
      <c r="E2257" s="116" t="s">
        <v>1961</v>
      </c>
      <c r="F2257" s="117" t="s">
        <v>1962</v>
      </c>
      <c r="G2257" s="115" t="s">
        <v>277</v>
      </c>
      <c r="H2257" s="118">
        <v>20</v>
      </c>
      <c r="I2257" s="119">
        <v>0</v>
      </c>
      <c r="J2257" s="120">
        <f t="shared" ref="J2257:J2279" si="60">H2257*I2257</f>
        <v>0</v>
      </c>
      <c r="K2257" s="118"/>
      <c r="L2257" s="118">
        <f t="shared" ref="L2257:L2279" si="61">H2257*K2257</f>
        <v>0</v>
      </c>
      <c r="M2257" s="118"/>
      <c r="N2257" s="118">
        <f t="shared" ref="N2257:N2279" si="62">H2257*M2257</f>
        <v>0</v>
      </c>
      <c r="O2257" s="120">
        <v>21</v>
      </c>
      <c r="P2257" s="120">
        <f t="shared" ref="P2257:P2279" si="63">J2257*(O2257/100)</f>
        <v>0</v>
      </c>
      <c r="Q2257" s="120">
        <f t="shared" ref="Q2257:Q2279" si="64">J2257+P2257</f>
        <v>0</v>
      </c>
      <c r="R2257" s="10"/>
      <c r="S2257" s="10"/>
      <c r="T2257" s="10"/>
    </row>
    <row r="2258" spans="1:20" ht="11.25" outlineLevel="3" x14ac:dyDescent="0.2">
      <c r="A2258" s="16"/>
      <c r="B2258" s="113"/>
      <c r="C2258" s="114">
        <v>2</v>
      </c>
      <c r="D2258" s="115" t="s">
        <v>236</v>
      </c>
      <c r="E2258" s="116" t="s">
        <v>1963</v>
      </c>
      <c r="F2258" s="117" t="s">
        <v>1964</v>
      </c>
      <c r="G2258" s="115" t="s">
        <v>277</v>
      </c>
      <c r="H2258" s="118">
        <v>20</v>
      </c>
      <c r="I2258" s="119">
        <v>0</v>
      </c>
      <c r="J2258" s="120">
        <f t="shared" si="60"/>
        <v>0</v>
      </c>
      <c r="K2258" s="118"/>
      <c r="L2258" s="118">
        <f t="shared" si="61"/>
        <v>0</v>
      </c>
      <c r="M2258" s="118"/>
      <c r="N2258" s="118">
        <f t="shared" si="62"/>
        <v>0</v>
      </c>
      <c r="O2258" s="120">
        <v>21</v>
      </c>
      <c r="P2258" s="120">
        <f t="shared" si="63"/>
        <v>0</v>
      </c>
      <c r="Q2258" s="120">
        <f t="shared" si="64"/>
        <v>0</v>
      </c>
      <c r="R2258" s="10"/>
      <c r="S2258" s="10"/>
      <c r="T2258" s="10"/>
    </row>
    <row r="2259" spans="1:20" ht="11.25" outlineLevel="3" x14ac:dyDescent="0.2">
      <c r="A2259" s="16"/>
      <c r="B2259" s="113"/>
      <c r="C2259" s="114">
        <v>3</v>
      </c>
      <c r="D2259" s="115" t="s">
        <v>236</v>
      </c>
      <c r="E2259" s="116" t="s">
        <v>1965</v>
      </c>
      <c r="F2259" s="117" t="s">
        <v>1966</v>
      </c>
      <c r="G2259" s="115" t="s">
        <v>306</v>
      </c>
      <c r="H2259" s="118">
        <v>10</v>
      </c>
      <c r="I2259" s="119">
        <v>0</v>
      </c>
      <c r="J2259" s="120">
        <f t="shared" si="60"/>
        <v>0</v>
      </c>
      <c r="K2259" s="118"/>
      <c r="L2259" s="118">
        <f t="shared" si="61"/>
        <v>0</v>
      </c>
      <c r="M2259" s="118"/>
      <c r="N2259" s="118">
        <f t="shared" si="62"/>
        <v>0</v>
      </c>
      <c r="O2259" s="120">
        <v>21</v>
      </c>
      <c r="P2259" s="120">
        <f t="shared" si="63"/>
        <v>0</v>
      </c>
      <c r="Q2259" s="120">
        <f t="shared" si="64"/>
        <v>0</v>
      </c>
      <c r="R2259" s="10"/>
      <c r="S2259" s="10"/>
      <c r="T2259" s="10"/>
    </row>
    <row r="2260" spans="1:20" ht="11.25" outlineLevel="3" x14ac:dyDescent="0.2">
      <c r="A2260" s="16"/>
      <c r="B2260" s="113"/>
      <c r="C2260" s="114">
        <v>4</v>
      </c>
      <c r="D2260" s="115" t="s">
        <v>236</v>
      </c>
      <c r="E2260" s="116" t="s">
        <v>1967</v>
      </c>
      <c r="F2260" s="117" t="s">
        <v>1968</v>
      </c>
      <c r="G2260" s="115" t="s">
        <v>306</v>
      </c>
      <c r="H2260" s="118">
        <v>3</v>
      </c>
      <c r="I2260" s="119">
        <v>0</v>
      </c>
      <c r="J2260" s="120">
        <f t="shared" si="60"/>
        <v>0</v>
      </c>
      <c r="K2260" s="118"/>
      <c r="L2260" s="118">
        <f t="shared" si="61"/>
        <v>0</v>
      </c>
      <c r="M2260" s="118"/>
      <c r="N2260" s="118">
        <f t="shared" si="62"/>
        <v>0</v>
      </c>
      <c r="O2260" s="120">
        <v>21</v>
      </c>
      <c r="P2260" s="120">
        <f t="shared" si="63"/>
        <v>0</v>
      </c>
      <c r="Q2260" s="120">
        <f t="shared" si="64"/>
        <v>0</v>
      </c>
      <c r="R2260" s="10"/>
      <c r="S2260" s="10"/>
      <c r="T2260" s="10"/>
    </row>
    <row r="2261" spans="1:20" ht="11.25" outlineLevel="3" x14ac:dyDescent="0.2">
      <c r="A2261" s="16"/>
      <c r="B2261" s="113"/>
      <c r="C2261" s="114">
        <v>5</v>
      </c>
      <c r="D2261" s="115" t="s">
        <v>236</v>
      </c>
      <c r="E2261" s="116" t="s">
        <v>1969</v>
      </c>
      <c r="F2261" s="117" t="s">
        <v>1970</v>
      </c>
      <c r="G2261" s="115" t="s">
        <v>277</v>
      </c>
      <c r="H2261" s="118">
        <v>40</v>
      </c>
      <c r="I2261" s="119">
        <v>0</v>
      </c>
      <c r="J2261" s="120">
        <f t="shared" si="60"/>
        <v>0</v>
      </c>
      <c r="K2261" s="118"/>
      <c r="L2261" s="118">
        <f t="shared" si="61"/>
        <v>0</v>
      </c>
      <c r="M2261" s="118"/>
      <c r="N2261" s="118">
        <f t="shared" si="62"/>
        <v>0</v>
      </c>
      <c r="O2261" s="120">
        <v>21</v>
      </c>
      <c r="P2261" s="120">
        <f t="shared" si="63"/>
        <v>0</v>
      </c>
      <c r="Q2261" s="120">
        <f t="shared" si="64"/>
        <v>0</v>
      </c>
      <c r="R2261" s="10"/>
      <c r="S2261" s="10"/>
      <c r="T2261" s="10"/>
    </row>
    <row r="2262" spans="1:20" ht="11.25" outlineLevel="3" x14ac:dyDescent="0.2">
      <c r="A2262" s="16"/>
      <c r="B2262" s="113"/>
      <c r="C2262" s="114">
        <v>6</v>
      </c>
      <c r="D2262" s="115" t="s">
        <v>236</v>
      </c>
      <c r="E2262" s="116" t="s">
        <v>1971</v>
      </c>
      <c r="F2262" s="117" t="s">
        <v>1972</v>
      </c>
      <c r="G2262" s="115" t="s">
        <v>277</v>
      </c>
      <c r="H2262" s="118">
        <v>220</v>
      </c>
      <c r="I2262" s="119">
        <v>0</v>
      </c>
      <c r="J2262" s="120">
        <f t="shared" si="60"/>
        <v>0</v>
      </c>
      <c r="K2262" s="118"/>
      <c r="L2262" s="118">
        <f t="shared" si="61"/>
        <v>0</v>
      </c>
      <c r="M2262" s="118"/>
      <c r="N2262" s="118">
        <f t="shared" si="62"/>
        <v>0</v>
      </c>
      <c r="O2262" s="120">
        <v>21</v>
      </c>
      <c r="P2262" s="120">
        <f t="shared" si="63"/>
        <v>0</v>
      </c>
      <c r="Q2262" s="120">
        <f t="shared" si="64"/>
        <v>0</v>
      </c>
      <c r="R2262" s="10"/>
      <c r="S2262" s="10"/>
      <c r="T2262" s="10"/>
    </row>
    <row r="2263" spans="1:20" ht="11.25" outlineLevel="3" x14ac:dyDescent="0.2">
      <c r="A2263" s="16"/>
      <c r="B2263" s="113"/>
      <c r="C2263" s="114">
        <v>7</v>
      </c>
      <c r="D2263" s="115" t="s">
        <v>236</v>
      </c>
      <c r="E2263" s="116" t="s">
        <v>1973</v>
      </c>
      <c r="F2263" s="117" t="s">
        <v>1974</v>
      </c>
      <c r="G2263" s="115" t="s">
        <v>277</v>
      </c>
      <c r="H2263" s="118">
        <v>5</v>
      </c>
      <c r="I2263" s="119">
        <v>0</v>
      </c>
      <c r="J2263" s="120">
        <f t="shared" si="60"/>
        <v>0</v>
      </c>
      <c r="K2263" s="118"/>
      <c r="L2263" s="118">
        <f t="shared" si="61"/>
        <v>0</v>
      </c>
      <c r="M2263" s="118"/>
      <c r="N2263" s="118">
        <f t="shared" si="62"/>
        <v>0</v>
      </c>
      <c r="O2263" s="120">
        <v>21</v>
      </c>
      <c r="P2263" s="120">
        <f t="shared" si="63"/>
        <v>0</v>
      </c>
      <c r="Q2263" s="120">
        <f t="shared" si="64"/>
        <v>0</v>
      </c>
      <c r="R2263" s="10"/>
      <c r="S2263" s="10"/>
      <c r="T2263" s="10"/>
    </row>
    <row r="2264" spans="1:20" ht="11.25" outlineLevel="3" x14ac:dyDescent="0.2">
      <c r="A2264" s="16"/>
      <c r="B2264" s="113"/>
      <c r="C2264" s="114">
        <v>8</v>
      </c>
      <c r="D2264" s="115" t="s">
        <v>236</v>
      </c>
      <c r="E2264" s="116" t="s">
        <v>1975</v>
      </c>
      <c r="F2264" s="117" t="s">
        <v>1976</v>
      </c>
      <c r="G2264" s="115" t="s">
        <v>277</v>
      </c>
      <c r="H2264" s="118">
        <v>590</v>
      </c>
      <c r="I2264" s="119">
        <v>0</v>
      </c>
      <c r="J2264" s="120">
        <f t="shared" si="60"/>
        <v>0</v>
      </c>
      <c r="K2264" s="118"/>
      <c r="L2264" s="118">
        <f t="shared" si="61"/>
        <v>0</v>
      </c>
      <c r="M2264" s="118"/>
      <c r="N2264" s="118">
        <f t="shared" si="62"/>
        <v>0</v>
      </c>
      <c r="O2264" s="120">
        <v>21</v>
      </c>
      <c r="P2264" s="120">
        <f t="shared" si="63"/>
        <v>0</v>
      </c>
      <c r="Q2264" s="120">
        <f t="shared" si="64"/>
        <v>0</v>
      </c>
      <c r="R2264" s="10"/>
      <c r="S2264" s="10"/>
      <c r="T2264" s="10"/>
    </row>
    <row r="2265" spans="1:20" ht="11.25" outlineLevel="3" x14ac:dyDescent="0.2">
      <c r="A2265" s="16"/>
      <c r="B2265" s="113"/>
      <c r="C2265" s="114">
        <v>9</v>
      </c>
      <c r="D2265" s="115" t="s">
        <v>236</v>
      </c>
      <c r="E2265" s="116" t="s">
        <v>1977</v>
      </c>
      <c r="F2265" s="117" t="s">
        <v>1978</v>
      </c>
      <c r="G2265" s="115" t="s">
        <v>277</v>
      </c>
      <c r="H2265" s="118">
        <v>35</v>
      </c>
      <c r="I2265" s="119">
        <v>0</v>
      </c>
      <c r="J2265" s="120">
        <f t="shared" si="60"/>
        <v>0</v>
      </c>
      <c r="K2265" s="118"/>
      <c r="L2265" s="118">
        <f t="shared" si="61"/>
        <v>0</v>
      </c>
      <c r="M2265" s="118"/>
      <c r="N2265" s="118">
        <f t="shared" si="62"/>
        <v>0</v>
      </c>
      <c r="O2265" s="120">
        <v>21</v>
      </c>
      <c r="P2265" s="120">
        <f t="shared" si="63"/>
        <v>0</v>
      </c>
      <c r="Q2265" s="120">
        <f t="shared" si="64"/>
        <v>0</v>
      </c>
      <c r="R2265" s="10"/>
      <c r="S2265" s="10"/>
      <c r="T2265" s="10"/>
    </row>
    <row r="2266" spans="1:20" ht="11.25" outlineLevel="3" x14ac:dyDescent="0.2">
      <c r="A2266" s="16"/>
      <c r="B2266" s="113"/>
      <c r="C2266" s="114">
        <v>10</v>
      </c>
      <c r="D2266" s="115" t="s">
        <v>236</v>
      </c>
      <c r="E2266" s="116" t="s">
        <v>1979</v>
      </c>
      <c r="F2266" s="117" t="s">
        <v>1980</v>
      </c>
      <c r="G2266" s="115" t="s">
        <v>277</v>
      </c>
      <c r="H2266" s="118">
        <v>54</v>
      </c>
      <c r="I2266" s="119">
        <v>0</v>
      </c>
      <c r="J2266" s="120">
        <f t="shared" si="60"/>
        <v>0</v>
      </c>
      <c r="K2266" s="118"/>
      <c r="L2266" s="118">
        <f t="shared" si="61"/>
        <v>0</v>
      </c>
      <c r="M2266" s="118"/>
      <c r="N2266" s="118">
        <f t="shared" si="62"/>
        <v>0</v>
      </c>
      <c r="O2266" s="120">
        <v>21</v>
      </c>
      <c r="P2266" s="120">
        <f t="shared" si="63"/>
        <v>0</v>
      </c>
      <c r="Q2266" s="120">
        <f t="shared" si="64"/>
        <v>0</v>
      </c>
      <c r="R2266" s="10"/>
      <c r="S2266" s="10"/>
      <c r="T2266" s="10"/>
    </row>
    <row r="2267" spans="1:20" ht="11.25" outlineLevel="3" x14ac:dyDescent="0.2">
      <c r="A2267" s="16"/>
      <c r="B2267" s="113"/>
      <c r="C2267" s="114">
        <v>11</v>
      </c>
      <c r="D2267" s="115" t="s">
        <v>236</v>
      </c>
      <c r="E2267" s="116" t="s">
        <v>1981</v>
      </c>
      <c r="F2267" s="117" t="s">
        <v>1982</v>
      </c>
      <c r="G2267" s="115" t="s">
        <v>306</v>
      </c>
      <c r="H2267" s="118">
        <v>24</v>
      </c>
      <c r="I2267" s="119">
        <v>0</v>
      </c>
      <c r="J2267" s="120">
        <f t="shared" si="60"/>
        <v>0</v>
      </c>
      <c r="K2267" s="118"/>
      <c r="L2267" s="118">
        <f t="shared" si="61"/>
        <v>0</v>
      </c>
      <c r="M2267" s="118"/>
      <c r="N2267" s="118">
        <f t="shared" si="62"/>
        <v>0</v>
      </c>
      <c r="O2267" s="120">
        <v>21</v>
      </c>
      <c r="P2267" s="120">
        <f t="shared" si="63"/>
        <v>0</v>
      </c>
      <c r="Q2267" s="120">
        <f t="shared" si="64"/>
        <v>0</v>
      </c>
      <c r="R2267" s="10"/>
      <c r="S2267" s="10"/>
      <c r="T2267" s="10"/>
    </row>
    <row r="2268" spans="1:20" ht="11.25" outlineLevel="3" x14ac:dyDescent="0.2">
      <c r="A2268" s="16"/>
      <c r="B2268" s="113"/>
      <c r="C2268" s="114">
        <v>12</v>
      </c>
      <c r="D2268" s="115" t="s">
        <v>236</v>
      </c>
      <c r="E2268" s="116" t="s">
        <v>1983</v>
      </c>
      <c r="F2268" s="117" t="s">
        <v>1984</v>
      </c>
      <c r="G2268" s="115" t="s">
        <v>306</v>
      </c>
      <c r="H2268" s="118">
        <v>16</v>
      </c>
      <c r="I2268" s="119">
        <v>0</v>
      </c>
      <c r="J2268" s="120">
        <f t="shared" si="60"/>
        <v>0</v>
      </c>
      <c r="K2268" s="118"/>
      <c r="L2268" s="118">
        <f t="shared" si="61"/>
        <v>0</v>
      </c>
      <c r="M2268" s="118"/>
      <c r="N2268" s="118">
        <f t="shared" si="62"/>
        <v>0</v>
      </c>
      <c r="O2268" s="120">
        <v>21</v>
      </c>
      <c r="P2268" s="120">
        <f t="shared" si="63"/>
        <v>0</v>
      </c>
      <c r="Q2268" s="120">
        <f t="shared" si="64"/>
        <v>0</v>
      </c>
      <c r="R2268" s="10"/>
      <c r="S2268" s="10"/>
      <c r="T2268" s="10"/>
    </row>
    <row r="2269" spans="1:20" ht="11.25" outlineLevel="3" x14ac:dyDescent="0.2">
      <c r="A2269" s="16"/>
      <c r="B2269" s="113"/>
      <c r="C2269" s="114">
        <v>13</v>
      </c>
      <c r="D2269" s="115" t="s">
        <v>236</v>
      </c>
      <c r="E2269" s="116" t="s">
        <v>1985</v>
      </c>
      <c r="F2269" s="117" t="s">
        <v>1986</v>
      </c>
      <c r="G2269" s="115" t="s">
        <v>306</v>
      </c>
      <c r="H2269" s="118">
        <v>1</v>
      </c>
      <c r="I2269" s="119">
        <v>0</v>
      </c>
      <c r="J2269" s="120">
        <f t="shared" si="60"/>
        <v>0</v>
      </c>
      <c r="K2269" s="118"/>
      <c r="L2269" s="118">
        <f t="shared" si="61"/>
        <v>0</v>
      </c>
      <c r="M2269" s="118"/>
      <c r="N2269" s="118">
        <f t="shared" si="62"/>
        <v>0</v>
      </c>
      <c r="O2269" s="120">
        <v>21</v>
      </c>
      <c r="P2269" s="120">
        <f t="shared" si="63"/>
        <v>0</v>
      </c>
      <c r="Q2269" s="120">
        <f t="shared" si="64"/>
        <v>0</v>
      </c>
      <c r="R2269" s="10"/>
      <c r="S2269" s="10"/>
      <c r="T2269" s="10"/>
    </row>
    <row r="2270" spans="1:20" ht="22.5" outlineLevel="3" x14ac:dyDescent="0.2">
      <c r="A2270" s="16"/>
      <c r="B2270" s="113"/>
      <c r="C2270" s="114">
        <v>14</v>
      </c>
      <c r="D2270" s="115" t="s">
        <v>236</v>
      </c>
      <c r="E2270" s="116" t="s">
        <v>1987</v>
      </c>
      <c r="F2270" s="117" t="s">
        <v>1988</v>
      </c>
      <c r="G2270" s="115" t="s">
        <v>306</v>
      </c>
      <c r="H2270" s="118">
        <v>1</v>
      </c>
      <c r="I2270" s="119">
        <v>0</v>
      </c>
      <c r="J2270" s="120">
        <f t="shared" si="60"/>
        <v>0</v>
      </c>
      <c r="K2270" s="118"/>
      <c r="L2270" s="118">
        <f t="shared" si="61"/>
        <v>0</v>
      </c>
      <c r="M2270" s="118"/>
      <c r="N2270" s="118">
        <f t="shared" si="62"/>
        <v>0</v>
      </c>
      <c r="O2270" s="120">
        <v>21</v>
      </c>
      <c r="P2270" s="120">
        <f t="shared" si="63"/>
        <v>0</v>
      </c>
      <c r="Q2270" s="120">
        <f t="shared" si="64"/>
        <v>0</v>
      </c>
      <c r="R2270" s="10"/>
      <c r="S2270" s="10"/>
      <c r="T2270" s="10"/>
    </row>
    <row r="2271" spans="1:20" ht="22.5" outlineLevel="3" x14ac:dyDescent="0.2">
      <c r="A2271" s="16"/>
      <c r="B2271" s="113"/>
      <c r="C2271" s="114">
        <v>15</v>
      </c>
      <c r="D2271" s="115" t="s">
        <v>236</v>
      </c>
      <c r="E2271" s="116" t="s">
        <v>1989</v>
      </c>
      <c r="F2271" s="117" t="s">
        <v>1990</v>
      </c>
      <c r="G2271" s="115" t="s">
        <v>306</v>
      </c>
      <c r="H2271" s="118">
        <v>1</v>
      </c>
      <c r="I2271" s="119">
        <v>0</v>
      </c>
      <c r="J2271" s="120">
        <f t="shared" si="60"/>
        <v>0</v>
      </c>
      <c r="K2271" s="118"/>
      <c r="L2271" s="118">
        <f t="shared" si="61"/>
        <v>0</v>
      </c>
      <c r="M2271" s="118"/>
      <c r="N2271" s="118">
        <f t="shared" si="62"/>
        <v>0</v>
      </c>
      <c r="O2271" s="120">
        <v>21</v>
      </c>
      <c r="P2271" s="120">
        <f t="shared" si="63"/>
        <v>0</v>
      </c>
      <c r="Q2271" s="120">
        <f t="shared" si="64"/>
        <v>0</v>
      </c>
      <c r="R2271" s="10"/>
      <c r="S2271" s="10"/>
      <c r="T2271" s="10"/>
    </row>
    <row r="2272" spans="1:20" ht="11.25" outlineLevel="3" x14ac:dyDescent="0.2">
      <c r="A2272" s="16"/>
      <c r="B2272" s="113"/>
      <c r="C2272" s="114">
        <v>16</v>
      </c>
      <c r="D2272" s="115" t="s">
        <v>236</v>
      </c>
      <c r="E2272" s="116" t="s">
        <v>1991</v>
      </c>
      <c r="F2272" s="117" t="s">
        <v>1992</v>
      </c>
      <c r="G2272" s="115" t="s">
        <v>277</v>
      </c>
      <c r="H2272" s="118">
        <v>55</v>
      </c>
      <c r="I2272" s="119">
        <v>0</v>
      </c>
      <c r="J2272" s="120">
        <f t="shared" si="60"/>
        <v>0</v>
      </c>
      <c r="K2272" s="118"/>
      <c r="L2272" s="118">
        <f t="shared" si="61"/>
        <v>0</v>
      </c>
      <c r="M2272" s="118"/>
      <c r="N2272" s="118">
        <f t="shared" si="62"/>
        <v>0</v>
      </c>
      <c r="O2272" s="120">
        <v>21</v>
      </c>
      <c r="P2272" s="120">
        <f t="shared" si="63"/>
        <v>0</v>
      </c>
      <c r="Q2272" s="120">
        <f t="shared" si="64"/>
        <v>0</v>
      </c>
      <c r="R2272" s="10"/>
      <c r="S2272" s="10"/>
      <c r="T2272" s="10"/>
    </row>
    <row r="2273" spans="1:20" ht="11.25" outlineLevel="3" x14ac:dyDescent="0.2">
      <c r="A2273" s="16"/>
      <c r="B2273" s="113"/>
      <c r="C2273" s="114">
        <v>17</v>
      </c>
      <c r="D2273" s="115" t="s">
        <v>236</v>
      </c>
      <c r="E2273" s="116" t="s">
        <v>1993</v>
      </c>
      <c r="F2273" s="117" t="s">
        <v>1994</v>
      </c>
      <c r="G2273" s="115" t="s">
        <v>277</v>
      </c>
      <c r="H2273" s="118">
        <v>90</v>
      </c>
      <c r="I2273" s="119">
        <v>0</v>
      </c>
      <c r="J2273" s="120">
        <f t="shared" si="60"/>
        <v>0</v>
      </c>
      <c r="K2273" s="118"/>
      <c r="L2273" s="118">
        <f t="shared" si="61"/>
        <v>0</v>
      </c>
      <c r="M2273" s="118"/>
      <c r="N2273" s="118">
        <f t="shared" si="62"/>
        <v>0</v>
      </c>
      <c r="O2273" s="120">
        <v>21</v>
      </c>
      <c r="P2273" s="120">
        <f t="shared" si="63"/>
        <v>0</v>
      </c>
      <c r="Q2273" s="120">
        <f t="shared" si="64"/>
        <v>0</v>
      </c>
      <c r="R2273" s="10"/>
      <c r="S2273" s="10"/>
      <c r="T2273" s="10"/>
    </row>
    <row r="2274" spans="1:20" ht="11.25" outlineLevel="3" x14ac:dyDescent="0.2">
      <c r="A2274" s="16"/>
      <c r="B2274" s="113"/>
      <c r="C2274" s="114">
        <v>18</v>
      </c>
      <c r="D2274" s="115" t="s">
        <v>236</v>
      </c>
      <c r="E2274" s="116" t="s">
        <v>1995</v>
      </c>
      <c r="F2274" s="117" t="s">
        <v>1996</v>
      </c>
      <c r="G2274" s="115" t="s">
        <v>306</v>
      </c>
      <c r="H2274" s="118">
        <v>5</v>
      </c>
      <c r="I2274" s="119">
        <v>0</v>
      </c>
      <c r="J2274" s="120">
        <f t="shared" si="60"/>
        <v>0</v>
      </c>
      <c r="K2274" s="118"/>
      <c r="L2274" s="118">
        <f t="shared" si="61"/>
        <v>0</v>
      </c>
      <c r="M2274" s="118"/>
      <c r="N2274" s="118">
        <f t="shared" si="62"/>
        <v>0</v>
      </c>
      <c r="O2274" s="120">
        <v>21</v>
      </c>
      <c r="P2274" s="120">
        <f t="shared" si="63"/>
        <v>0</v>
      </c>
      <c r="Q2274" s="120">
        <f t="shared" si="64"/>
        <v>0</v>
      </c>
      <c r="R2274" s="10"/>
      <c r="S2274" s="10"/>
      <c r="T2274" s="10"/>
    </row>
    <row r="2275" spans="1:20" ht="11.25" outlineLevel="3" x14ac:dyDescent="0.2">
      <c r="A2275" s="16"/>
      <c r="B2275" s="113"/>
      <c r="C2275" s="114">
        <v>19</v>
      </c>
      <c r="D2275" s="115" t="s">
        <v>236</v>
      </c>
      <c r="E2275" s="116" t="s">
        <v>1995</v>
      </c>
      <c r="F2275" s="117" t="s">
        <v>1996</v>
      </c>
      <c r="G2275" s="115" t="s">
        <v>306</v>
      </c>
      <c r="H2275" s="118">
        <v>38</v>
      </c>
      <c r="I2275" s="119">
        <v>0</v>
      </c>
      <c r="J2275" s="120">
        <f t="shared" si="60"/>
        <v>0</v>
      </c>
      <c r="K2275" s="118"/>
      <c r="L2275" s="118">
        <f t="shared" si="61"/>
        <v>0</v>
      </c>
      <c r="M2275" s="118"/>
      <c r="N2275" s="118">
        <f t="shared" si="62"/>
        <v>0</v>
      </c>
      <c r="O2275" s="120">
        <v>21</v>
      </c>
      <c r="P2275" s="120">
        <f t="shared" si="63"/>
        <v>0</v>
      </c>
      <c r="Q2275" s="120">
        <f t="shared" si="64"/>
        <v>0</v>
      </c>
      <c r="R2275" s="10"/>
      <c r="S2275" s="10"/>
      <c r="T2275" s="10"/>
    </row>
    <row r="2276" spans="1:20" ht="11.25" outlineLevel="3" x14ac:dyDescent="0.2">
      <c r="A2276" s="16"/>
      <c r="B2276" s="113"/>
      <c r="C2276" s="114">
        <v>20</v>
      </c>
      <c r="D2276" s="115" t="s">
        <v>236</v>
      </c>
      <c r="E2276" s="116" t="s">
        <v>1997</v>
      </c>
      <c r="F2276" s="117" t="s">
        <v>1998</v>
      </c>
      <c r="G2276" s="115" t="s">
        <v>306</v>
      </c>
      <c r="H2276" s="118">
        <v>5</v>
      </c>
      <c r="I2276" s="119">
        <v>0</v>
      </c>
      <c r="J2276" s="120">
        <f t="shared" si="60"/>
        <v>0</v>
      </c>
      <c r="K2276" s="118"/>
      <c r="L2276" s="118">
        <f t="shared" si="61"/>
        <v>0</v>
      </c>
      <c r="M2276" s="118"/>
      <c r="N2276" s="118">
        <f t="shared" si="62"/>
        <v>0</v>
      </c>
      <c r="O2276" s="120">
        <v>21</v>
      </c>
      <c r="P2276" s="120">
        <f t="shared" si="63"/>
        <v>0</v>
      </c>
      <c r="Q2276" s="120">
        <f t="shared" si="64"/>
        <v>0</v>
      </c>
      <c r="R2276" s="10"/>
      <c r="S2276" s="10"/>
      <c r="T2276" s="10"/>
    </row>
    <row r="2277" spans="1:20" ht="11.25" outlineLevel="3" x14ac:dyDescent="0.2">
      <c r="A2277" s="16"/>
      <c r="B2277" s="113"/>
      <c r="C2277" s="114">
        <v>21</v>
      </c>
      <c r="D2277" s="115" t="s">
        <v>236</v>
      </c>
      <c r="E2277" s="116" t="s">
        <v>1999</v>
      </c>
      <c r="F2277" s="117" t="s">
        <v>2000</v>
      </c>
      <c r="G2277" s="115" t="s">
        <v>306</v>
      </c>
      <c r="H2277" s="118">
        <v>2</v>
      </c>
      <c r="I2277" s="119">
        <v>0</v>
      </c>
      <c r="J2277" s="120">
        <f t="shared" si="60"/>
        <v>0</v>
      </c>
      <c r="K2277" s="118"/>
      <c r="L2277" s="118">
        <f t="shared" si="61"/>
        <v>0</v>
      </c>
      <c r="M2277" s="118"/>
      <c r="N2277" s="118">
        <f t="shared" si="62"/>
        <v>0</v>
      </c>
      <c r="O2277" s="120">
        <v>21</v>
      </c>
      <c r="P2277" s="120">
        <f t="shared" si="63"/>
        <v>0</v>
      </c>
      <c r="Q2277" s="120">
        <f t="shared" si="64"/>
        <v>0</v>
      </c>
      <c r="R2277" s="10"/>
      <c r="S2277" s="10"/>
      <c r="T2277" s="10"/>
    </row>
    <row r="2278" spans="1:20" ht="11.25" outlineLevel="3" x14ac:dyDescent="0.2">
      <c r="A2278" s="16"/>
      <c r="B2278" s="113"/>
      <c r="C2278" s="114">
        <v>22</v>
      </c>
      <c r="D2278" s="115" t="s">
        <v>236</v>
      </c>
      <c r="E2278" s="116" t="s">
        <v>2001</v>
      </c>
      <c r="F2278" s="117" t="s">
        <v>2002</v>
      </c>
      <c r="G2278" s="115" t="s">
        <v>306</v>
      </c>
      <c r="H2278" s="118">
        <v>3</v>
      </c>
      <c r="I2278" s="119">
        <v>0</v>
      </c>
      <c r="J2278" s="120">
        <f t="shared" si="60"/>
        <v>0</v>
      </c>
      <c r="K2278" s="118"/>
      <c r="L2278" s="118">
        <f t="shared" si="61"/>
        <v>0</v>
      </c>
      <c r="M2278" s="118"/>
      <c r="N2278" s="118">
        <f t="shared" si="62"/>
        <v>0</v>
      </c>
      <c r="O2278" s="120">
        <v>21</v>
      </c>
      <c r="P2278" s="120">
        <f t="shared" si="63"/>
        <v>0</v>
      </c>
      <c r="Q2278" s="120">
        <f t="shared" si="64"/>
        <v>0</v>
      </c>
      <c r="R2278" s="10"/>
      <c r="S2278" s="10"/>
      <c r="T2278" s="10"/>
    </row>
    <row r="2279" spans="1:20" ht="11.25" outlineLevel="3" x14ac:dyDescent="0.2">
      <c r="A2279" s="16"/>
      <c r="B2279" s="113"/>
      <c r="C2279" s="114">
        <v>23</v>
      </c>
      <c r="D2279" s="115" t="s">
        <v>236</v>
      </c>
      <c r="E2279" s="116" t="s">
        <v>2003</v>
      </c>
      <c r="F2279" s="117" t="s">
        <v>2004</v>
      </c>
      <c r="G2279" s="115" t="s">
        <v>306</v>
      </c>
      <c r="H2279" s="118">
        <v>5</v>
      </c>
      <c r="I2279" s="119">
        <v>0</v>
      </c>
      <c r="J2279" s="120">
        <f t="shared" si="60"/>
        <v>0</v>
      </c>
      <c r="K2279" s="118"/>
      <c r="L2279" s="118">
        <f t="shared" si="61"/>
        <v>0</v>
      </c>
      <c r="M2279" s="118"/>
      <c r="N2279" s="118">
        <f t="shared" si="62"/>
        <v>0</v>
      </c>
      <c r="O2279" s="120">
        <v>21</v>
      </c>
      <c r="P2279" s="120">
        <f t="shared" si="63"/>
        <v>0</v>
      </c>
      <c r="Q2279" s="120">
        <f t="shared" si="64"/>
        <v>0</v>
      </c>
      <c r="R2279" s="10"/>
      <c r="S2279" s="10"/>
      <c r="T2279" s="10"/>
    </row>
    <row r="2280" spans="1:20" outlineLevel="3" x14ac:dyDescent="0.15">
      <c r="B2280" s="7"/>
      <c r="C2280" s="7"/>
      <c r="D2280" s="7"/>
      <c r="E2280" s="7"/>
      <c r="F2280" s="7"/>
      <c r="G2280" s="7"/>
      <c r="H2280" s="7"/>
      <c r="I2280" s="10"/>
      <c r="J2280" s="10"/>
      <c r="K2280" s="7"/>
      <c r="L2280" s="7"/>
      <c r="M2280" s="7"/>
      <c r="N2280" s="7"/>
      <c r="O2280" s="7"/>
      <c r="P2280" s="10"/>
      <c r="Q2280" s="10"/>
    </row>
    <row r="2281" spans="1:20" ht="11.25" outlineLevel="2" x14ac:dyDescent="0.2">
      <c r="A2281" s="77" t="s">
        <v>169</v>
      </c>
      <c r="B2281" s="106">
        <v>3</v>
      </c>
      <c r="C2281" s="107"/>
      <c r="D2281" s="108" t="s">
        <v>180</v>
      </c>
      <c r="E2281" s="108"/>
      <c r="F2281" s="109" t="s">
        <v>170</v>
      </c>
      <c r="G2281" s="108"/>
      <c r="H2281" s="110"/>
      <c r="I2281" s="111"/>
      <c r="J2281" s="79">
        <f>SUBTOTAL(9,J2282:J2291)</f>
        <v>0</v>
      </c>
      <c r="K2281" s="110"/>
      <c r="L2281" s="80">
        <f>SUBTOTAL(9,L2282:L2291)</f>
        <v>1.71796E-2</v>
      </c>
      <c r="M2281" s="110"/>
      <c r="N2281" s="80">
        <f>SUBTOTAL(9,N2282:N2291)</f>
        <v>0</v>
      </c>
      <c r="O2281" s="112"/>
      <c r="P2281" s="79">
        <f>SUBTOTAL(9,P2282:P2291)</f>
        <v>0</v>
      </c>
      <c r="Q2281" s="79">
        <f>SUBTOTAL(9,Q2282:Q2291)</f>
        <v>0</v>
      </c>
      <c r="R2281" s="7"/>
      <c r="S2281" s="10"/>
      <c r="T2281" s="10"/>
    </row>
    <row r="2282" spans="1:20" ht="11.25" outlineLevel="3" x14ac:dyDescent="0.2">
      <c r="A2282" s="16"/>
      <c r="B2282" s="113"/>
      <c r="C2282" s="114">
        <v>1</v>
      </c>
      <c r="D2282" s="115" t="s">
        <v>1811</v>
      </c>
      <c r="E2282" s="116" t="s">
        <v>2005</v>
      </c>
      <c r="F2282" s="117" t="s">
        <v>2006</v>
      </c>
      <c r="G2282" s="115" t="s">
        <v>2007</v>
      </c>
      <c r="H2282" s="118">
        <v>0.14199999999999999</v>
      </c>
      <c r="I2282" s="119">
        <v>0</v>
      </c>
      <c r="J2282" s="120">
        <f t="shared" ref="J2282:J2290" si="65">H2282*I2282</f>
        <v>0</v>
      </c>
      <c r="K2282" s="118">
        <v>8.8000000000000005E-3</v>
      </c>
      <c r="L2282" s="118">
        <f t="shared" ref="L2282:L2290" si="66">H2282*K2282</f>
        <v>1.2496E-3</v>
      </c>
      <c r="M2282" s="118"/>
      <c r="N2282" s="118">
        <f t="shared" ref="N2282:N2290" si="67">H2282*M2282</f>
        <v>0</v>
      </c>
      <c r="O2282" s="120">
        <v>21</v>
      </c>
      <c r="P2282" s="120">
        <f t="shared" ref="P2282:P2290" si="68">J2282*(O2282/100)</f>
        <v>0</v>
      </c>
      <c r="Q2282" s="120">
        <f t="shared" ref="Q2282:Q2290" si="69">J2282+P2282</f>
        <v>0</v>
      </c>
      <c r="R2282" s="10"/>
      <c r="S2282" s="10"/>
      <c r="T2282" s="10"/>
    </row>
    <row r="2283" spans="1:20" ht="11.25" outlineLevel="3" x14ac:dyDescent="0.2">
      <c r="A2283" s="16"/>
      <c r="B2283" s="113"/>
      <c r="C2283" s="114">
        <v>2</v>
      </c>
      <c r="D2283" s="115" t="s">
        <v>1811</v>
      </c>
      <c r="E2283" s="116" t="s">
        <v>2008</v>
      </c>
      <c r="F2283" s="117" t="s">
        <v>2009</v>
      </c>
      <c r="G2283" s="115" t="s">
        <v>277</v>
      </c>
      <c r="H2283" s="118">
        <v>20</v>
      </c>
      <c r="I2283" s="119">
        <v>0</v>
      </c>
      <c r="J2283" s="120">
        <f t="shared" si="65"/>
        <v>0</v>
      </c>
      <c r="K2283" s="118"/>
      <c r="L2283" s="118">
        <f t="shared" si="66"/>
        <v>0</v>
      </c>
      <c r="M2283" s="118"/>
      <c r="N2283" s="118">
        <f t="shared" si="67"/>
        <v>0</v>
      </c>
      <c r="O2283" s="120">
        <v>21</v>
      </c>
      <c r="P2283" s="120">
        <f t="shared" si="68"/>
        <v>0</v>
      </c>
      <c r="Q2283" s="120">
        <f t="shared" si="69"/>
        <v>0</v>
      </c>
      <c r="R2283" s="10"/>
      <c r="S2283" s="10"/>
      <c r="T2283" s="10"/>
    </row>
    <row r="2284" spans="1:20" ht="11.25" outlineLevel="3" x14ac:dyDescent="0.2">
      <c r="A2284" s="16"/>
      <c r="B2284" s="113"/>
      <c r="C2284" s="114">
        <v>3</v>
      </c>
      <c r="D2284" s="115" t="s">
        <v>1811</v>
      </c>
      <c r="E2284" s="116" t="s">
        <v>2010</v>
      </c>
      <c r="F2284" s="117" t="s">
        <v>2011</v>
      </c>
      <c r="G2284" s="115" t="s">
        <v>277</v>
      </c>
      <c r="H2284" s="118">
        <v>145</v>
      </c>
      <c r="I2284" s="119">
        <v>0</v>
      </c>
      <c r="J2284" s="120">
        <f t="shared" si="65"/>
        <v>0</v>
      </c>
      <c r="K2284" s="118"/>
      <c r="L2284" s="118">
        <f t="shared" si="66"/>
        <v>0</v>
      </c>
      <c r="M2284" s="118"/>
      <c r="N2284" s="118">
        <f t="shared" si="67"/>
        <v>0</v>
      </c>
      <c r="O2284" s="120">
        <v>21</v>
      </c>
      <c r="P2284" s="120">
        <f t="shared" si="68"/>
        <v>0</v>
      </c>
      <c r="Q2284" s="120">
        <f t="shared" si="69"/>
        <v>0</v>
      </c>
      <c r="R2284" s="10"/>
      <c r="S2284" s="10"/>
      <c r="T2284" s="10"/>
    </row>
    <row r="2285" spans="1:20" ht="11.25" outlineLevel="3" x14ac:dyDescent="0.2">
      <c r="A2285" s="16"/>
      <c r="B2285" s="113"/>
      <c r="C2285" s="114">
        <v>4</v>
      </c>
      <c r="D2285" s="115" t="s">
        <v>1811</v>
      </c>
      <c r="E2285" s="116" t="s">
        <v>2012</v>
      </c>
      <c r="F2285" s="117" t="s">
        <v>2013</v>
      </c>
      <c r="G2285" s="115" t="s">
        <v>277</v>
      </c>
      <c r="H2285" s="118">
        <v>12</v>
      </c>
      <c r="I2285" s="119">
        <v>0</v>
      </c>
      <c r="J2285" s="120">
        <f t="shared" si="65"/>
        <v>0</v>
      </c>
      <c r="K2285" s="118"/>
      <c r="L2285" s="118">
        <f t="shared" si="66"/>
        <v>0</v>
      </c>
      <c r="M2285" s="118"/>
      <c r="N2285" s="118">
        <f t="shared" si="67"/>
        <v>0</v>
      </c>
      <c r="O2285" s="120">
        <v>21</v>
      </c>
      <c r="P2285" s="120">
        <f t="shared" si="68"/>
        <v>0</v>
      </c>
      <c r="Q2285" s="120">
        <f t="shared" si="69"/>
        <v>0</v>
      </c>
      <c r="R2285" s="10"/>
      <c r="S2285" s="10"/>
      <c r="T2285" s="10"/>
    </row>
    <row r="2286" spans="1:20" ht="11.25" outlineLevel="3" x14ac:dyDescent="0.2">
      <c r="A2286" s="16"/>
      <c r="B2286" s="113"/>
      <c r="C2286" s="114">
        <v>5</v>
      </c>
      <c r="D2286" s="115" t="s">
        <v>1811</v>
      </c>
      <c r="E2286" s="116" t="s">
        <v>2014</v>
      </c>
      <c r="F2286" s="117" t="s">
        <v>2015</v>
      </c>
      <c r="G2286" s="115" t="s">
        <v>277</v>
      </c>
      <c r="H2286" s="118">
        <v>20</v>
      </c>
      <c r="I2286" s="119">
        <v>0</v>
      </c>
      <c r="J2286" s="120">
        <f t="shared" si="65"/>
        <v>0</v>
      </c>
      <c r="K2286" s="118"/>
      <c r="L2286" s="118">
        <f t="shared" si="66"/>
        <v>0</v>
      </c>
      <c r="M2286" s="118"/>
      <c r="N2286" s="118">
        <f t="shared" si="67"/>
        <v>0</v>
      </c>
      <c r="O2286" s="120">
        <v>21</v>
      </c>
      <c r="P2286" s="120">
        <f t="shared" si="68"/>
        <v>0</v>
      </c>
      <c r="Q2286" s="120">
        <f t="shared" si="69"/>
        <v>0</v>
      </c>
      <c r="R2286" s="10"/>
      <c r="S2286" s="10"/>
      <c r="T2286" s="10"/>
    </row>
    <row r="2287" spans="1:20" ht="11.25" outlineLevel="3" x14ac:dyDescent="0.2">
      <c r="A2287" s="16"/>
      <c r="B2287" s="113"/>
      <c r="C2287" s="114">
        <v>6</v>
      </c>
      <c r="D2287" s="115" t="s">
        <v>1811</v>
      </c>
      <c r="E2287" s="116" t="s">
        <v>2016</v>
      </c>
      <c r="F2287" s="117" t="s">
        <v>2017</v>
      </c>
      <c r="G2287" s="115" t="s">
        <v>277</v>
      </c>
      <c r="H2287" s="118">
        <v>145</v>
      </c>
      <c r="I2287" s="119">
        <v>0</v>
      </c>
      <c r="J2287" s="120">
        <f t="shared" si="65"/>
        <v>0</v>
      </c>
      <c r="K2287" s="118"/>
      <c r="L2287" s="118">
        <f t="shared" si="66"/>
        <v>0</v>
      </c>
      <c r="M2287" s="118"/>
      <c r="N2287" s="118">
        <f t="shared" si="67"/>
        <v>0</v>
      </c>
      <c r="O2287" s="120">
        <v>21</v>
      </c>
      <c r="P2287" s="120">
        <f t="shared" si="68"/>
        <v>0</v>
      </c>
      <c r="Q2287" s="120">
        <f t="shared" si="69"/>
        <v>0</v>
      </c>
      <c r="R2287" s="10"/>
      <c r="S2287" s="10"/>
      <c r="T2287" s="10"/>
    </row>
    <row r="2288" spans="1:20" ht="11.25" outlineLevel="3" x14ac:dyDescent="0.2">
      <c r="A2288" s="16"/>
      <c r="B2288" s="113"/>
      <c r="C2288" s="114">
        <v>7</v>
      </c>
      <c r="D2288" s="115" t="s">
        <v>1811</v>
      </c>
      <c r="E2288" s="116" t="s">
        <v>2018</v>
      </c>
      <c r="F2288" s="117" t="s">
        <v>2019</v>
      </c>
      <c r="G2288" s="115" t="s">
        <v>277</v>
      </c>
      <c r="H2288" s="118">
        <v>12</v>
      </c>
      <c r="I2288" s="119">
        <v>0</v>
      </c>
      <c r="J2288" s="120">
        <f t="shared" si="65"/>
        <v>0</v>
      </c>
      <c r="K2288" s="118"/>
      <c r="L2288" s="118">
        <f t="shared" si="66"/>
        <v>0</v>
      </c>
      <c r="M2288" s="118"/>
      <c r="N2288" s="118">
        <f t="shared" si="67"/>
        <v>0</v>
      </c>
      <c r="O2288" s="120">
        <v>21</v>
      </c>
      <c r="P2288" s="120">
        <f t="shared" si="68"/>
        <v>0</v>
      </c>
      <c r="Q2288" s="120">
        <f t="shared" si="69"/>
        <v>0</v>
      </c>
      <c r="R2288" s="10"/>
      <c r="S2288" s="10"/>
      <c r="T2288" s="10"/>
    </row>
    <row r="2289" spans="1:20" ht="11.25" outlineLevel="3" x14ac:dyDescent="0.2">
      <c r="A2289" s="16"/>
      <c r="B2289" s="113"/>
      <c r="C2289" s="114">
        <v>8</v>
      </c>
      <c r="D2289" s="115" t="s">
        <v>1811</v>
      </c>
      <c r="E2289" s="116" t="s">
        <v>2020</v>
      </c>
      <c r="F2289" s="117" t="s">
        <v>2021</v>
      </c>
      <c r="G2289" s="115" t="s">
        <v>277</v>
      </c>
      <c r="H2289" s="118">
        <v>177</v>
      </c>
      <c r="I2289" s="119">
        <v>0</v>
      </c>
      <c r="J2289" s="120">
        <f t="shared" si="65"/>
        <v>0</v>
      </c>
      <c r="K2289" s="118"/>
      <c r="L2289" s="118">
        <f t="shared" si="66"/>
        <v>0</v>
      </c>
      <c r="M2289" s="118"/>
      <c r="N2289" s="118">
        <f t="shared" si="67"/>
        <v>0</v>
      </c>
      <c r="O2289" s="120">
        <v>21</v>
      </c>
      <c r="P2289" s="120">
        <f t="shared" si="68"/>
        <v>0</v>
      </c>
      <c r="Q2289" s="120">
        <f t="shared" si="69"/>
        <v>0</v>
      </c>
      <c r="R2289" s="10"/>
      <c r="S2289" s="10"/>
      <c r="T2289" s="10"/>
    </row>
    <row r="2290" spans="1:20" ht="11.25" outlineLevel="3" x14ac:dyDescent="0.2">
      <c r="A2290" s="16"/>
      <c r="B2290" s="113"/>
      <c r="C2290" s="114">
        <v>9</v>
      </c>
      <c r="D2290" s="115" t="s">
        <v>1811</v>
      </c>
      <c r="E2290" s="116" t="s">
        <v>2022</v>
      </c>
      <c r="F2290" s="117" t="s">
        <v>2023</v>
      </c>
      <c r="G2290" s="115" t="s">
        <v>277</v>
      </c>
      <c r="H2290" s="118">
        <v>177</v>
      </c>
      <c r="I2290" s="119">
        <v>0</v>
      </c>
      <c r="J2290" s="120">
        <f t="shared" si="65"/>
        <v>0</v>
      </c>
      <c r="K2290" s="118">
        <v>9.0000000000000006E-5</v>
      </c>
      <c r="L2290" s="118">
        <f t="shared" si="66"/>
        <v>1.593E-2</v>
      </c>
      <c r="M2290" s="118"/>
      <c r="N2290" s="118">
        <f t="shared" si="67"/>
        <v>0</v>
      </c>
      <c r="O2290" s="120">
        <v>21</v>
      </c>
      <c r="P2290" s="120">
        <f t="shared" si="68"/>
        <v>0</v>
      </c>
      <c r="Q2290" s="120">
        <f t="shared" si="69"/>
        <v>0</v>
      </c>
      <c r="R2290" s="10"/>
      <c r="S2290" s="10"/>
      <c r="T2290" s="10"/>
    </row>
    <row r="2291" spans="1:20" outlineLevel="3" x14ac:dyDescent="0.15">
      <c r="B2291" s="7"/>
      <c r="C2291" s="7"/>
      <c r="D2291" s="7"/>
      <c r="E2291" s="7"/>
      <c r="F2291" s="7"/>
      <c r="G2291" s="7"/>
      <c r="H2291" s="7"/>
      <c r="I2291" s="10"/>
      <c r="J2291" s="10"/>
      <c r="K2291" s="7"/>
      <c r="L2291" s="7"/>
      <c r="M2291" s="7"/>
      <c r="N2291" s="7"/>
      <c r="O2291" s="7"/>
      <c r="P2291" s="10"/>
      <c r="Q2291" s="10"/>
    </row>
    <row r="2292" spans="1:20" ht="12" outlineLevel="1" x14ac:dyDescent="0.2">
      <c r="A2292" s="73" t="s">
        <v>171</v>
      </c>
      <c r="B2292" s="99">
        <v>2</v>
      </c>
      <c r="C2292" s="100"/>
      <c r="D2292" s="101" t="s">
        <v>179</v>
      </c>
      <c r="E2292" s="101"/>
      <c r="F2292" s="102" t="s">
        <v>172</v>
      </c>
      <c r="G2292" s="101"/>
      <c r="H2292" s="103"/>
      <c r="I2292" s="104"/>
      <c r="J2292" s="75">
        <f>SUBTOTAL(9,J2293:J2336)</f>
        <v>0</v>
      </c>
      <c r="K2292" s="103"/>
      <c r="L2292" s="76">
        <f>SUBTOTAL(9,L2293:L2336)</f>
        <v>3.4320000000000003E-2</v>
      </c>
      <c r="M2292" s="103"/>
      <c r="N2292" s="76">
        <f>SUBTOTAL(9,N2293:N2336)</f>
        <v>0</v>
      </c>
      <c r="O2292" s="105"/>
      <c r="P2292" s="75">
        <f>SUBTOTAL(9,P2293:P2336)</f>
        <v>0</v>
      </c>
      <c r="Q2292" s="75">
        <f>SUBTOTAL(9,Q2293:Q2336)</f>
        <v>0</v>
      </c>
      <c r="R2292" s="7"/>
      <c r="S2292" s="10"/>
      <c r="T2292" s="10"/>
    </row>
    <row r="2293" spans="1:20" ht="11.25" outlineLevel="2" x14ac:dyDescent="0.2">
      <c r="A2293" s="77" t="s">
        <v>173</v>
      </c>
      <c r="B2293" s="106">
        <v>3</v>
      </c>
      <c r="C2293" s="107"/>
      <c r="D2293" s="108" t="s">
        <v>180</v>
      </c>
      <c r="E2293" s="108"/>
      <c r="F2293" s="109" t="s">
        <v>49</v>
      </c>
      <c r="G2293" s="108"/>
      <c r="H2293" s="110"/>
      <c r="I2293" s="111"/>
      <c r="J2293" s="79">
        <f>SUBTOTAL(9,J2294:J2312)</f>
        <v>0</v>
      </c>
      <c r="K2293" s="110"/>
      <c r="L2293" s="80">
        <f>SUBTOTAL(9,L2294:L2312)</f>
        <v>0</v>
      </c>
      <c r="M2293" s="110"/>
      <c r="N2293" s="80">
        <f>SUBTOTAL(9,N2294:N2312)</f>
        <v>0</v>
      </c>
      <c r="O2293" s="112"/>
      <c r="P2293" s="79">
        <f>SUBTOTAL(9,P2294:P2312)</f>
        <v>0</v>
      </c>
      <c r="Q2293" s="79">
        <f>SUBTOTAL(9,Q2294:Q2312)</f>
        <v>0</v>
      </c>
      <c r="R2293" s="7"/>
      <c r="S2293" s="10"/>
      <c r="T2293" s="10"/>
    </row>
    <row r="2294" spans="1:20" ht="11.25" outlineLevel="3" x14ac:dyDescent="0.2">
      <c r="A2294" s="16"/>
      <c r="B2294" s="113"/>
      <c r="C2294" s="114">
        <v>1</v>
      </c>
      <c r="D2294" s="115" t="s">
        <v>236</v>
      </c>
      <c r="E2294" s="116" t="s">
        <v>2024</v>
      </c>
      <c r="F2294" s="117" t="s">
        <v>2025</v>
      </c>
      <c r="G2294" s="115" t="s">
        <v>243</v>
      </c>
      <c r="H2294" s="118">
        <v>1.1774999999999998</v>
      </c>
      <c r="I2294" s="119">
        <v>0</v>
      </c>
      <c r="J2294" s="120">
        <f>H2294*I2294</f>
        <v>0</v>
      </c>
      <c r="K2294" s="118"/>
      <c r="L2294" s="118">
        <f>H2294*K2294</f>
        <v>0</v>
      </c>
      <c r="M2294" s="118"/>
      <c r="N2294" s="118">
        <f>H2294*M2294</f>
        <v>0</v>
      </c>
      <c r="O2294" s="120">
        <v>21</v>
      </c>
      <c r="P2294" s="120">
        <f>J2294*(O2294/100)</f>
        <v>0</v>
      </c>
      <c r="Q2294" s="120">
        <f>J2294+P2294</f>
        <v>0</v>
      </c>
      <c r="R2294" s="10"/>
      <c r="S2294" s="10"/>
      <c r="T2294" s="10"/>
    </row>
    <row r="2295" spans="1:20" ht="9.75" outlineLevel="4" x14ac:dyDescent="0.2">
      <c r="A2295" s="121"/>
      <c r="B2295" s="122"/>
      <c r="C2295" s="122"/>
      <c r="D2295" s="123"/>
      <c r="E2295" s="128" t="s">
        <v>17</v>
      </c>
      <c r="F2295" s="124" t="s">
        <v>2026</v>
      </c>
      <c r="G2295" s="123"/>
      <c r="H2295" s="125">
        <v>0.32000000000000006</v>
      </c>
      <c r="I2295" s="126"/>
      <c r="J2295" s="127"/>
      <c r="K2295" s="125"/>
      <c r="L2295" s="125"/>
      <c r="M2295" s="125"/>
      <c r="N2295" s="125"/>
      <c r="O2295" s="127"/>
      <c r="P2295" s="127"/>
      <c r="Q2295" s="127"/>
      <c r="R2295" s="7"/>
      <c r="S2295" s="10"/>
    </row>
    <row r="2296" spans="1:20" ht="9.75" outlineLevel="4" x14ac:dyDescent="0.2">
      <c r="A2296" s="121"/>
      <c r="B2296" s="122"/>
      <c r="C2296" s="122"/>
      <c r="D2296" s="123"/>
      <c r="E2296" s="128"/>
      <c r="F2296" s="124" t="s">
        <v>2027</v>
      </c>
      <c r="G2296" s="123"/>
      <c r="H2296" s="125">
        <v>0.85749999999999982</v>
      </c>
      <c r="I2296" s="126"/>
      <c r="J2296" s="127"/>
      <c r="K2296" s="125"/>
      <c r="L2296" s="125"/>
      <c r="M2296" s="125"/>
      <c r="N2296" s="125"/>
      <c r="O2296" s="127"/>
      <c r="P2296" s="127"/>
      <c r="Q2296" s="127"/>
      <c r="R2296" s="7"/>
      <c r="S2296" s="10"/>
    </row>
    <row r="2297" spans="1:20" ht="7.5" customHeight="1" outlineLevel="4" x14ac:dyDescent="0.15">
      <c r="A2297" s="10"/>
      <c r="B2297" s="84"/>
      <c r="C2297" s="83"/>
      <c r="D2297" s="86"/>
      <c r="E2297" s="45"/>
      <c r="F2297" s="87"/>
      <c r="G2297" s="86"/>
      <c r="H2297" s="88"/>
      <c r="I2297" s="90"/>
      <c r="J2297" s="47"/>
      <c r="K2297" s="51"/>
      <c r="L2297" s="51"/>
      <c r="M2297" s="51"/>
      <c r="N2297" s="51"/>
      <c r="O2297" s="47"/>
      <c r="P2297" s="47"/>
      <c r="Q2297" s="47"/>
      <c r="R2297" s="7"/>
      <c r="S2297" s="10"/>
    </row>
    <row r="2298" spans="1:20" ht="22.5" outlineLevel="3" x14ac:dyDescent="0.2">
      <c r="A2298" s="16"/>
      <c r="B2298" s="113"/>
      <c r="C2298" s="114">
        <v>2</v>
      </c>
      <c r="D2298" s="115" t="s">
        <v>236</v>
      </c>
      <c r="E2298" s="116" t="s">
        <v>248</v>
      </c>
      <c r="F2298" s="117" t="s">
        <v>249</v>
      </c>
      <c r="G2298" s="115" t="s">
        <v>243</v>
      </c>
      <c r="H2298" s="118">
        <v>1.1774999999999998</v>
      </c>
      <c r="I2298" s="119">
        <v>0</v>
      </c>
      <c r="J2298" s="120">
        <f>H2298*I2298</f>
        <v>0</v>
      </c>
      <c r="K2298" s="118"/>
      <c r="L2298" s="118">
        <f>H2298*K2298</f>
        <v>0</v>
      </c>
      <c r="M2298" s="118"/>
      <c r="N2298" s="118">
        <f>H2298*M2298</f>
        <v>0</v>
      </c>
      <c r="O2298" s="120">
        <v>21</v>
      </c>
      <c r="P2298" s="120">
        <f>J2298*(O2298/100)</f>
        <v>0</v>
      </c>
      <c r="Q2298" s="120">
        <f>J2298+P2298</f>
        <v>0</v>
      </c>
      <c r="R2298" s="10"/>
      <c r="S2298" s="10"/>
      <c r="T2298" s="10"/>
    </row>
    <row r="2299" spans="1:20" ht="9.75" outlineLevel="4" x14ac:dyDescent="0.2">
      <c r="A2299" s="121"/>
      <c r="B2299" s="122"/>
      <c r="C2299" s="122"/>
      <c r="D2299" s="123"/>
      <c r="E2299" s="128" t="s">
        <v>17</v>
      </c>
      <c r="F2299" s="124" t="s">
        <v>2026</v>
      </c>
      <c r="G2299" s="123"/>
      <c r="H2299" s="125">
        <v>0.32000000000000006</v>
      </c>
      <c r="I2299" s="126"/>
      <c r="J2299" s="127"/>
      <c r="K2299" s="125"/>
      <c r="L2299" s="125"/>
      <c r="M2299" s="125"/>
      <c r="N2299" s="125"/>
      <c r="O2299" s="127"/>
      <c r="P2299" s="127"/>
      <c r="Q2299" s="127"/>
      <c r="R2299" s="7"/>
      <c r="S2299" s="10"/>
    </row>
    <row r="2300" spans="1:20" ht="9.75" outlineLevel="4" x14ac:dyDescent="0.2">
      <c r="A2300" s="121"/>
      <c r="B2300" s="122"/>
      <c r="C2300" s="122"/>
      <c r="D2300" s="123"/>
      <c r="E2300" s="128"/>
      <c r="F2300" s="124" t="s">
        <v>2027</v>
      </c>
      <c r="G2300" s="123"/>
      <c r="H2300" s="125">
        <v>0.85749999999999982</v>
      </c>
      <c r="I2300" s="126"/>
      <c r="J2300" s="127"/>
      <c r="K2300" s="125"/>
      <c r="L2300" s="125"/>
      <c r="M2300" s="125"/>
      <c r="N2300" s="125"/>
      <c r="O2300" s="127"/>
      <c r="P2300" s="127"/>
      <c r="Q2300" s="127"/>
      <c r="R2300" s="7"/>
      <c r="S2300" s="10"/>
    </row>
    <row r="2301" spans="1:20" ht="7.5" customHeight="1" outlineLevel="4" x14ac:dyDescent="0.15">
      <c r="A2301" s="10"/>
      <c r="B2301" s="84"/>
      <c r="C2301" s="83"/>
      <c r="D2301" s="86"/>
      <c r="E2301" s="45"/>
      <c r="F2301" s="87"/>
      <c r="G2301" s="86"/>
      <c r="H2301" s="88"/>
      <c r="I2301" s="90"/>
      <c r="J2301" s="47"/>
      <c r="K2301" s="51"/>
      <c r="L2301" s="51"/>
      <c r="M2301" s="51"/>
      <c r="N2301" s="51"/>
      <c r="O2301" s="47"/>
      <c r="P2301" s="47"/>
      <c r="Q2301" s="47"/>
      <c r="R2301" s="7"/>
      <c r="S2301" s="10"/>
    </row>
    <row r="2302" spans="1:20" ht="22.5" outlineLevel="3" x14ac:dyDescent="0.2">
      <c r="A2302" s="16"/>
      <c r="B2302" s="113"/>
      <c r="C2302" s="114">
        <v>3</v>
      </c>
      <c r="D2302" s="115" t="s">
        <v>236</v>
      </c>
      <c r="E2302" s="116" t="s">
        <v>251</v>
      </c>
      <c r="F2302" s="117" t="s">
        <v>252</v>
      </c>
      <c r="G2302" s="115" t="s">
        <v>243</v>
      </c>
      <c r="H2302" s="118">
        <v>5.8849999999999998</v>
      </c>
      <c r="I2302" s="119">
        <v>0</v>
      </c>
      <c r="J2302" s="120">
        <f>H2302*I2302</f>
        <v>0</v>
      </c>
      <c r="K2302" s="118"/>
      <c r="L2302" s="118">
        <f>H2302*K2302</f>
        <v>0</v>
      </c>
      <c r="M2302" s="118"/>
      <c r="N2302" s="118">
        <f>H2302*M2302</f>
        <v>0</v>
      </c>
      <c r="O2302" s="120">
        <v>21</v>
      </c>
      <c r="P2302" s="120">
        <f>J2302*(O2302/100)</f>
        <v>0</v>
      </c>
      <c r="Q2302" s="120">
        <f>J2302+P2302</f>
        <v>0</v>
      </c>
      <c r="R2302" s="10"/>
      <c r="S2302" s="10"/>
      <c r="T2302" s="10"/>
    </row>
    <row r="2303" spans="1:20" ht="9.75" outlineLevel="4" x14ac:dyDescent="0.2">
      <c r="A2303" s="121"/>
      <c r="B2303" s="122"/>
      <c r="C2303" s="122"/>
      <c r="D2303" s="123"/>
      <c r="E2303" s="128" t="s">
        <v>17</v>
      </c>
      <c r="F2303" s="124" t="s">
        <v>2028</v>
      </c>
      <c r="G2303" s="123"/>
      <c r="H2303" s="125">
        <v>5.8849999999999998</v>
      </c>
      <c r="I2303" s="126"/>
      <c r="J2303" s="127"/>
      <c r="K2303" s="125"/>
      <c r="L2303" s="125"/>
      <c r="M2303" s="125"/>
      <c r="N2303" s="125"/>
      <c r="O2303" s="127"/>
      <c r="P2303" s="127"/>
      <c r="Q2303" s="127"/>
      <c r="R2303" s="7"/>
      <c r="S2303" s="10"/>
    </row>
    <row r="2304" spans="1:20" ht="7.5" customHeight="1" outlineLevel="4" x14ac:dyDescent="0.15">
      <c r="A2304" s="10"/>
      <c r="B2304" s="84"/>
      <c r="C2304" s="83"/>
      <c r="D2304" s="86"/>
      <c r="E2304" s="45"/>
      <c r="F2304" s="87"/>
      <c r="G2304" s="86"/>
      <c r="H2304" s="88"/>
      <c r="I2304" s="90"/>
      <c r="J2304" s="47"/>
      <c r="K2304" s="51"/>
      <c r="L2304" s="51"/>
      <c r="M2304" s="51"/>
      <c r="N2304" s="51"/>
      <c r="O2304" s="47"/>
      <c r="P2304" s="47"/>
      <c r="Q2304" s="47"/>
      <c r="R2304" s="7"/>
      <c r="S2304" s="10"/>
    </row>
    <row r="2305" spans="1:20" ht="11.25" outlineLevel="3" x14ac:dyDescent="0.2">
      <c r="A2305" s="16"/>
      <c r="B2305" s="113"/>
      <c r="C2305" s="114">
        <v>4</v>
      </c>
      <c r="D2305" s="115" t="s">
        <v>236</v>
      </c>
      <c r="E2305" s="116" t="s">
        <v>254</v>
      </c>
      <c r="F2305" s="117" t="s">
        <v>255</v>
      </c>
      <c r="G2305" s="115" t="s">
        <v>234</v>
      </c>
      <c r="H2305" s="118">
        <v>2.2363</v>
      </c>
      <c r="I2305" s="119">
        <v>0</v>
      </c>
      <c r="J2305" s="120">
        <f>H2305*I2305</f>
        <v>0</v>
      </c>
      <c r="K2305" s="118"/>
      <c r="L2305" s="118">
        <f>H2305*K2305</f>
        <v>0</v>
      </c>
      <c r="M2305" s="118"/>
      <c r="N2305" s="118">
        <f>H2305*M2305</f>
        <v>0</v>
      </c>
      <c r="O2305" s="120">
        <v>21</v>
      </c>
      <c r="P2305" s="120">
        <f>J2305*(O2305/100)</f>
        <v>0</v>
      </c>
      <c r="Q2305" s="120">
        <f>J2305+P2305</f>
        <v>0</v>
      </c>
      <c r="R2305" s="10"/>
      <c r="S2305" s="10"/>
      <c r="T2305" s="10"/>
    </row>
    <row r="2306" spans="1:20" ht="9.75" outlineLevel="4" x14ac:dyDescent="0.2">
      <c r="A2306" s="121"/>
      <c r="B2306" s="122"/>
      <c r="C2306" s="122"/>
      <c r="D2306" s="123"/>
      <c r="E2306" s="128" t="s">
        <v>17</v>
      </c>
      <c r="F2306" s="124" t="s">
        <v>2029</v>
      </c>
      <c r="G2306" s="123"/>
      <c r="H2306" s="125">
        <v>2.2363</v>
      </c>
      <c r="I2306" s="126"/>
      <c r="J2306" s="127"/>
      <c r="K2306" s="125"/>
      <c r="L2306" s="125"/>
      <c r="M2306" s="125"/>
      <c r="N2306" s="125"/>
      <c r="O2306" s="127"/>
      <c r="P2306" s="127"/>
      <c r="Q2306" s="127"/>
      <c r="R2306" s="7"/>
      <c r="S2306" s="10"/>
    </row>
    <row r="2307" spans="1:20" ht="7.5" customHeight="1" outlineLevel="4" x14ac:dyDescent="0.15">
      <c r="A2307" s="10"/>
      <c r="B2307" s="84"/>
      <c r="C2307" s="83"/>
      <c r="D2307" s="86"/>
      <c r="E2307" s="45"/>
      <c r="F2307" s="87"/>
      <c r="G2307" s="86"/>
      <c r="H2307" s="88"/>
      <c r="I2307" s="90"/>
      <c r="J2307" s="47"/>
      <c r="K2307" s="51"/>
      <c r="L2307" s="51"/>
      <c r="M2307" s="51"/>
      <c r="N2307" s="51"/>
      <c r="O2307" s="47"/>
      <c r="P2307" s="47"/>
      <c r="Q2307" s="47"/>
      <c r="R2307" s="7"/>
      <c r="S2307" s="10"/>
    </row>
    <row r="2308" spans="1:20" ht="11.25" outlineLevel="3" x14ac:dyDescent="0.2">
      <c r="A2308" s="16"/>
      <c r="B2308" s="113"/>
      <c r="C2308" s="114">
        <v>5</v>
      </c>
      <c r="D2308" s="115" t="s">
        <v>236</v>
      </c>
      <c r="E2308" s="116" t="s">
        <v>257</v>
      </c>
      <c r="F2308" s="117" t="s">
        <v>258</v>
      </c>
      <c r="G2308" s="115" t="s">
        <v>243</v>
      </c>
      <c r="H2308" s="118">
        <v>1.1774999999999998</v>
      </c>
      <c r="I2308" s="119">
        <v>0</v>
      </c>
      <c r="J2308" s="120">
        <f>H2308*I2308</f>
        <v>0</v>
      </c>
      <c r="K2308" s="118"/>
      <c r="L2308" s="118">
        <f>H2308*K2308</f>
        <v>0</v>
      </c>
      <c r="M2308" s="118"/>
      <c r="N2308" s="118">
        <f>H2308*M2308</f>
        <v>0</v>
      </c>
      <c r="O2308" s="120">
        <v>21</v>
      </c>
      <c r="P2308" s="120">
        <f>J2308*(O2308/100)</f>
        <v>0</v>
      </c>
      <c r="Q2308" s="120">
        <f>J2308+P2308</f>
        <v>0</v>
      </c>
      <c r="R2308" s="10"/>
      <c r="S2308" s="10"/>
      <c r="T2308" s="10"/>
    </row>
    <row r="2309" spans="1:20" ht="9.75" outlineLevel="4" x14ac:dyDescent="0.2">
      <c r="A2309" s="121"/>
      <c r="B2309" s="122"/>
      <c r="C2309" s="122"/>
      <c r="D2309" s="123"/>
      <c r="E2309" s="128" t="s">
        <v>17</v>
      </c>
      <c r="F2309" s="124" t="s">
        <v>2026</v>
      </c>
      <c r="G2309" s="123"/>
      <c r="H2309" s="125">
        <v>0.32000000000000006</v>
      </c>
      <c r="I2309" s="126"/>
      <c r="J2309" s="127"/>
      <c r="K2309" s="125"/>
      <c r="L2309" s="125"/>
      <c r="M2309" s="125"/>
      <c r="N2309" s="125"/>
      <c r="O2309" s="127"/>
      <c r="P2309" s="127"/>
      <c r="Q2309" s="127"/>
      <c r="R2309" s="7"/>
      <c r="S2309" s="10"/>
    </row>
    <row r="2310" spans="1:20" ht="9.75" outlineLevel="4" x14ac:dyDescent="0.2">
      <c r="A2310" s="121"/>
      <c r="B2310" s="122"/>
      <c r="C2310" s="122"/>
      <c r="D2310" s="123"/>
      <c r="E2310" s="128"/>
      <c r="F2310" s="124" t="s">
        <v>2027</v>
      </c>
      <c r="G2310" s="123"/>
      <c r="H2310" s="125">
        <v>0.85749999999999982</v>
      </c>
      <c r="I2310" s="126"/>
      <c r="J2310" s="127"/>
      <c r="K2310" s="125"/>
      <c r="L2310" s="125"/>
      <c r="M2310" s="125"/>
      <c r="N2310" s="125"/>
      <c r="O2310" s="127"/>
      <c r="P2310" s="127"/>
      <c r="Q2310" s="127"/>
      <c r="R2310" s="7"/>
      <c r="S2310" s="10"/>
    </row>
    <row r="2311" spans="1:20" ht="7.5" customHeight="1" outlineLevel="4" x14ac:dyDescent="0.15">
      <c r="A2311" s="10"/>
      <c r="B2311" s="84"/>
      <c r="C2311" s="83"/>
      <c r="D2311" s="86"/>
      <c r="E2311" s="45"/>
      <c r="F2311" s="87"/>
      <c r="G2311" s="86"/>
      <c r="H2311" s="88"/>
      <c r="I2311" s="90"/>
      <c r="J2311" s="47"/>
      <c r="K2311" s="51"/>
      <c r="L2311" s="51"/>
      <c r="M2311" s="51"/>
      <c r="N2311" s="51"/>
      <c r="O2311" s="47"/>
      <c r="P2311" s="47"/>
      <c r="Q2311" s="47"/>
      <c r="R2311" s="7"/>
      <c r="S2311" s="10"/>
    </row>
    <row r="2312" spans="1:20" outlineLevel="3" x14ac:dyDescent="0.15">
      <c r="B2312" s="7"/>
      <c r="C2312" s="7"/>
      <c r="D2312" s="7"/>
      <c r="E2312" s="7"/>
      <c r="F2312" s="7"/>
      <c r="G2312" s="7"/>
      <c r="H2312" s="7"/>
      <c r="I2312" s="10"/>
      <c r="J2312" s="10"/>
      <c r="K2312" s="7"/>
      <c r="L2312" s="7"/>
      <c r="M2312" s="7"/>
      <c r="N2312" s="7"/>
      <c r="O2312" s="7"/>
      <c r="P2312" s="10"/>
      <c r="Q2312" s="10"/>
    </row>
    <row r="2313" spans="1:20" ht="11.25" outlineLevel="2" x14ac:dyDescent="0.2">
      <c r="A2313" s="77" t="s">
        <v>174</v>
      </c>
      <c r="B2313" s="106">
        <v>3</v>
      </c>
      <c r="C2313" s="107"/>
      <c r="D2313" s="108" t="s">
        <v>180</v>
      </c>
      <c r="E2313" s="108"/>
      <c r="F2313" s="109" t="s">
        <v>51</v>
      </c>
      <c r="G2313" s="108"/>
      <c r="H2313" s="110"/>
      <c r="I2313" s="111"/>
      <c r="J2313" s="79">
        <f>SUBTOTAL(9,J2314:J2326)</f>
        <v>0</v>
      </c>
      <c r="K2313" s="110"/>
      <c r="L2313" s="80">
        <f>SUBTOTAL(9,L2314:L2326)</f>
        <v>3.4320000000000003E-2</v>
      </c>
      <c r="M2313" s="110"/>
      <c r="N2313" s="80">
        <f>SUBTOTAL(9,N2314:N2326)</f>
        <v>0</v>
      </c>
      <c r="O2313" s="112"/>
      <c r="P2313" s="79">
        <f>SUBTOTAL(9,P2314:P2326)</f>
        <v>0</v>
      </c>
      <c r="Q2313" s="79">
        <f>SUBTOTAL(9,Q2314:Q2326)</f>
        <v>0</v>
      </c>
      <c r="R2313" s="7"/>
      <c r="S2313" s="10"/>
      <c r="T2313" s="10"/>
    </row>
    <row r="2314" spans="1:20" ht="11.25" outlineLevel="3" x14ac:dyDescent="0.2">
      <c r="A2314" s="16"/>
      <c r="B2314" s="113"/>
      <c r="C2314" s="114">
        <v>1</v>
      </c>
      <c r="D2314" s="115" t="s">
        <v>236</v>
      </c>
      <c r="E2314" s="116" t="s">
        <v>2030</v>
      </c>
      <c r="F2314" s="117" t="s">
        <v>2031</v>
      </c>
      <c r="G2314" s="115" t="s">
        <v>243</v>
      </c>
      <c r="H2314" s="118">
        <v>1.1774999999999998</v>
      </c>
      <c r="I2314" s="119">
        <v>0</v>
      </c>
      <c r="J2314" s="120">
        <f>H2314*I2314</f>
        <v>0</v>
      </c>
      <c r="K2314" s="118"/>
      <c r="L2314" s="118">
        <f>H2314*K2314</f>
        <v>0</v>
      </c>
      <c r="M2314" s="118"/>
      <c r="N2314" s="118">
        <f>H2314*M2314</f>
        <v>0</v>
      </c>
      <c r="O2314" s="120">
        <v>21</v>
      </c>
      <c r="P2314" s="120">
        <f>J2314*(O2314/100)</f>
        <v>0</v>
      </c>
      <c r="Q2314" s="120">
        <f>J2314+P2314</f>
        <v>0</v>
      </c>
      <c r="R2314" s="10"/>
      <c r="S2314" s="10"/>
      <c r="T2314" s="10"/>
    </row>
    <row r="2315" spans="1:20" ht="9.75" outlineLevel="4" x14ac:dyDescent="0.2">
      <c r="A2315" s="121"/>
      <c r="B2315" s="122"/>
      <c r="C2315" s="122"/>
      <c r="D2315" s="123"/>
      <c r="E2315" s="128" t="s">
        <v>17</v>
      </c>
      <c r="F2315" s="124" t="s">
        <v>2026</v>
      </c>
      <c r="G2315" s="123"/>
      <c r="H2315" s="125">
        <v>0.32000000000000006</v>
      </c>
      <c r="I2315" s="126"/>
      <c r="J2315" s="127"/>
      <c r="K2315" s="125"/>
      <c r="L2315" s="125"/>
      <c r="M2315" s="125"/>
      <c r="N2315" s="125"/>
      <c r="O2315" s="127"/>
      <c r="P2315" s="127"/>
      <c r="Q2315" s="127"/>
      <c r="R2315" s="7"/>
      <c r="S2315" s="10"/>
    </row>
    <row r="2316" spans="1:20" ht="9.75" outlineLevel="4" x14ac:dyDescent="0.2">
      <c r="A2316" s="121"/>
      <c r="B2316" s="122"/>
      <c r="C2316" s="122"/>
      <c r="D2316" s="123"/>
      <c r="E2316" s="128"/>
      <c r="F2316" s="124" t="s">
        <v>2027</v>
      </c>
      <c r="G2316" s="123"/>
      <c r="H2316" s="125">
        <v>0.85749999999999982</v>
      </c>
      <c r="I2316" s="126"/>
      <c r="J2316" s="127"/>
      <c r="K2316" s="125"/>
      <c r="L2316" s="125"/>
      <c r="M2316" s="125"/>
      <c r="N2316" s="125"/>
      <c r="O2316" s="127"/>
      <c r="P2316" s="127"/>
      <c r="Q2316" s="127"/>
      <c r="R2316" s="7"/>
      <c r="S2316" s="10"/>
    </row>
    <row r="2317" spans="1:20" ht="7.5" customHeight="1" outlineLevel="4" x14ac:dyDescent="0.15">
      <c r="A2317" s="10"/>
      <c r="B2317" s="84"/>
      <c r="C2317" s="83"/>
      <c r="D2317" s="86"/>
      <c r="E2317" s="45"/>
      <c r="F2317" s="87"/>
      <c r="G2317" s="86"/>
      <c r="H2317" s="88"/>
      <c r="I2317" s="90"/>
      <c r="J2317" s="47"/>
      <c r="K2317" s="51"/>
      <c r="L2317" s="51"/>
      <c r="M2317" s="51"/>
      <c r="N2317" s="51"/>
      <c r="O2317" s="47"/>
      <c r="P2317" s="47"/>
      <c r="Q2317" s="47"/>
      <c r="R2317" s="7"/>
      <c r="S2317" s="10"/>
    </row>
    <row r="2318" spans="1:20" ht="11.25" outlineLevel="3" x14ac:dyDescent="0.2">
      <c r="A2318" s="16"/>
      <c r="B2318" s="113"/>
      <c r="C2318" s="114">
        <v>2</v>
      </c>
      <c r="D2318" s="115" t="s">
        <v>236</v>
      </c>
      <c r="E2318" s="116" t="s">
        <v>1193</v>
      </c>
      <c r="F2318" s="117" t="s">
        <v>1194</v>
      </c>
      <c r="G2318" s="115" t="s">
        <v>239</v>
      </c>
      <c r="H2318" s="118">
        <v>13</v>
      </c>
      <c r="I2318" s="119">
        <v>0</v>
      </c>
      <c r="J2318" s="120">
        <f>H2318*I2318</f>
        <v>0</v>
      </c>
      <c r="K2318" s="118">
        <v>2.64E-3</v>
      </c>
      <c r="L2318" s="118">
        <f>H2318*K2318</f>
        <v>3.4320000000000003E-2</v>
      </c>
      <c r="M2318" s="118"/>
      <c r="N2318" s="118">
        <f>H2318*M2318</f>
        <v>0</v>
      </c>
      <c r="O2318" s="120">
        <v>21</v>
      </c>
      <c r="P2318" s="120">
        <f>J2318*(O2318/100)</f>
        <v>0</v>
      </c>
      <c r="Q2318" s="120">
        <f>J2318+P2318</f>
        <v>0</v>
      </c>
      <c r="R2318" s="10"/>
      <c r="S2318" s="10"/>
      <c r="T2318" s="10"/>
    </row>
    <row r="2319" spans="1:20" ht="9.75" outlineLevel="4" x14ac:dyDescent="0.2">
      <c r="A2319" s="121"/>
      <c r="B2319" s="122"/>
      <c r="C2319" s="122"/>
      <c r="D2319" s="123"/>
      <c r="E2319" s="128" t="s">
        <v>17</v>
      </c>
      <c r="F2319" s="124" t="s">
        <v>2032</v>
      </c>
      <c r="G2319" s="123"/>
      <c r="H2319" s="125">
        <v>3.2000000000000006</v>
      </c>
      <c r="I2319" s="126"/>
      <c r="J2319" s="127"/>
      <c r="K2319" s="125"/>
      <c r="L2319" s="125"/>
      <c r="M2319" s="125"/>
      <c r="N2319" s="125"/>
      <c r="O2319" s="127"/>
      <c r="P2319" s="127"/>
      <c r="Q2319" s="127"/>
      <c r="R2319" s="7"/>
      <c r="S2319" s="10"/>
    </row>
    <row r="2320" spans="1:20" ht="9.75" outlineLevel="4" x14ac:dyDescent="0.2">
      <c r="A2320" s="121"/>
      <c r="B2320" s="122"/>
      <c r="C2320" s="122"/>
      <c r="D2320" s="123"/>
      <c r="E2320" s="128"/>
      <c r="F2320" s="124" t="s">
        <v>2033</v>
      </c>
      <c r="G2320" s="123"/>
      <c r="H2320" s="125">
        <v>9.7999999999999989</v>
      </c>
      <c r="I2320" s="126"/>
      <c r="J2320" s="127"/>
      <c r="K2320" s="125"/>
      <c r="L2320" s="125"/>
      <c r="M2320" s="125"/>
      <c r="N2320" s="125"/>
      <c r="O2320" s="127"/>
      <c r="P2320" s="127"/>
      <c r="Q2320" s="127"/>
      <c r="R2320" s="7"/>
      <c r="S2320" s="10"/>
    </row>
    <row r="2321" spans="1:20" ht="7.5" customHeight="1" outlineLevel="4" x14ac:dyDescent="0.15">
      <c r="A2321" s="10"/>
      <c r="B2321" s="84"/>
      <c r="C2321" s="83"/>
      <c r="D2321" s="86"/>
      <c r="E2321" s="45"/>
      <c r="F2321" s="87"/>
      <c r="G2321" s="86"/>
      <c r="H2321" s="88"/>
      <c r="I2321" s="90"/>
      <c r="J2321" s="47"/>
      <c r="K2321" s="51"/>
      <c r="L2321" s="51"/>
      <c r="M2321" s="51"/>
      <c r="N2321" s="51"/>
      <c r="O2321" s="47"/>
      <c r="P2321" s="47"/>
      <c r="Q2321" s="47"/>
      <c r="R2321" s="7"/>
      <c r="S2321" s="10"/>
    </row>
    <row r="2322" spans="1:20" ht="11.25" outlineLevel="3" x14ac:dyDescent="0.2">
      <c r="A2322" s="16"/>
      <c r="B2322" s="113"/>
      <c r="C2322" s="114">
        <v>3</v>
      </c>
      <c r="D2322" s="115" t="s">
        <v>236</v>
      </c>
      <c r="E2322" s="116" t="s">
        <v>1196</v>
      </c>
      <c r="F2322" s="117" t="s">
        <v>1197</v>
      </c>
      <c r="G2322" s="115" t="s">
        <v>239</v>
      </c>
      <c r="H2322" s="118">
        <v>13</v>
      </c>
      <c r="I2322" s="119">
        <v>0</v>
      </c>
      <c r="J2322" s="120">
        <f>H2322*I2322</f>
        <v>0</v>
      </c>
      <c r="K2322" s="118"/>
      <c r="L2322" s="118">
        <f>H2322*K2322</f>
        <v>0</v>
      </c>
      <c r="M2322" s="118"/>
      <c r="N2322" s="118">
        <f>H2322*M2322</f>
        <v>0</v>
      </c>
      <c r="O2322" s="120">
        <v>21</v>
      </c>
      <c r="P2322" s="120">
        <f>J2322*(O2322/100)</f>
        <v>0</v>
      </c>
      <c r="Q2322" s="120">
        <f>J2322+P2322</f>
        <v>0</v>
      </c>
      <c r="R2322" s="10"/>
      <c r="S2322" s="10"/>
      <c r="T2322" s="10"/>
    </row>
    <row r="2323" spans="1:20" ht="9.75" outlineLevel="4" x14ac:dyDescent="0.2">
      <c r="A2323" s="121"/>
      <c r="B2323" s="122"/>
      <c r="C2323" s="122"/>
      <c r="D2323" s="123"/>
      <c r="E2323" s="128" t="s">
        <v>17</v>
      </c>
      <c r="F2323" s="124" t="s">
        <v>2032</v>
      </c>
      <c r="G2323" s="123"/>
      <c r="H2323" s="125">
        <v>3.2000000000000006</v>
      </c>
      <c r="I2323" s="126"/>
      <c r="J2323" s="127"/>
      <c r="K2323" s="125"/>
      <c r="L2323" s="125"/>
      <c r="M2323" s="125"/>
      <c r="N2323" s="125"/>
      <c r="O2323" s="127"/>
      <c r="P2323" s="127"/>
      <c r="Q2323" s="127"/>
      <c r="R2323" s="7"/>
      <c r="S2323" s="10"/>
    </row>
    <row r="2324" spans="1:20" ht="9.75" outlineLevel="4" x14ac:dyDescent="0.2">
      <c r="A2324" s="121"/>
      <c r="B2324" s="122"/>
      <c r="C2324" s="122"/>
      <c r="D2324" s="123"/>
      <c r="E2324" s="128"/>
      <c r="F2324" s="124" t="s">
        <v>2033</v>
      </c>
      <c r="G2324" s="123"/>
      <c r="H2324" s="125">
        <v>9.7999999999999989</v>
      </c>
      <c r="I2324" s="126"/>
      <c r="J2324" s="127"/>
      <c r="K2324" s="125"/>
      <c r="L2324" s="125"/>
      <c r="M2324" s="125"/>
      <c r="N2324" s="125"/>
      <c r="O2324" s="127"/>
      <c r="P2324" s="127"/>
      <c r="Q2324" s="127"/>
      <c r="R2324" s="7"/>
      <c r="S2324" s="10"/>
    </row>
    <row r="2325" spans="1:20" ht="7.5" customHeight="1" outlineLevel="4" x14ac:dyDescent="0.15">
      <c r="A2325" s="10"/>
      <c r="B2325" s="84"/>
      <c r="C2325" s="83"/>
      <c r="D2325" s="86"/>
      <c r="E2325" s="45"/>
      <c r="F2325" s="87"/>
      <c r="G2325" s="86"/>
      <c r="H2325" s="88"/>
      <c r="I2325" s="90"/>
      <c r="J2325" s="47"/>
      <c r="K2325" s="51"/>
      <c r="L2325" s="51"/>
      <c r="M2325" s="51"/>
      <c r="N2325" s="51"/>
      <c r="O2325" s="47"/>
      <c r="P2325" s="47"/>
      <c r="Q2325" s="47"/>
      <c r="R2325" s="7"/>
      <c r="S2325" s="10"/>
    </row>
    <row r="2326" spans="1:20" outlineLevel="3" x14ac:dyDescent="0.15">
      <c r="B2326" s="7"/>
      <c r="C2326" s="7"/>
      <c r="D2326" s="7"/>
      <c r="E2326" s="7"/>
      <c r="F2326" s="7"/>
      <c r="G2326" s="7"/>
      <c r="H2326" s="7"/>
      <c r="I2326" s="10"/>
      <c r="J2326" s="10"/>
      <c r="K2326" s="7"/>
      <c r="L2326" s="7"/>
      <c r="M2326" s="7"/>
      <c r="N2326" s="7"/>
      <c r="O2326" s="7"/>
      <c r="P2326" s="10"/>
      <c r="Q2326" s="10"/>
    </row>
    <row r="2327" spans="1:20" ht="11.25" outlineLevel="2" x14ac:dyDescent="0.2">
      <c r="A2327" s="77" t="s">
        <v>175</v>
      </c>
      <c r="B2327" s="106">
        <v>3</v>
      </c>
      <c r="C2327" s="107"/>
      <c r="D2327" s="108" t="s">
        <v>180</v>
      </c>
      <c r="E2327" s="108"/>
      <c r="F2327" s="109" t="s">
        <v>45</v>
      </c>
      <c r="G2327" s="108"/>
      <c r="H2327" s="110"/>
      <c r="I2327" s="111"/>
      <c r="J2327" s="79">
        <f>SUBTOTAL(9,J2328:J2336)</f>
        <v>0</v>
      </c>
      <c r="K2327" s="110"/>
      <c r="L2327" s="80">
        <f>SUBTOTAL(9,L2328:L2336)</f>
        <v>0</v>
      </c>
      <c r="M2327" s="110"/>
      <c r="N2327" s="80">
        <f>SUBTOTAL(9,N2328:N2336)</f>
        <v>0</v>
      </c>
      <c r="O2327" s="112"/>
      <c r="P2327" s="79">
        <f>SUBTOTAL(9,P2328:P2336)</f>
        <v>0</v>
      </c>
      <c r="Q2327" s="79">
        <f>SUBTOTAL(9,Q2328:Q2336)</f>
        <v>0</v>
      </c>
      <c r="R2327" s="7"/>
      <c r="S2327" s="10"/>
      <c r="T2327" s="10"/>
    </row>
    <row r="2328" spans="1:20" ht="11.25" outlineLevel="3" x14ac:dyDescent="0.2">
      <c r="A2328" s="16"/>
      <c r="B2328" s="113"/>
      <c r="C2328" s="114">
        <v>1</v>
      </c>
      <c r="D2328" s="115" t="s">
        <v>181</v>
      </c>
      <c r="E2328" s="116" t="s">
        <v>2034</v>
      </c>
      <c r="F2328" s="117" t="s">
        <v>2035</v>
      </c>
      <c r="G2328" s="115" t="s">
        <v>1055</v>
      </c>
      <c r="H2328" s="118">
        <v>5</v>
      </c>
      <c r="I2328" s="119">
        <v>0</v>
      </c>
      <c r="J2328" s="120">
        <f>H2328*I2328</f>
        <v>0</v>
      </c>
      <c r="K2328" s="118"/>
      <c r="L2328" s="118">
        <f>H2328*K2328</f>
        <v>0</v>
      </c>
      <c r="M2328" s="118"/>
      <c r="N2328" s="118">
        <f>H2328*M2328</f>
        <v>0</v>
      </c>
      <c r="O2328" s="120">
        <v>21</v>
      </c>
      <c r="P2328" s="120">
        <f>J2328*(O2328/100)</f>
        <v>0</v>
      </c>
      <c r="Q2328" s="120">
        <f>J2328+P2328</f>
        <v>0</v>
      </c>
      <c r="R2328" s="10"/>
      <c r="S2328" s="10"/>
      <c r="T2328" s="10"/>
    </row>
    <row r="2329" spans="1:20" ht="11.25" outlineLevel="3" x14ac:dyDescent="0.2">
      <c r="A2329" s="16"/>
      <c r="B2329" s="113"/>
      <c r="C2329" s="114">
        <v>2</v>
      </c>
      <c r="D2329" s="115" t="s">
        <v>181</v>
      </c>
      <c r="E2329" s="116" t="s">
        <v>2036</v>
      </c>
      <c r="F2329" s="117" t="s">
        <v>2037</v>
      </c>
      <c r="G2329" s="115" t="s">
        <v>1055</v>
      </c>
      <c r="H2329" s="118">
        <v>5</v>
      </c>
      <c r="I2329" s="119">
        <v>0</v>
      </c>
      <c r="J2329" s="120">
        <f>H2329*I2329</f>
        <v>0</v>
      </c>
      <c r="K2329" s="118"/>
      <c r="L2329" s="118">
        <f>H2329*K2329</f>
        <v>0</v>
      </c>
      <c r="M2329" s="118"/>
      <c r="N2329" s="118">
        <f>H2329*M2329</f>
        <v>0</v>
      </c>
      <c r="O2329" s="120">
        <v>21</v>
      </c>
      <c r="P2329" s="120">
        <f>J2329*(O2329/100)</f>
        <v>0</v>
      </c>
      <c r="Q2329" s="120">
        <f>J2329+P2329</f>
        <v>0</v>
      </c>
      <c r="R2329" s="10"/>
      <c r="S2329" s="10"/>
      <c r="T2329" s="10"/>
    </row>
    <row r="2330" spans="1:20" ht="9.75" outlineLevel="4" x14ac:dyDescent="0.2">
      <c r="A2330" s="121"/>
      <c r="B2330" s="122"/>
      <c r="C2330" s="122"/>
      <c r="D2330" s="123"/>
      <c r="E2330" s="128" t="s">
        <v>17</v>
      </c>
      <c r="F2330" s="124" t="s">
        <v>2038</v>
      </c>
      <c r="G2330" s="123"/>
      <c r="H2330" s="125">
        <v>5</v>
      </c>
      <c r="I2330" s="126"/>
      <c r="J2330" s="127"/>
      <c r="K2330" s="125"/>
      <c r="L2330" s="125"/>
      <c r="M2330" s="125"/>
      <c r="N2330" s="125"/>
      <c r="O2330" s="127"/>
      <c r="P2330" s="127"/>
      <c r="Q2330" s="127"/>
      <c r="R2330" s="7"/>
      <c r="S2330" s="10"/>
    </row>
    <row r="2331" spans="1:20" ht="7.5" customHeight="1" outlineLevel="4" x14ac:dyDescent="0.15">
      <c r="A2331" s="10"/>
      <c r="B2331" s="84"/>
      <c r="C2331" s="83"/>
      <c r="D2331" s="86"/>
      <c r="E2331" s="45"/>
      <c r="F2331" s="87"/>
      <c r="G2331" s="86"/>
      <c r="H2331" s="88"/>
      <c r="I2331" s="90"/>
      <c r="J2331" s="47"/>
      <c r="K2331" s="51"/>
      <c r="L2331" s="51"/>
      <c r="M2331" s="51"/>
      <c r="N2331" s="51"/>
      <c r="O2331" s="47"/>
      <c r="P2331" s="47"/>
      <c r="Q2331" s="47"/>
      <c r="R2331" s="7"/>
      <c r="S2331" s="10"/>
    </row>
    <row r="2332" spans="1:20" ht="11.25" outlineLevel="3" x14ac:dyDescent="0.2">
      <c r="A2332" s="16"/>
      <c r="B2332" s="113"/>
      <c r="C2332" s="114">
        <v>3</v>
      </c>
      <c r="D2332" s="115" t="s">
        <v>181</v>
      </c>
      <c r="E2332" s="116" t="s">
        <v>2039</v>
      </c>
      <c r="F2332" s="117" t="s">
        <v>2040</v>
      </c>
      <c r="G2332" s="115" t="s">
        <v>1055</v>
      </c>
      <c r="H2332" s="118">
        <v>2</v>
      </c>
      <c r="I2332" s="119">
        <v>0</v>
      </c>
      <c r="J2332" s="120">
        <f>H2332*I2332</f>
        <v>0</v>
      </c>
      <c r="K2332" s="118"/>
      <c r="L2332" s="118">
        <f>H2332*K2332</f>
        <v>0</v>
      </c>
      <c r="M2332" s="118"/>
      <c r="N2332" s="118">
        <f>H2332*M2332</f>
        <v>0</v>
      </c>
      <c r="O2332" s="120">
        <v>21</v>
      </c>
      <c r="P2332" s="120">
        <f>J2332*(O2332/100)</f>
        <v>0</v>
      </c>
      <c r="Q2332" s="120">
        <f>J2332+P2332</f>
        <v>0</v>
      </c>
      <c r="R2332" s="10"/>
      <c r="S2332" s="10"/>
      <c r="T2332" s="10"/>
    </row>
    <row r="2333" spans="1:20" ht="11.25" outlineLevel="3" x14ac:dyDescent="0.2">
      <c r="A2333" s="16"/>
      <c r="B2333" s="113"/>
      <c r="C2333" s="114">
        <v>4</v>
      </c>
      <c r="D2333" s="115" t="s">
        <v>181</v>
      </c>
      <c r="E2333" s="116" t="s">
        <v>2041</v>
      </c>
      <c r="F2333" s="117" t="s">
        <v>2042</v>
      </c>
      <c r="G2333" s="115" t="s">
        <v>1055</v>
      </c>
      <c r="H2333" s="118">
        <v>10</v>
      </c>
      <c r="I2333" s="119">
        <v>0</v>
      </c>
      <c r="J2333" s="120">
        <f>H2333*I2333</f>
        <v>0</v>
      </c>
      <c r="K2333" s="118"/>
      <c r="L2333" s="118">
        <f>H2333*K2333</f>
        <v>0</v>
      </c>
      <c r="M2333" s="118"/>
      <c r="N2333" s="118">
        <f>H2333*M2333</f>
        <v>0</v>
      </c>
      <c r="O2333" s="120">
        <v>21</v>
      </c>
      <c r="P2333" s="120">
        <f>J2333*(O2333/100)</f>
        <v>0</v>
      </c>
      <c r="Q2333" s="120">
        <f>J2333+P2333</f>
        <v>0</v>
      </c>
      <c r="R2333" s="10"/>
      <c r="S2333" s="10"/>
      <c r="T2333" s="10"/>
    </row>
    <row r="2334" spans="1:20" ht="9.75" outlineLevel="4" x14ac:dyDescent="0.2">
      <c r="A2334" s="121"/>
      <c r="B2334" s="122"/>
      <c r="C2334" s="122"/>
      <c r="D2334" s="123"/>
      <c r="E2334" s="128" t="s">
        <v>17</v>
      </c>
      <c r="F2334" s="124" t="s">
        <v>2043</v>
      </c>
      <c r="G2334" s="123"/>
      <c r="H2334" s="125">
        <v>10</v>
      </c>
      <c r="I2334" s="126"/>
      <c r="J2334" s="127"/>
      <c r="K2334" s="125"/>
      <c r="L2334" s="125"/>
      <c r="M2334" s="125"/>
      <c r="N2334" s="125"/>
      <c r="O2334" s="127"/>
      <c r="P2334" s="127"/>
      <c r="Q2334" s="127"/>
      <c r="R2334" s="7"/>
      <c r="S2334" s="10"/>
    </row>
    <row r="2335" spans="1:20" ht="7.5" customHeight="1" outlineLevel="4" x14ac:dyDescent="0.15">
      <c r="A2335" s="10"/>
      <c r="B2335" s="84"/>
      <c r="C2335" s="83"/>
      <c r="D2335" s="86"/>
      <c r="E2335" s="45"/>
      <c r="F2335" s="87"/>
      <c r="G2335" s="86"/>
      <c r="H2335" s="88"/>
      <c r="I2335" s="90"/>
      <c r="J2335" s="47"/>
      <c r="K2335" s="51"/>
      <c r="L2335" s="51"/>
      <c r="M2335" s="51"/>
      <c r="N2335" s="51"/>
      <c r="O2335" s="47"/>
      <c r="P2335" s="47"/>
      <c r="Q2335" s="47"/>
      <c r="R2335" s="7"/>
      <c r="S2335" s="10"/>
    </row>
    <row r="2336" spans="1:20" outlineLevel="3" x14ac:dyDescent="0.15">
      <c r="B2336" s="7"/>
      <c r="C2336" s="7"/>
      <c r="D2336" s="7"/>
      <c r="E2336" s="7"/>
      <c r="F2336" s="7"/>
      <c r="G2336" s="7"/>
      <c r="H2336" s="7"/>
      <c r="I2336" s="10"/>
      <c r="J2336" s="10"/>
      <c r="K2336" s="7"/>
      <c r="L2336" s="7"/>
      <c r="M2336" s="7"/>
      <c r="N2336" s="7"/>
      <c r="O2336" s="7"/>
      <c r="P2336" s="10"/>
      <c r="Q2336" s="10"/>
    </row>
    <row r="2337" outlineLevel="1" x14ac:dyDescent="0.15"/>
  </sheetData>
  <pageMargins left="0.70866141732283472" right="0.70866141732283472" top="0.78740157480314965" bottom="0.78740157480314965" header="0.31496062992125984" footer="0.31496062992125984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"/>
  <sheetViews>
    <sheetView zoomScaleNormal="100" workbookViewId="0">
      <pane ySplit="1" topLeftCell="A2" activePane="bottomLeft" state="frozen"/>
      <selection pane="bottomLeft" activeCell="C5" sqref="C5"/>
    </sheetView>
  </sheetViews>
  <sheetFormatPr defaultRowHeight="8.25" x14ac:dyDescent="0.15"/>
  <cols>
    <col min="1" max="1" width="13.140625" style="3" hidden="1" customWidth="1"/>
    <col min="2" max="2" width="18" style="3" customWidth="1"/>
    <col min="3" max="3" width="40.7109375" style="3" customWidth="1"/>
    <col min="4" max="4" width="13.7109375" style="3" customWidth="1"/>
    <col min="5" max="5" width="60.7109375" style="3" customWidth="1"/>
    <col min="6" max="6" width="41.5703125" style="3" customWidth="1"/>
    <col min="7" max="16384" width="9.140625" style="3"/>
  </cols>
  <sheetData>
    <row r="1" spans="1:17" ht="11.25" x14ac:dyDescent="0.2">
      <c r="A1" s="5"/>
      <c r="B1" s="5" t="s">
        <v>18</v>
      </c>
      <c r="C1" s="54" t="s">
        <v>19</v>
      </c>
      <c r="D1" s="5" t="s">
        <v>0</v>
      </c>
      <c r="E1" s="54" t="s">
        <v>4</v>
      </c>
      <c r="F1" s="7"/>
      <c r="G1" s="10"/>
    </row>
    <row r="2" spans="1:17" ht="7.5" customHeight="1" x14ac:dyDescent="0.15">
      <c r="A2" s="8"/>
      <c r="C2" s="43"/>
      <c r="E2" s="43"/>
      <c r="F2" s="10"/>
    </row>
    <row r="3" spans="1:17" x14ac:dyDescent="0.15">
      <c r="C3" s="7"/>
      <c r="E3" s="7"/>
      <c r="G3" s="13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15">
      <c r="C4" s="11"/>
      <c r="D4" s="12"/>
      <c r="E4" s="13"/>
    </row>
  </sheetData>
  <pageMargins left="0.70866141732283472" right="0.70866141732283472" top="0.78740157480314965" bottom="0.78740157480314965" header="0.31496062992125984" footer="0.31496062992125984"/>
  <pageSetup paperSize="9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17</vt:i4>
      </vt:variant>
    </vt:vector>
  </HeadingPairs>
  <TitlesOfParts>
    <vt:vector size="21" baseType="lpstr">
      <vt:lpstr>Krycí List</vt:lpstr>
      <vt:lpstr>Rekapitulace</vt:lpstr>
      <vt:lpstr>Zakázka</vt:lpstr>
      <vt:lpstr>Figury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GROUP_ID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Sloup</dc:creator>
  <cp:lastModifiedBy>Ing. Marek Špryňar</cp:lastModifiedBy>
  <dcterms:created xsi:type="dcterms:W3CDTF">2023-11-14T06:27:17Z</dcterms:created>
  <dcterms:modified xsi:type="dcterms:W3CDTF">2023-11-14T09:11:33Z</dcterms:modified>
</cp:coreProperties>
</file>