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defaultThemeVersion="166925"/>
  <bookViews>
    <workbookView xWindow="0" yWindow="0" windowWidth="21150" windowHeight="15600" activeTab="1"/>
  </bookViews>
  <sheets>
    <sheet name="Rekapitulace" sheetId="2" r:id="rId1"/>
    <sheet name="Položky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<sst xmlns="http://schemas.openxmlformats.org/spreadsheetml/2006/main" count="63" uniqueCount="55">
  <si>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MJ</t>
  </si>
  <si>
    <t>č.p.</t>
  </si>
  <si>
    <t>Název</t>
  </si>
  <si>
    <t>REKAPITULACE STAVBY</t>
  </si>
  <si>
    <t>Kód:</t>
  </si>
  <si>
    <t>Stavba:</t>
  </si>
  <si>
    <t>KSO:</t>
  </si>
  <si>
    <t>CC-CZ:</t>
  </si>
  <si>
    <t>Místo:</t>
  </si>
  <si>
    <t>Datum:</t>
  </si>
  <si>
    <t>CZ-CPV:</t>
  </si>
  <si>
    <t>CZ-CPA: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</si>
  <si>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</si>
  <si>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</si>
  <si>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</si>
  <si>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</si>
  <si>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</si>
  <si>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</si>
  <si>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</si>
  <si>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</si>
  <si>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</si>
  <si>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</si>
  <si>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</si>
  <si>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</si>
  <si>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</si>
  <si>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</si>
  <si>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</si>
  <si>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</si>
  <si>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</si>
  <si>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</si>
  <si>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</si>
  <si>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Investor: Národní hřebčín Kladruby nad Labem</t>
  </si>
  <si>
    <t>CZ72048972</t>
  </si>
  <si>
    <t>Kladruby nad Labem 1, 533 14 Kladruby nad Labem</t>
  </si>
  <si>
    <t>Výkaz výměr</t>
  </si>
  <si>
    <t>17 01 07</t>
  </si>
  <si>
    <t>Třída odp.</t>
  </si>
  <si>
    <t>Směsi nebo oddělené frakce betonu, cihel, tašek a keramických výrobků</t>
  </si>
  <si>
    <t>17 05 04</t>
  </si>
  <si>
    <t>Celkový odhad množství odvezeného odpadu</t>
  </si>
  <si>
    <t>pozemek parc. č. 949, k. ú. Kladruby nad Labem</t>
  </si>
  <si>
    <t>Místo: Kladruby nad Labem</t>
  </si>
  <si>
    <t>Počet MJ</t>
  </si>
  <si>
    <t>Zemina a kamení</t>
  </si>
  <si>
    <t>t</t>
  </si>
  <si>
    <r>
      <t>m</t>
    </r>
    <r>
      <rPr>
        <sz val="10"/>
        <color theme="1"/>
        <rFont val="Calibri"/>
        <family val="2"/>
      </rPr>
      <t>²</t>
    </r>
  </si>
  <si>
    <t>Cena v Kč bez DPH</t>
  </si>
  <si>
    <t>Cena v Kč vč. DPH</t>
  </si>
  <si>
    <t>Hrubé teréní úpravy*</t>
  </si>
  <si>
    <t>*) Cena je pevná, investorem bude čerpána pouze v případě vhodných klimatických podmínek</t>
  </si>
  <si>
    <t>Nabídková cena za MJ
(v Kč bez DPH)</t>
  </si>
  <si>
    <t>Nabídková cena za položku(v Kč bez DPH)</t>
  </si>
  <si>
    <t>Celková nabídková cena v Kč bez DPH</t>
  </si>
  <si>
    <t>Terénní úpravy, areál Josefov (III. etapa)</t>
  </si>
  <si>
    <t>Zakázka: Terénní úpravy, areál Josefov (III.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</si>
</sst>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\-0.00%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0"/>
      <color theme="4"/>
      <name val="Verdana"/>
      <family val="2"/>
    </font>
    <font>
      <sz val="10"/>
      <color rgb="FF0070C0"/>
      <name val="Verdana"/>
      <family val="2"/>
    </font>
    <font>
      <sz val="10"/>
      <color rgb="FF646464"/>
      <name val="Verdana"/>
      <family val="2"/>
    </font>
    <font>
      <sz val="10"/>
      <color theme="1"/>
      <name val="Calibri"/>
      <family val="2"/>
    </font>
    <font>
      <sz val="8"/>
      <color rgb="FF21252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165" fontId="10" fillId="3" borderId="1" xfId="0" applyNumberFormat="1" applyFont="1" applyFill="1" applyBorder="1" applyAlignment="1" applyProtection="1">
      <alignment horizontal="right" vertical="center" indent="1"/>
      <protection locked="0"/>
    </xf>
    <xf numFmtId="165" fontId="10" fillId="3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49" fontId="4" fillId="2" borderId="0" xfId="0" applyNumberFormat="1" applyFont="1" applyFill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4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left" vertical="center"/>
    </xf>
    <xf numFmtId="4" fontId="0" fillId="0" borderId="18" xfId="0" applyNumberFormat="1" applyBorder="1" applyAlignment="1">
      <alignment horizontal="left" vertical="center"/>
    </xf>
    <xf numFmtId="0" fontId="5" fillId="0" borderId="0" xfId="0" applyFont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49" fontId="4" fillId="0" borderId="0" xfId="0" applyNumberFormat="1" applyFont="1" applyAlignment="1">
      <alignment horizontal="left" vertical="top" indent="1"/>
    </xf>
    <xf numFmtId="0" fontId="9" fillId="0" borderId="0" xfId="0" applyFont="1" applyAlignment="1" applyProtection="1">
      <alignment horizontal="left" vertical="center" indent="1"/>
      <protection locked="0"/>
    </xf>
    <xf numFmtId="39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39" fontId="5" fillId="4" borderId="14" xfId="0" applyNumberFormat="1" applyFont="1" applyFill="1" applyBorder="1" applyAlignment="1">
      <alignment horizontal="right" vertical="center"/>
    </xf>
    <xf numFmtId="0" fontId="0" fillId="4" borderId="14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5" borderId="24" xfId="0" applyFont="1" applyFill="1" applyBorder="1" applyAlignment="1" applyProtection="1">
      <alignment horizontal="center" vertical="center"/>
      <protection/>
    </xf>
    <xf numFmtId="0" fontId="10" fillId="5" borderId="25" xfId="0" applyFont="1" applyFill="1" applyBorder="1" applyAlignment="1" applyProtection="1">
      <alignment horizontal="center" vertical="center"/>
      <protection/>
    </xf>
    <xf numFmtId="0" fontId="10" fillId="5" borderId="26" xfId="0" applyFont="1" applyFill="1" applyBorder="1" applyAlignment="1" applyProtection="1">
      <alignment horizontal="center" vertical="center" wrapText="1"/>
      <protection/>
    </xf>
    <xf numFmtId="0" fontId="10" fillId="5" borderId="27" xfId="0" applyFont="1" applyFill="1" applyBorder="1" applyAlignment="1" applyProtection="1">
      <alignment horizontal="center" vertical="center" wrapText="1"/>
      <protection/>
    </xf>
    <xf numFmtId="0" fontId="10" fillId="6" borderId="28" xfId="0" applyFont="1" applyFill="1" applyBorder="1" applyAlignment="1" applyProtection="1">
      <alignment horizontal="center" vertical="center"/>
      <protection/>
    </xf>
    <xf numFmtId="0" fontId="11" fillId="6" borderId="28" xfId="0" applyFont="1" applyFill="1" applyBorder="1" applyAlignment="1" applyProtection="1">
      <alignment vertical="center"/>
      <protection/>
    </xf>
    <xf numFmtId="0" fontId="11" fillId="6" borderId="28" xfId="0" applyFont="1" applyFill="1" applyBorder="1" applyAlignment="1" applyProtection="1">
      <alignment horizontal="center" vertical="center"/>
      <protection/>
    </xf>
    <xf numFmtId="0" fontId="11" fillId="6" borderId="29" xfId="0" applyFont="1" applyFill="1" applyBorder="1" applyAlignment="1" applyProtection="1">
      <alignment horizontal="center" vertical="center"/>
      <protection/>
    </xf>
    <xf numFmtId="0" fontId="10" fillId="6" borderId="30" xfId="0" applyFont="1" applyFill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left" vertical="center" indent="1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center" vertical="center"/>
      <protection/>
    </xf>
    <xf numFmtId="165" fontId="10" fillId="0" borderId="32" xfId="0" applyNumberFormat="1" applyFont="1" applyBorder="1" applyAlignment="1" applyProtection="1">
      <alignment horizontal="right" vertical="center" indent="1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 horizontal="center" vertical="center"/>
      <protection/>
    </xf>
    <xf numFmtId="4" fontId="10" fillId="0" borderId="34" xfId="0" applyNumberFormat="1" applyFont="1" applyBorder="1" applyAlignment="1" applyProtection="1">
      <alignment vertical="center"/>
      <protection/>
    </xf>
    <xf numFmtId="4" fontId="15" fillId="0" borderId="0" xfId="0" applyNumberFormat="1" applyFont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left" vertical="center" indent="1"/>
      <protection/>
    </xf>
    <xf numFmtId="0" fontId="10" fillId="0" borderId="2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" fontId="10" fillId="0" borderId="2" xfId="0" applyNumberFormat="1" applyFont="1" applyBorder="1" applyAlignment="1" applyProtection="1">
      <alignment horizontal="center" vertical="center"/>
      <protection/>
    </xf>
    <xf numFmtId="165" fontId="10" fillId="3" borderId="2" xfId="0" applyNumberFormat="1" applyFont="1" applyFill="1" applyBorder="1" applyAlignment="1" applyProtection="1">
      <alignment horizontal="right" vertical="center" indent="1"/>
      <protection/>
    </xf>
    <xf numFmtId="165" fontId="10" fillId="0" borderId="36" xfId="0" applyNumberFormat="1" applyFont="1" applyBorder="1" applyAlignment="1" applyProtection="1">
      <alignment horizontal="right" vertical="center" indent="1"/>
      <protection/>
    </xf>
    <xf numFmtId="0" fontId="18" fillId="0" borderId="0" xfId="0" applyFont="1" applyProtection="1">
      <protection/>
    </xf>
    <xf numFmtId="0" fontId="11" fillId="5" borderId="37" xfId="0" applyFont="1" applyFill="1" applyBorder="1" applyAlignment="1" applyProtection="1">
      <alignment horizontal="left" vertical="center"/>
      <protection/>
    </xf>
    <xf numFmtId="0" fontId="11" fillId="5" borderId="38" xfId="0" applyFont="1" applyFill="1" applyBorder="1" applyAlignment="1" applyProtection="1">
      <alignment horizontal="left" vertical="center"/>
      <protection/>
    </xf>
    <xf numFmtId="0" fontId="11" fillId="5" borderId="38" xfId="0" applyFont="1" applyFill="1" applyBorder="1" applyAlignment="1" applyProtection="1">
      <alignment horizontal="left" vertical="center"/>
      <protection/>
    </xf>
    <xf numFmtId="165" fontId="11" fillId="5" borderId="39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5"/>
  <sheetViews>
    <sheetView workbookViewId="0" topLeftCell="A1">
      <selection activeCell="AL7" sqref="AL7"/>
    </sheetView>
  </sheetViews>
  <sheetFormatPr defaultColWidth="9.140625" defaultRowHeight="15"/>
  <cols>
    <col min="14" max="14" width="8.421875" style="0" customWidth="1"/>
    <col min="15" max="15" width="0.13671875" style="0" hidden="1" customWidth="1"/>
    <col min="16" max="34" width="8.7109375" style="0" hidden="1" customWidth="1"/>
  </cols>
  <sheetData>
    <row r="1" spans="1:39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1:39" ht="21">
      <c r="A3" s="5"/>
      <c r="B3" s="9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0"/>
    </row>
    <row r="4" spans="1:39" ht="15">
      <c r="A4" s="5"/>
      <c r="B4" s="11" t="s">
        <v>4</v>
      </c>
      <c r="C4" s="5"/>
      <c r="D4" s="5"/>
      <c r="E4" s="5"/>
      <c r="F4" s="5"/>
      <c r="G4" s="5"/>
      <c r="H4" s="5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7"/>
    </row>
    <row r="5" spans="1:39" ht="18" customHeight="1">
      <c r="A5" s="5"/>
      <c r="B5" s="13" t="s">
        <v>5</v>
      </c>
      <c r="C5" s="44" t="s">
        <v>53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5"/>
    </row>
    <row r="6" spans="1:39" ht="15">
      <c r="A6" s="5"/>
      <c r="B6" s="14" t="s">
        <v>6</v>
      </c>
      <c r="C6" s="46">
        <v>575178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5" t="s">
        <v>7</v>
      </c>
      <c r="AJ6" s="5"/>
      <c r="AK6" s="5"/>
      <c r="AL6" s="12"/>
      <c r="AM6" s="10"/>
    </row>
    <row r="7" spans="1:39" ht="15">
      <c r="A7" s="5"/>
      <c r="B7" s="14" t="s">
        <v>8</v>
      </c>
      <c r="C7" s="46" t="s">
        <v>40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5" t="s">
        <v>9</v>
      </c>
      <c r="AJ7" s="5"/>
      <c r="AK7" s="5"/>
      <c r="AL7" s="1"/>
      <c r="AM7" s="10"/>
    </row>
    <row r="8" spans="1:39" ht="15">
      <c r="A8" s="5"/>
      <c r="B8" s="11" t="s">
        <v>10</v>
      </c>
      <c r="C8" s="5"/>
      <c r="D8" s="5"/>
      <c r="E8" s="5"/>
      <c r="F8" s="5"/>
      <c r="G8" s="5"/>
      <c r="H8" s="5"/>
      <c r="I8" s="1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7" t="s">
        <v>11</v>
      </c>
      <c r="AJ8" s="5"/>
      <c r="AK8" s="5"/>
      <c r="AL8" s="16"/>
      <c r="AM8" s="10"/>
    </row>
    <row r="9" spans="1:39" ht="15">
      <c r="A9" s="5"/>
      <c r="B9" s="14" t="s">
        <v>12</v>
      </c>
      <c r="C9" s="47" t="s">
        <v>14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15" t="s">
        <v>13</v>
      </c>
      <c r="AK9" s="5"/>
      <c r="AL9" s="5">
        <v>72048972</v>
      </c>
      <c r="AM9" s="10"/>
    </row>
    <row r="10" spans="1:39" ht="15">
      <c r="A10" s="5"/>
      <c r="B10" s="18"/>
      <c r="C10" s="47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15" t="s">
        <v>15</v>
      </c>
      <c r="AK10" s="5"/>
      <c r="AL10" s="5" t="s">
        <v>32</v>
      </c>
      <c r="AM10" s="10"/>
    </row>
    <row r="11" spans="1:39" ht="15">
      <c r="A11" s="5"/>
      <c r="B11" s="1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10"/>
    </row>
    <row r="12" spans="1:39" ht="15">
      <c r="A12" s="5"/>
      <c r="B12" s="14" t="s">
        <v>16</v>
      </c>
      <c r="C12" s="38" t="s">
        <v>17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5" t="s">
        <v>13</v>
      </c>
      <c r="AJ12" s="5"/>
      <c r="AK12" s="5"/>
      <c r="AL12" s="2" t="s">
        <v>17</v>
      </c>
      <c r="AM12" s="10"/>
    </row>
    <row r="13" spans="1:39" ht="15">
      <c r="A13" s="5"/>
      <c r="B13" s="18"/>
      <c r="C13" s="38" t="s">
        <v>17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15" t="s">
        <v>15</v>
      </c>
      <c r="AJ13" s="5"/>
      <c r="AK13" s="5"/>
      <c r="AL13" s="2" t="s">
        <v>17</v>
      </c>
      <c r="AM13" s="10"/>
    </row>
    <row r="14" spans="1:39" ht="15">
      <c r="A14" s="5"/>
      <c r="B14" s="1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10"/>
    </row>
    <row r="15" spans="1:39" ht="15">
      <c r="A15" s="5"/>
      <c r="B15" s="14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5" t="s">
        <v>13</v>
      </c>
      <c r="AJ15" s="5"/>
      <c r="AK15" s="5"/>
      <c r="AL15" s="12"/>
      <c r="AM15" s="10"/>
    </row>
    <row r="16" spans="1:39" ht="15">
      <c r="A16" s="5"/>
      <c r="B16" s="18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5" t="s">
        <v>15</v>
      </c>
      <c r="AJ16" s="5"/>
      <c r="AK16" s="5"/>
      <c r="AL16" s="12"/>
      <c r="AM16" s="10"/>
    </row>
    <row r="17" spans="1:39" ht="15">
      <c r="A17" s="5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0"/>
    </row>
    <row r="18" spans="1:39" ht="15">
      <c r="A18" s="5"/>
      <c r="B18" s="14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10"/>
    </row>
    <row r="19" spans="1:39" ht="15">
      <c r="A19" s="5"/>
      <c r="B19" s="18"/>
      <c r="C19" s="4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"/>
    </row>
    <row r="20" spans="1:39" ht="15">
      <c r="A20" s="5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10"/>
    </row>
    <row r="21" spans="1:39" ht="15">
      <c r="A21" s="5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</row>
    <row r="22" spans="1:39" ht="15">
      <c r="A22" s="22"/>
      <c r="B22" s="23" t="s">
        <v>46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1">
        <f>SUM(Položky!M18:M18)</f>
        <v>20000</v>
      </c>
      <c r="AJ22" s="42"/>
      <c r="AK22" s="42"/>
      <c r="AL22" s="42"/>
      <c r="AM22" s="43"/>
    </row>
    <row r="23" spans="1:39" ht="15">
      <c r="A23" s="22"/>
      <c r="B23" s="2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6"/>
    </row>
    <row r="24" spans="1:39" ht="15">
      <c r="A24" s="22"/>
      <c r="B24" s="25"/>
      <c r="C24" s="22"/>
      <c r="D24" s="22"/>
      <c r="E24" s="22"/>
      <c r="F24" s="22"/>
      <c r="G24" s="22"/>
      <c r="H24" s="22"/>
      <c r="I24" s="22"/>
      <c r="J24" s="52" t="s">
        <v>20</v>
      </c>
      <c r="K24" s="53"/>
      <c r="L24" s="53"/>
      <c r="M24" s="53"/>
      <c r="N24" s="22"/>
      <c r="O24" s="22"/>
      <c r="P24" s="22"/>
      <c r="Q24" s="22"/>
      <c r="R24" s="22"/>
      <c r="S24" s="22"/>
      <c r="T24" s="22"/>
      <c r="U24" s="52" t="s">
        <v>21</v>
      </c>
      <c r="V24" s="52"/>
      <c r="W24" s="52"/>
      <c r="X24" s="52"/>
      <c r="Y24" s="52"/>
      <c r="Z24" s="52"/>
      <c r="AA24" s="52"/>
      <c r="AB24" s="52"/>
      <c r="AC24" s="52"/>
      <c r="AD24" s="22"/>
      <c r="AE24" s="22"/>
      <c r="AF24" s="22"/>
      <c r="AG24" s="22"/>
      <c r="AH24" s="22"/>
      <c r="AI24" s="52" t="s">
        <v>22</v>
      </c>
      <c r="AJ24" s="53"/>
      <c r="AK24" s="53"/>
      <c r="AL24" s="53"/>
      <c r="AM24" s="54"/>
    </row>
    <row r="25" spans="1:39" ht="15">
      <c r="A25" s="22"/>
      <c r="B25" s="27" t="s">
        <v>23</v>
      </c>
      <c r="C25" s="28"/>
      <c r="D25" s="28" t="s">
        <v>24</v>
      </c>
      <c r="E25" s="28"/>
      <c r="F25" s="28"/>
      <c r="G25" s="28"/>
      <c r="H25" s="28"/>
      <c r="I25" s="28"/>
      <c r="J25" s="55">
        <v>0.21</v>
      </c>
      <c r="K25" s="50"/>
      <c r="L25" s="50"/>
      <c r="M25" s="50"/>
      <c r="N25" s="28"/>
      <c r="O25" s="28"/>
      <c r="P25" s="28"/>
      <c r="Q25" s="28"/>
      <c r="R25" s="28"/>
      <c r="S25" s="28"/>
      <c r="T25" s="28"/>
      <c r="U25" s="49">
        <f>ROUND($AV$51,2)</f>
        <v>0</v>
      </c>
      <c r="V25" s="49"/>
      <c r="W25" s="49"/>
      <c r="X25" s="49"/>
      <c r="Y25" s="49"/>
      <c r="Z25" s="49"/>
      <c r="AA25" s="49"/>
      <c r="AB25" s="49"/>
      <c r="AC25" s="49"/>
      <c r="AD25" s="28"/>
      <c r="AE25" s="28"/>
      <c r="AF25" s="28"/>
      <c r="AG25" s="28"/>
      <c r="AH25" s="28"/>
      <c r="AI25" s="49">
        <f>AI22*0.21</f>
        <v>4200</v>
      </c>
      <c r="AJ25" s="50"/>
      <c r="AK25" s="50"/>
      <c r="AL25" s="50"/>
      <c r="AM25" s="51"/>
    </row>
    <row r="26" spans="1:39" ht="15">
      <c r="A26" s="22"/>
      <c r="B26" s="27"/>
      <c r="C26" s="28"/>
      <c r="D26" s="28" t="s">
        <v>25</v>
      </c>
      <c r="E26" s="28"/>
      <c r="F26" s="28"/>
      <c r="G26" s="28"/>
      <c r="H26" s="28"/>
      <c r="I26" s="28"/>
      <c r="J26" s="55">
        <v>0.15</v>
      </c>
      <c r="K26" s="50"/>
      <c r="L26" s="50"/>
      <c r="M26" s="50"/>
      <c r="N26" s="28"/>
      <c r="O26" s="28"/>
      <c r="P26" s="28"/>
      <c r="Q26" s="28"/>
      <c r="R26" s="28"/>
      <c r="S26" s="28"/>
      <c r="T26" s="28"/>
      <c r="U26" s="49">
        <f>ROUND($AW$51,2)</f>
        <v>0</v>
      </c>
      <c r="V26" s="49"/>
      <c r="W26" s="49"/>
      <c r="X26" s="49"/>
      <c r="Y26" s="49"/>
      <c r="Z26" s="49"/>
      <c r="AA26" s="49"/>
      <c r="AB26" s="49"/>
      <c r="AC26" s="49"/>
      <c r="AD26" s="28"/>
      <c r="AE26" s="28"/>
      <c r="AF26" s="28"/>
      <c r="AG26" s="28"/>
      <c r="AH26" s="28"/>
      <c r="AI26" s="49">
        <f>ROUND($AS$51,2)</f>
        <v>0</v>
      </c>
      <c r="AJ26" s="50"/>
      <c r="AK26" s="50"/>
      <c r="AL26" s="50"/>
      <c r="AM26" s="51"/>
    </row>
    <row r="27" spans="1:39" ht="15">
      <c r="A27" s="22"/>
      <c r="B27" s="27"/>
      <c r="C27" s="28"/>
      <c r="D27" s="28" t="s">
        <v>26</v>
      </c>
      <c r="E27" s="28"/>
      <c r="F27" s="28"/>
      <c r="G27" s="28"/>
      <c r="H27" s="28"/>
      <c r="I27" s="28"/>
      <c r="J27" s="55">
        <v>0.21</v>
      </c>
      <c r="K27" s="50"/>
      <c r="L27" s="50"/>
      <c r="M27" s="50"/>
      <c r="N27" s="28"/>
      <c r="O27" s="28"/>
      <c r="P27" s="28"/>
      <c r="Q27" s="28"/>
      <c r="R27" s="28"/>
      <c r="S27" s="28"/>
      <c r="T27" s="28"/>
      <c r="U27" s="49">
        <f>ROUND($AX$51,2)</f>
        <v>0</v>
      </c>
      <c r="V27" s="49"/>
      <c r="W27" s="49"/>
      <c r="X27" s="49"/>
      <c r="Y27" s="49"/>
      <c r="Z27" s="49"/>
      <c r="AA27" s="49"/>
      <c r="AB27" s="49"/>
      <c r="AC27" s="49"/>
      <c r="AD27" s="28"/>
      <c r="AE27" s="28"/>
      <c r="AF27" s="28"/>
      <c r="AG27" s="28"/>
      <c r="AH27" s="28"/>
      <c r="AI27" s="49">
        <v>0</v>
      </c>
      <c r="AJ27" s="50"/>
      <c r="AK27" s="50"/>
      <c r="AL27" s="50"/>
      <c r="AM27" s="51"/>
    </row>
    <row r="28" spans="1:39" ht="15">
      <c r="A28" s="22"/>
      <c r="B28" s="27"/>
      <c r="C28" s="28"/>
      <c r="D28" s="28" t="s">
        <v>27</v>
      </c>
      <c r="E28" s="28"/>
      <c r="F28" s="28"/>
      <c r="G28" s="28"/>
      <c r="H28" s="28"/>
      <c r="I28" s="28"/>
      <c r="J28" s="55">
        <v>0.15</v>
      </c>
      <c r="K28" s="50"/>
      <c r="L28" s="50"/>
      <c r="M28" s="50"/>
      <c r="N28" s="28"/>
      <c r="O28" s="28"/>
      <c r="P28" s="28"/>
      <c r="Q28" s="28"/>
      <c r="R28" s="28"/>
      <c r="S28" s="28"/>
      <c r="T28" s="28"/>
      <c r="U28" s="49">
        <f>ROUND($AY$51,2)</f>
        <v>0</v>
      </c>
      <c r="V28" s="49"/>
      <c r="W28" s="49"/>
      <c r="X28" s="49"/>
      <c r="Y28" s="49"/>
      <c r="Z28" s="49"/>
      <c r="AA28" s="49"/>
      <c r="AB28" s="49"/>
      <c r="AC28" s="49"/>
      <c r="AD28" s="28"/>
      <c r="AE28" s="28"/>
      <c r="AF28" s="28"/>
      <c r="AG28" s="28"/>
      <c r="AH28" s="28"/>
      <c r="AI28" s="49">
        <v>0</v>
      </c>
      <c r="AJ28" s="50"/>
      <c r="AK28" s="50"/>
      <c r="AL28" s="50"/>
      <c r="AM28" s="51"/>
    </row>
    <row r="29" spans="1:39" ht="15">
      <c r="A29" s="22"/>
      <c r="B29" s="27"/>
      <c r="C29" s="28"/>
      <c r="D29" s="28" t="s">
        <v>28</v>
      </c>
      <c r="E29" s="28"/>
      <c r="F29" s="28"/>
      <c r="G29" s="28"/>
      <c r="H29" s="28"/>
      <c r="I29" s="28"/>
      <c r="J29" s="55">
        <v>0</v>
      </c>
      <c r="K29" s="50"/>
      <c r="L29" s="50"/>
      <c r="M29" s="50"/>
      <c r="N29" s="28"/>
      <c r="O29" s="28"/>
      <c r="P29" s="28"/>
      <c r="Q29" s="28"/>
      <c r="R29" s="28"/>
      <c r="S29" s="28"/>
      <c r="T29" s="28"/>
      <c r="U29" s="49">
        <f>ROUND($AZ$51,2)</f>
        <v>0</v>
      </c>
      <c r="V29" s="49"/>
      <c r="W29" s="49"/>
      <c r="X29" s="49"/>
      <c r="Y29" s="49"/>
      <c r="Z29" s="49"/>
      <c r="AA29" s="49"/>
      <c r="AB29" s="49"/>
      <c r="AC29" s="49"/>
      <c r="AD29" s="28"/>
      <c r="AE29" s="28"/>
      <c r="AF29" s="28"/>
      <c r="AG29" s="28"/>
      <c r="AH29" s="28"/>
      <c r="AI29" s="49">
        <v>0</v>
      </c>
      <c r="AJ29" s="50"/>
      <c r="AK29" s="50"/>
      <c r="AL29" s="50"/>
      <c r="AM29" s="51"/>
    </row>
    <row r="30" spans="1:39" ht="15">
      <c r="A30" s="22"/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6"/>
    </row>
    <row r="31" spans="1:39" ht="18">
      <c r="A31" s="22"/>
      <c r="B31" s="29" t="s">
        <v>47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 t="s">
        <v>29</v>
      </c>
      <c r="S31" s="30"/>
      <c r="T31" s="30"/>
      <c r="U31" s="30"/>
      <c r="V31" s="56" t="s">
        <v>30</v>
      </c>
      <c r="W31" s="56"/>
      <c r="X31" s="56"/>
      <c r="Y31" s="56"/>
      <c r="Z31" s="56"/>
      <c r="AA31" s="30"/>
      <c r="AB31" s="30"/>
      <c r="AC31" s="30"/>
      <c r="AD31" s="30"/>
      <c r="AE31" s="30"/>
      <c r="AF31" s="30"/>
      <c r="AG31" s="30"/>
      <c r="AH31" s="30"/>
      <c r="AI31" s="57">
        <f>AI25+AI22</f>
        <v>24200</v>
      </c>
      <c r="AJ31" s="58"/>
      <c r="AK31" s="58"/>
      <c r="AL31" s="58"/>
      <c r="AM31" s="59"/>
    </row>
    <row r="32" spans="1:39" ht="15">
      <c r="A32" s="22"/>
      <c r="B32" s="2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6"/>
    </row>
    <row r="33" spans="1:39" ht="15">
      <c r="A33" s="22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4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</sheetData>
  <sheetProtection algorithmName="SHA-512" hashValue="hghx7c+9EhWmISM6aCe9Tp06DOJNJTAUqgSv7Zxdwg9VmK64wvDb/fU72LUvYlBsPbIPbopo071XL0Ak0aReww==" saltValue="52JuEuHDqwGr4IoaklTYUw==" spinCount="100000" sheet="1" selectLockedCells="1"/>
  <mergeCells count="32">
    <mergeCell ref="J27:M27"/>
    <mergeCell ref="U27:AC27"/>
    <mergeCell ref="AI27:AM27"/>
    <mergeCell ref="J28:M28"/>
    <mergeCell ref="U28:AC28"/>
    <mergeCell ref="AI28:AM28"/>
    <mergeCell ref="J29:M29"/>
    <mergeCell ref="U29:AC29"/>
    <mergeCell ref="AI29:AM29"/>
    <mergeCell ref="V31:Z31"/>
    <mergeCell ref="AI31:AM31"/>
    <mergeCell ref="U26:AC26"/>
    <mergeCell ref="AI26:AM26"/>
    <mergeCell ref="J24:M24"/>
    <mergeCell ref="U24:AC24"/>
    <mergeCell ref="AI24:AM24"/>
    <mergeCell ref="J25:M25"/>
    <mergeCell ref="U25:AC25"/>
    <mergeCell ref="AI25:AM25"/>
    <mergeCell ref="J26:M26"/>
    <mergeCell ref="I4:AM4"/>
    <mergeCell ref="C13:AH13"/>
    <mergeCell ref="C19:AL19"/>
    <mergeCell ref="AI22:AM22"/>
    <mergeCell ref="C5:AM5"/>
    <mergeCell ref="C6:N6"/>
    <mergeCell ref="C7:N7"/>
    <mergeCell ref="C10:N10"/>
    <mergeCell ref="C9:N9"/>
    <mergeCell ref="C12:N12"/>
    <mergeCell ref="O12:Z12"/>
    <mergeCell ref="AA12:AH12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2"/>
  <sheetViews>
    <sheetView tabSelected="1" workbookViewId="0" topLeftCell="A1">
      <selection activeCell="L9" sqref="L9"/>
    </sheetView>
  </sheetViews>
  <sheetFormatPr defaultColWidth="9.140625" defaultRowHeight="15"/>
  <cols>
    <col min="1" max="1" width="4.140625" style="60" customWidth="1"/>
    <col min="2" max="2" width="11.140625" style="60" customWidth="1"/>
    <col min="3" max="3" width="71.421875" style="61" bestFit="1" customWidth="1"/>
    <col min="4" max="4" width="0.2890625" style="61" hidden="1" customWidth="1"/>
    <col min="5" max="6" width="8.7109375" style="61" hidden="1" customWidth="1"/>
    <col min="7" max="7" width="5.421875" style="61" hidden="1" customWidth="1"/>
    <col min="8" max="8" width="5.28125" style="61" hidden="1" customWidth="1"/>
    <col min="9" max="9" width="5.7109375" style="61" hidden="1" customWidth="1"/>
    <col min="10" max="10" width="5.7109375" style="60" customWidth="1"/>
    <col min="11" max="11" width="10.7109375" style="60" customWidth="1"/>
    <col min="12" max="12" width="25.7109375" style="60" customWidth="1"/>
    <col min="13" max="13" width="25.7109375" style="61" customWidth="1"/>
    <col min="14" max="16384" width="9.140625" style="61" customWidth="1"/>
  </cols>
  <sheetData>
    <row r="1" ht="13.5" thickBot="1"/>
    <row r="2" spans="1:13" ht="13.5" thickBot="1">
      <c r="A2" s="62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1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5">
      <c r="A5" s="66" t="s">
        <v>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ht="15" customHeight="1" thickBot="1"/>
    <row r="7" spans="1:13" ht="26.25" thickBot="1">
      <c r="A7" s="67" t="s">
        <v>1</v>
      </c>
      <c r="B7" s="68" t="s">
        <v>36</v>
      </c>
      <c r="C7" s="68" t="s">
        <v>2</v>
      </c>
      <c r="D7" s="68"/>
      <c r="E7" s="68"/>
      <c r="F7" s="68"/>
      <c r="G7" s="68"/>
      <c r="H7" s="68"/>
      <c r="I7" s="68"/>
      <c r="J7" s="68" t="s">
        <v>0</v>
      </c>
      <c r="K7" s="68" t="s">
        <v>42</v>
      </c>
      <c r="L7" s="69" t="s">
        <v>50</v>
      </c>
      <c r="M7" s="70" t="s">
        <v>51</v>
      </c>
    </row>
    <row r="8" spans="1:13" ht="14.25" thickBot="1" thickTop="1">
      <c r="A8" s="71"/>
      <c r="B8" s="71"/>
      <c r="C8" s="72" t="s">
        <v>39</v>
      </c>
      <c r="D8" s="72"/>
      <c r="E8" s="72"/>
      <c r="F8" s="72"/>
      <c r="G8" s="72"/>
      <c r="H8" s="72"/>
      <c r="I8" s="72"/>
      <c r="J8" s="73"/>
      <c r="K8" s="73"/>
      <c r="L8" s="74"/>
      <c r="M8" s="75"/>
    </row>
    <row r="9" spans="1:13" ht="15">
      <c r="A9" s="76">
        <v>1</v>
      </c>
      <c r="B9" s="77" t="s">
        <v>38</v>
      </c>
      <c r="C9" s="78" t="s">
        <v>43</v>
      </c>
      <c r="D9" s="79"/>
      <c r="E9" s="79"/>
      <c r="F9" s="79"/>
      <c r="G9" s="79"/>
      <c r="H9" s="79"/>
      <c r="I9" s="79"/>
      <c r="J9" s="80" t="s">
        <v>44</v>
      </c>
      <c r="K9" s="81">
        <v>1117.6</v>
      </c>
      <c r="L9" s="3"/>
      <c r="M9" s="82">
        <f>K9*L9</f>
        <v>0</v>
      </c>
    </row>
    <row r="10" spans="1:13" ht="15">
      <c r="A10" s="83"/>
      <c r="C10" s="84"/>
      <c r="K10" s="85"/>
      <c r="L10" s="85"/>
      <c r="M10" s="86"/>
    </row>
    <row r="11" spans="1:13" ht="15" customHeight="1">
      <c r="A11" s="83"/>
      <c r="C11" s="84"/>
      <c r="K11" s="87"/>
      <c r="L11" s="87"/>
      <c r="M11" s="86"/>
    </row>
    <row r="12" spans="1:13" ht="15" customHeight="1">
      <c r="A12" s="88">
        <v>2</v>
      </c>
      <c r="B12" s="89" t="s">
        <v>35</v>
      </c>
      <c r="C12" s="90" t="s">
        <v>37</v>
      </c>
      <c r="D12" s="91"/>
      <c r="E12" s="91"/>
      <c r="F12" s="91"/>
      <c r="G12" s="91"/>
      <c r="H12" s="91"/>
      <c r="I12" s="91"/>
      <c r="J12" s="92" t="s">
        <v>44</v>
      </c>
      <c r="K12" s="93">
        <v>279.4</v>
      </c>
      <c r="L12" s="4"/>
      <c r="M12" s="95">
        <f>K12*L12</f>
        <v>0</v>
      </c>
    </row>
    <row r="13" spans="1:13" ht="15" customHeight="1">
      <c r="A13" s="83"/>
      <c r="C13" s="84"/>
      <c r="K13" s="85"/>
      <c r="L13" s="85"/>
      <c r="M13" s="86"/>
    </row>
    <row r="14" spans="1:13" ht="15" customHeight="1">
      <c r="A14" s="83"/>
      <c r="C14" s="84"/>
      <c r="K14" s="87"/>
      <c r="L14" s="87"/>
      <c r="M14" s="86"/>
    </row>
    <row r="15" spans="1:13" ht="15" customHeight="1">
      <c r="A15" s="88">
        <v>3</v>
      </c>
      <c r="B15" s="89"/>
      <c r="C15" s="90" t="s">
        <v>48</v>
      </c>
      <c r="D15" s="91"/>
      <c r="E15" s="91"/>
      <c r="F15" s="91"/>
      <c r="G15" s="91"/>
      <c r="H15" s="91"/>
      <c r="I15" s="91"/>
      <c r="J15" s="92" t="s">
        <v>45</v>
      </c>
      <c r="K15" s="93">
        <v>1800</v>
      </c>
      <c r="L15" s="94">
        <v>20000</v>
      </c>
      <c r="M15" s="95">
        <f>1*L15</f>
        <v>20000</v>
      </c>
    </row>
    <row r="16" spans="1:13" ht="15" customHeight="1">
      <c r="A16" s="83"/>
      <c r="C16" s="96" t="s">
        <v>49</v>
      </c>
      <c r="M16" s="86"/>
    </row>
    <row r="17" spans="1:13" ht="15" customHeight="1">
      <c r="A17" s="83"/>
      <c r="C17" s="84"/>
      <c r="M17" s="86"/>
    </row>
    <row r="18" spans="1:13" ht="15.75" customHeight="1" thickBot="1">
      <c r="A18" s="97" t="s">
        <v>52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100">
        <f>SUM(M9:M17)</f>
        <v>20000</v>
      </c>
    </row>
    <row r="20" spans="3:13" ht="15">
      <c r="C20" s="101"/>
      <c r="M20" s="102"/>
    </row>
    <row r="22" spans="2:3" ht="15">
      <c r="B22" s="103"/>
      <c r="C22" s="101"/>
    </row>
  </sheetData>
  <sheetProtection algorithmName="SHA-512" hashValue="2bjAHfg+jDIyGvUhOjUliuI0JS4YqGRFWMgo+wDtAWOPymz4AiHlFWvsVbHAchXfyAtuEpUvr8nIXHMTF8g3rA==" saltValue="ANH62wkuXMKNCA1SiIK1eg==" spinCount="100000" sheet="1" selectLockedCells="1"/>
  <mergeCells count="5">
    <mergeCell ref="A5:M5"/>
    <mergeCell ref="A4:M4"/>
    <mergeCell ref="A3:M3"/>
    <mergeCell ref="A2:M2"/>
    <mergeCell ref="A18:K18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2023-11-13T11:30:10Z</cp:lastPrinted>
  <dcterms:created xsi:type="dcterms:W3CDTF">2018-06-11T12:36:10Z</dcterms:created>
  <dcterms:modified xsi:type="dcterms:W3CDTF">2023-11-16T07:49:38Z</dcterms:modified>
  <cp:category/>
  <cp:version/>
  <cp:contentType/>
  <cp:contentStatus/>
</cp:coreProperties>
</file>