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 - Kácení strom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1 - Kácení stromů'!$C$80:$K$364</definedName>
    <definedName name="_xlnm.Print_Area" localSheetId="1">'SO 1 - Kácení stromů'!$C$4:$J$39,'SO 1 - Kácení stromů'!$C$45:$J$62,'SO 1 - Kácení stromů'!$C$68:$K$364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1 - Kácení stromů'!$80:$80</definedName>
  </definedNames>
  <calcPr fullCalcOnLoad="1"/>
</workbook>
</file>

<file path=xl/sharedStrings.xml><?xml version="1.0" encoding="utf-8"?>
<sst xmlns="http://schemas.openxmlformats.org/spreadsheetml/2006/main" count="3328" uniqueCount="733">
  <si>
    <t>Export Komplet</t>
  </si>
  <si>
    <t>VZ</t>
  </si>
  <si>
    <t>2.0</t>
  </si>
  <si>
    <t>ZAMOK</t>
  </si>
  <si>
    <t>False</t>
  </si>
  <si>
    <t>{d652a91c-c45b-440a-ab9d-78e8b8d2415e}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</si>
  <si>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</si>
  <si>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</si>
  <si>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</si>
  <si>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</si>
  <si>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</si>
  <si>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</si>
  <si>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</si>
  <si>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</si>
  <si>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11/2023-1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</si>
  <si>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</si>
  <si>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</si>
  <si>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Mlýnský náhon, Smiřice, probírka břehového poprostu, ř.km 1,900 - 2,750</t>
  </si>
  <si>
    <t>KSO:</t>
  </si>
  <si>
    <t/>
  </si>
  <si>
    <t>CC-CZ:</t>
  </si>
  <si>
    <t>Místo:</t>
  </si>
  <si>
    <t>Smiřice</t>
  </si>
  <si>
    <t>Datum:</t>
  </si>
  <si>
    <t>21. 8. 2023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</si>
  <si>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</si>
  <si>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</si>
  <si>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</si>
  <si>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</si>
  <si>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</si>
  <si>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</si>
  <si>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</si>
  <si>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</si>
  <si>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</si>
  <si>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</si>
  <si>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</si>
  <si>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</si>
  <si>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</si>
  <si>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</si>
  <si>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</si>
  <si>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</si>
  <si>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</si>
  <si>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</si>
  <si>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</si>
  <si>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</si>
  <si>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</si>
  <si>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</si>
  <si>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</si>
  <si>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</si>
  <si>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</si>
  <si>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</si>
  <si>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</si>
  <si>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</si>
  <si>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</si>
  <si>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</si>
  <si>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</si>
  <si>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</si>
  <si>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</si>
  <si>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</si>
  <si>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</si>
  <si>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</si>
  <si>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</si>
  <si>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</si>
  <si>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</si>
  <si>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</si>
  <si>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</si>
  <si>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</si>
  <si>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</si>
  <si>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</si>
  <si>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</si>
  <si>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</si>
  <si>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</si>
  <si>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</si>
  <si>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</si>
  <si>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</si>
  <si>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</si>
  <si>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</si>
  <si>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</si>
  <si>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Kácení stromů</t>
  </si>
  <si>
    <t>STA</t>
  </si>
  <si>
    <t>1</t>
  </si>
  <si>
    <t>{e6cc1a82-2f20-4be0-a6cf-ac984aa9d73d}</t>
  </si>
  <si>
    <t>2</t>
  </si>
  <si>
    <t>KRYCÍ LIST SOUPISU PRACÍ</t>
  </si>
  <si>
    <t>Objekt:</t>
  </si>
  <si>
    <t>SO 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</si>
  <si>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</si>
  <si>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</si>
  <si>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</si>
  <si>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</si>
  <si>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</si>
  <si>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</si>
  <si>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</si>
  <si>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</si>
  <si>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</si>
  <si>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</si>
  <si>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</si>
  <si>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</si>
  <si>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</si>
  <si>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</si>
  <si>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</si>
  <si>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</si>
  <si>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</si>
  <si>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</si>
  <si>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</si>
  <si>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</si>
  <si>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</si>
  <si>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</si>
  <si>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</si>
  <si>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</si>
  <si>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</si>
  <si>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</si>
  <si>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</si>
  <si>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2023 02</t>
  </si>
  <si>
    <t>4</t>
  </si>
  <si>
    <t>-559587339</t>
  </si>
  <si>
    <t>Online PSC</t>
  </si>
  <si>
    <t>https://podminky.urs.cz/item/CS_URS_2023_02/111203201</t>
  </si>
  <si>
    <t>VV</t>
  </si>
  <si>
    <t>"Jasany bez čísla Pravý břeh"4+1</t>
  </si>
  <si>
    <t>"Bez černý bez čísla"16</t>
  </si>
  <si>
    <t>"Bez černý bez čísla" 4</t>
  </si>
  <si>
    <t>"Bez černý bez čísla" 3</t>
  </si>
  <si>
    <t>"shluk porostů bez čísla"20</t>
  </si>
  <si>
    <t>"shluk líska obecná bez čísla"16</t>
  </si>
  <si>
    <t>"shluk bez čísla"50</t>
  </si>
  <si>
    <t>"jasan bez čísla"4</t>
  </si>
  <si>
    <t>"lípa bez čísla"4</t>
  </si>
  <si>
    <t>"shluk slivoň, bez"30</t>
  </si>
  <si>
    <t>"jasan bez čísla"1</t>
  </si>
  <si>
    <t>Součet</t>
  </si>
  <si>
    <t>112107010R</t>
  </si>
  <si>
    <t>Zpracování dříví s na kulatinu, vlákninu se snesením do 50 m s vyrovnáním kuláčů</t>
  </si>
  <si>
    <t>soubor</t>
  </si>
  <si>
    <t>1968681153</t>
  </si>
  <si>
    <t>3</t>
  </si>
  <si>
    <t>112151011</t>
  </si>
  <si>
    <t>Pokácení stromu volné v celku s odřezáním kmene a s odvětvením průměru kmene přes 100 do 200 mm</t>
  </si>
  <si>
    <t>kus</t>
  </si>
  <si>
    <t>-935616801</t>
  </si>
  <si>
    <t>https://podminky.urs.cz/item/CS_URS_2023_02/112151011</t>
  </si>
  <si>
    <t>"strom 1, vícekmen"3</t>
  </si>
  <si>
    <t>"jasan bez čísla vícekmen"2</t>
  </si>
  <si>
    <t>"jeřáb obecný bez čísla"1</t>
  </si>
  <si>
    <t>112151013</t>
  </si>
  <si>
    <t>Pokácení stromu volné v celku s odřezáním kmene a s odvětvením průměru kmene přes 300 do 400 mm</t>
  </si>
  <si>
    <t>1970066371</t>
  </si>
  <si>
    <t>https://podminky.urs.cz/item/CS_URS_2023_02/112151013</t>
  </si>
  <si>
    <t>"strom 90"1</t>
  </si>
  <si>
    <t>5</t>
  </si>
  <si>
    <t>112151111</t>
  </si>
  <si>
    <t>Pokácení stromu směrové v celku s odřezáním kmene a s odvětvením průměru kmene přes 100 do 200 mm</t>
  </si>
  <si>
    <t>705491572</t>
  </si>
  <si>
    <t>https://podminky.urs.cz/item/CS_URS_2023_02/112151111</t>
  </si>
  <si>
    <t>"strom 5"1</t>
  </si>
  <si>
    <t>"strom 14, vícekmen"2</t>
  </si>
  <si>
    <t>"strom 33, vícekmen"1</t>
  </si>
  <si>
    <t>"strom 36, vícekmen"20</t>
  </si>
  <si>
    <t>"strom 37, vícekmen"2</t>
  </si>
  <si>
    <t>"strom 38, vícekmen"10</t>
  </si>
  <si>
    <t>"strom 39, vícekmen"6</t>
  </si>
  <si>
    <t>"strom 40, vícekmen"4</t>
  </si>
  <si>
    <t>"strom 42, vícekmen"18</t>
  </si>
  <si>
    <t>"strom 43, vícekmen"4</t>
  </si>
  <si>
    <t>"strom 44, vícekmen"3</t>
  </si>
  <si>
    <t>"strom 45, vícekmen"7</t>
  </si>
  <si>
    <t>"strom 47, vícekmen"6</t>
  </si>
  <si>
    <t>"strom 48, vícekmen"7</t>
  </si>
  <si>
    <t>"strom 50, vícekmen"1</t>
  </si>
  <si>
    <t>"strom 51"1</t>
  </si>
  <si>
    <t>"strom 86, vícekmen"2</t>
  </si>
  <si>
    <t>6</t>
  </si>
  <si>
    <t>112151112</t>
  </si>
  <si>
    <t>Pokácení stromu směrové v celku s odřezáním kmene a s odvětvením průměru kmene přes 200 do 300 mm</t>
  </si>
  <si>
    <t>-220744250</t>
  </si>
  <si>
    <t>https://podminky.urs.cz/item/CS_URS_2023_02/112151112</t>
  </si>
  <si>
    <t>"strom 14, vícekmen"1</t>
  </si>
  <si>
    <t>"strom 33, vícekmen"2</t>
  </si>
  <si>
    <t>"strom 40, vícekmen"3</t>
  </si>
  <si>
    <t>"strom 44, vícekmen"4</t>
  </si>
  <si>
    <t>"strom 62, vícekmen"1</t>
  </si>
  <si>
    <t>"strom 72"1</t>
  </si>
  <si>
    <t>"strom 87, vícekmen"3</t>
  </si>
  <si>
    <t>"strom 88, vícekmen"2</t>
  </si>
  <si>
    <t>"strom 89, vícekmen"2</t>
  </si>
  <si>
    <t>7</t>
  </si>
  <si>
    <t>112151113</t>
  </si>
  <si>
    <t>Pokácení stromu směrové v celku s odřezáním kmene a s odvětvením průměru kmene přes 300 do 400 mm</t>
  </si>
  <si>
    <t>-2048517796</t>
  </si>
  <si>
    <t>https://podminky.urs.cz/item/CS_URS_2023_02/112151113</t>
  </si>
  <si>
    <t>"strom 24, vícekmen"1</t>
  </si>
  <si>
    <t>"strom 35"1</t>
  </si>
  <si>
    <t>"strom 45, vícekmen"2</t>
  </si>
  <si>
    <t>"strom 73"1</t>
  </si>
  <si>
    <t>8</t>
  </si>
  <si>
    <t>112151114</t>
  </si>
  <si>
    <t>Pokácení stromu směrové v celku s odřezáním kmene a s odvětvením průměru kmene přes 400 do 500 mm</t>
  </si>
  <si>
    <t>-273181040</t>
  </si>
  <si>
    <t>https://podminky.urs.cz/item/CS_URS_2023_02/112151114</t>
  </si>
  <si>
    <t>"strom 4"1</t>
  </si>
  <si>
    <t>"strom 31"1</t>
  </si>
  <si>
    <t>"strom 86, vícekmen"1</t>
  </si>
  <si>
    <t>9</t>
  </si>
  <si>
    <t>112151115</t>
  </si>
  <si>
    <t>Pokácení stromu směrové v celku s odřezáním kmene a s odvětvením průměru kmene přes 500 do 600 mm</t>
  </si>
  <si>
    <t>561318847</t>
  </si>
  <si>
    <t>https://podminky.urs.cz/item/CS_URS_2023_02/112151115</t>
  </si>
  <si>
    <t>"strom 19"1</t>
  </si>
  <si>
    <t>10</t>
  </si>
  <si>
    <t>112151116</t>
  </si>
  <si>
    <t>Pokácení stromu směrové v celku s odřezáním kmene a s odvětvením průměru kmene přes 600 do 700 mm</t>
  </si>
  <si>
    <t>947471743</t>
  </si>
  <si>
    <t>https://podminky.urs.cz/item/CS_URS_2023_02/112151116</t>
  </si>
  <si>
    <t>"strom 15"1</t>
  </si>
  <si>
    <t>"strom 30"1</t>
  </si>
  <si>
    <t>"strom 32"1</t>
  </si>
  <si>
    <t>"strom 89, vícekmen"1</t>
  </si>
  <si>
    <t>11</t>
  </si>
  <si>
    <t>112151117</t>
  </si>
  <si>
    <t>Pokácení stromu směrové v celku s odřezáním kmene a s odvětvením průměru kmene přes 700 do 800 mm</t>
  </si>
  <si>
    <t>-1261353761</t>
  </si>
  <si>
    <t>https://podminky.urs.cz/item/CS_URS_2023_02/112151117</t>
  </si>
  <si>
    <t>"strom 16"1</t>
  </si>
  <si>
    <t>"strom 34"1</t>
  </si>
  <si>
    <t>"strom 57"1</t>
  </si>
  <si>
    <t>"strom 92, vícekmen"1</t>
  </si>
  <si>
    <t>12</t>
  </si>
  <si>
    <t>112151118</t>
  </si>
  <si>
    <t>Pokácení stromu směrové v celku s odřezáním kmene a s odvětvením průměru kmene přes 800 do 900 mm</t>
  </si>
  <si>
    <t>675341809</t>
  </si>
  <si>
    <t>https://podminky.urs.cz/item/CS_URS_2023_02/112151118</t>
  </si>
  <si>
    <t>"strom 29"1</t>
  </si>
  <si>
    <t>13</t>
  </si>
  <si>
    <t>112151119</t>
  </si>
  <si>
    <t>Pokácení stromu směrové v celku s odřezáním kmene a s odvětvením průměru kmene přes 900 do 1000 mm</t>
  </si>
  <si>
    <t>633544800</t>
  </si>
  <si>
    <t>https://podminky.urs.cz/item/CS_URS_2023_02/112151119</t>
  </si>
  <si>
    <t>"strom 26"1</t>
  </si>
  <si>
    <t>14</t>
  </si>
  <si>
    <t>112151120</t>
  </si>
  <si>
    <t>Pokácení stromu směrové v celku s odřezáním kmene a s odvětvením průměru kmene přes 1000 do 1100 mm</t>
  </si>
  <si>
    <t>1254970527</t>
  </si>
  <si>
    <t>https://podminky.urs.cz/item/CS_URS_2023_02/112151120</t>
  </si>
  <si>
    <t>"strom 23"1</t>
  </si>
  <si>
    <t>112151121</t>
  </si>
  <si>
    <t>Pokácení stromu směrové v celku s odřezáním kmene a s odvětvením průměru kmene přes 1100 do 1200 mm</t>
  </si>
  <si>
    <t>33457124</t>
  </si>
  <si>
    <t>https://podminky.urs.cz/item/CS_URS_2023_02/112151121</t>
  </si>
  <si>
    <t>"strom 18"1</t>
  </si>
  <si>
    <t>"strom 21"1</t>
  </si>
  <si>
    <t>"strom 27"1</t>
  </si>
  <si>
    <t>16</t>
  </si>
  <si>
    <t>112151122</t>
  </si>
  <si>
    <t>Pokácení stromu směrové v celku s odřezáním kmene a s odvětvením průměru kmene přes 1200 do 1300 mm</t>
  </si>
  <si>
    <t>1875856644</t>
  </si>
  <si>
    <t>https://podminky.urs.cz/item/CS_URS_2023_02/112151122</t>
  </si>
  <si>
    <t>"strom 22"1</t>
  </si>
  <si>
    <t>"strom 25"1</t>
  </si>
  <si>
    <t>"strom 91"1</t>
  </si>
  <si>
    <t>17</t>
  </si>
  <si>
    <t>112151123</t>
  </si>
  <si>
    <t>Pokácení stromu směrové v celku s odřezáním kmene a s odvětvením průměru kmene přes 1300 do 1400 mm</t>
  </si>
  <si>
    <t>1143662098</t>
  </si>
  <si>
    <t>https://podminky.urs.cz/item/CS_URS_2023_02/112151123</t>
  </si>
  <si>
    <t>"strom 49"1</t>
  </si>
  <si>
    <t>18</t>
  </si>
  <si>
    <t>112151311</t>
  </si>
  <si>
    <t>Pokácení stromu postupné bez spouštění částí kmene a koruny o průměru na řezné ploše pařezu přes 100 do 200 mm</t>
  </si>
  <si>
    <t>-370330707</t>
  </si>
  <si>
    <t>https://podminky.urs.cz/item/CS_URS_2023_02/112151311</t>
  </si>
  <si>
    <t>"strom 70"1</t>
  </si>
  <si>
    <t>19</t>
  </si>
  <si>
    <t>112151312</t>
  </si>
  <si>
    <t>Pokácení stromu postupné bez spouštění částí kmene a koruny o průměru na řezné ploše pařezu přes 200 do 300 mm</t>
  </si>
  <si>
    <t>704467602</t>
  </si>
  <si>
    <t>https://podminky.urs.cz/item/CS_URS_2023_02/112151312</t>
  </si>
  <si>
    <t>"strom D, vícekmen"2</t>
  </si>
  <si>
    <t>"strom 71"1</t>
  </si>
  <si>
    <t>"strom 76"1</t>
  </si>
  <si>
    <t>20</t>
  </si>
  <si>
    <t>112151313</t>
  </si>
  <si>
    <t>Pokácení stromu postupné bez spouštění částí kmene a koruny o průměru na řezné ploše pařezu přes 300 do 400 mm</t>
  </si>
  <si>
    <t>1678536676</t>
  </si>
  <si>
    <t>https://podminky.urs.cz/item/CS_URS_2023_02/112151313</t>
  </si>
  <si>
    <t>"strom I, vícekmen"1</t>
  </si>
  <si>
    <t>"strom 65, vícekmen"1</t>
  </si>
  <si>
    <t>"strom 78, vícekmen"1</t>
  </si>
  <si>
    <t>112151314</t>
  </si>
  <si>
    <t>Pokácení stromu postupné bez spouštění částí kmene a koruny o průměru na řezné ploše pařezu přes 400 do 500 mm</t>
  </si>
  <si>
    <t>-1565674021</t>
  </si>
  <si>
    <t>https://podminky.urs.cz/item/CS_URS_2023_02/112151314</t>
  </si>
  <si>
    <t>"strom F, vícekmen"2</t>
  </si>
  <si>
    <t>"strom K"1</t>
  </si>
  <si>
    <t>22</t>
  </si>
  <si>
    <t>112151315</t>
  </si>
  <si>
    <t>Pokácení stromu postupné bez spouštění částí kmene a koruny o průměru na řezné ploše pařezu přes 500 do 600 mm</t>
  </si>
  <si>
    <t>-164132918</t>
  </si>
  <si>
    <t>https://podminky.urs.cz/item/CS_URS_2023_02/112151315</t>
  </si>
  <si>
    <t>"strom C"1</t>
  </si>
  <si>
    <t>23</t>
  </si>
  <si>
    <t>112151316</t>
  </si>
  <si>
    <t>Pokácení stromu postupné bez spouštění částí kmene a koruny o průměru na řezné ploše pařezu přes 600 do 700 mm</t>
  </si>
  <si>
    <t>-1569318444</t>
  </si>
  <si>
    <t>https://podminky.urs.cz/item/CS_URS_2023_02/112151316</t>
  </si>
  <si>
    <t>"strom A"1</t>
  </si>
  <si>
    <t>"strom 2"1</t>
  </si>
  <si>
    <t>"strom 3"1</t>
  </si>
  <si>
    <t>"strom 69"1</t>
  </si>
  <si>
    <t>24</t>
  </si>
  <si>
    <t>112151317</t>
  </si>
  <si>
    <t>Pokácení stromu postupné bez spouštění částí kmene a koruny o průměru na řezné ploše pařezu přes 700 do 800 mm</t>
  </si>
  <si>
    <t>-367754065</t>
  </si>
  <si>
    <t>https://podminky.urs.cz/item/CS_URS_2023_02/112151317</t>
  </si>
  <si>
    <t>"strom E"1</t>
  </si>
  <si>
    <t>"strom 6"1</t>
  </si>
  <si>
    <t>"strom 11"1</t>
  </si>
  <si>
    <t>"strom 67, vícekmen"1</t>
  </si>
  <si>
    <t>25</t>
  </si>
  <si>
    <t>112151318</t>
  </si>
  <si>
    <t>Pokácení stromu postupné bez spouštění částí kmene a koruny o průměru na řezné ploše pařezu přes 800 do 900 mm</t>
  </si>
  <si>
    <t>952220057</t>
  </si>
  <si>
    <t>https://podminky.urs.cz/item/CS_URS_2023_02/112151318</t>
  </si>
  <si>
    <t>"strom G"1</t>
  </si>
  <si>
    <t>"strom 10"1</t>
  </si>
  <si>
    <t>26</t>
  </si>
  <si>
    <t>112151319</t>
  </si>
  <si>
    <t>Pokácení stromu postupné bez spouštění částí kmene a koruny o průměru na řezné ploše pařezu přes 900 do 1000 mm</t>
  </si>
  <si>
    <t>-177757285</t>
  </si>
  <si>
    <t>https://podminky.urs.cz/item/CS_URS_2023_02/112151319</t>
  </si>
  <si>
    <t>"strom 66"1</t>
  </si>
  <si>
    <t>27</t>
  </si>
  <si>
    <t>112151320</t>
  </si>
  <si>
    <t>Pokácení stromu postupné bez spouštění částí kmene a koruny o průměru na řezné ploše pařezu přes 1000 do 1100 mm</t>
  </si>
  <si>
    <t>-1684540249</t>
  </si>
  <si>
    <t>https://podminky.urs.cz/item/CS_URS_2023_02/112151320</t>
  </si>
  <si>
    <t>"strom H"1</t>
  </si>
  <si>
    <t>28</t>
  </si>
  <si>
    <t>112151322</t>
  </si>
  <si>
    <t>Pokácení stromu postupné bez spouštění částí kmene a koruny o průměru na řezné ploše pařezu přes 1200 do 1300 mm</t>
  </si>
  <si>
    <t>575914283</t>
  </si>
  <si>
    <t>https://podminky.urs.cz/item/CS_URS_2023_02/112151322</t>
  </si>
  <si>
    <t>"strom J"1</t>
  </si>
  <si>
    <t>29</t>
  </si>
  <si>
    <t>162201401</t>
  </si>
  <si>
    <t>Vodorovné přemístění větví, kmenů nebo pařezů s naložením, složením a dopravou do 1000 m větví stromů listnatých, průměru kmene přes 100 do 300 mm</t>
  </si>
  <si>
    <t>-1644328967</t>
  </si>
  <si>
    <t>https://podminky.urs.cz/item/CS_URS_2023_02/162201401</t>
  </si>
  <si>
    <t>30</t>
  </si>
  <si>
    <t>162201402</t>
  </si>
  <si>
    <t>Vodorovné přemístění větví, kmenů nebo pařezů s naložením, složením a dopravou do 1000 m větví stromů listnatých, průměru kmene přes 300 do 500 mm</t>
  </si>
  <si>
    <t>662769743</t>
  </si>
  <si>
    <t>https://podminky.urs.cz/item/CS_URS_2023_02/162201402</t>
  </si>
  <si>
    <t>31</t>
  </si>
  <si>
    <t>162201403</t>
  </si>
  <si>
    <t>Vodorovné přemístění větví, kmenů nebo pařezů s naložením, složením a dopravou do 1000 m větví stromů listnatých, průměru kmene přes 500 do 700 mm</t>
  </si>
  <si>
    <t>558675740</t>
  </si>
  <si>
    <t>https://podminky.urs.cz/item/CS_URS_2023_02/162201403</t>
  </si>
  <si>
    <t>32</t>
  </si>
  <si>
    <t>162201404</t>
  </si>
  <si>
    <t>Vodorovné přemístění větví, kmenů nebo pařezů s naložením, složením a dopravou do 1000 m větví stromů listnatých, průměru kmene přes 700 do 900 mm</t>
  </si>
  <si>
    <t>-960786568</t>
  </si>
  <si>
    <t>https://podminky.urs.cz/item/CS_URS_2023_02/162201404</t>
  </si>
  <si>
    <t>33</t>
  </si>
  <si>
    <t>162201411</t>
  </si>
  <si>
    <t>Vodorovné přemístění větví, kmenů nebo pařezů s naložením, složením a dopravou do 1000 m kmenů stromů listnatých, průměru přes 100 do 300 mm</t>
  </si>
  <si>
    <t>296872323</t>
  </si>
  <si>
    <t>https://podminky.urs.cz/item/CS_URS_2023_02/162201411</t>
  </si>
  <si>
    <t>6+95+23+1+4</t>
  </si>
  <si>
    <t>34</t>
  </si>
  <si>
    <t>162201412</t>
  </si>
  <si>
    <t>Vodorovné přemístění větví, kmenů nebo pařezů s naložením, složením a dopravou do 1000 m kmenů stromů listnatých, průměru přes 300 do 500 mm</t>
  </si>
  <si>
    <t>2033455778</t>
  </si>
  <si>
    <t>https://podminky.urs.cz/item/CS_URS_2023_02/162201412</t>
  </si>
  <si>
    <t>1+7+7+3+5</t>
  </si>
  <si>
    <t>35</t>
  </si>
  <si>
    <t>162201413</t>
  </si>
  <si>
    <t>Vodorovné přemístění větví, kmenů nebo pařezů s naložením, složením a dopravou do 1000 m kmenů stromů listnatých, průměru přes 500 do 700 mm</t>
  </si>
  <si>
    <t>1157042457</t>
  </si>
  <si>
    <t>https://podminky.urs.cz/item/CS_URS_2023_02/162201413</t>
  </si>
  <si>
    <t>3+4+3+6</t>
  </si>
  <si>
    <t>36</t>
  </si>
  <si>
    <t>162201414</t>
  </si>
  <si>
    <t>Vodorovné přemístění větví, kmenů nebo pařezů s naložením, složením a dopravou do 1000 m kmenů stromů listnatých, průměru přes 700 do 900 mm</t>
  </si>
  <si>
    <t>680260441</t>
  </si>
  <si>
    <t>https://podminky.urs.cz/item/CS_URS_2023_02/162201414</t>
  </si>
  <si>
    <t>7+1+4+2</t>
  </si>
  <si>
    <t>37</t>
  </si>
  <si>
    <t>162201500</t>
  </si>
  <si>
    <t>Vodorovné přemístění větví, kmenů nebo pařezů s naložením, složením a dopravou do 1000 m větví stromů listnatých, průměru kmene přes 900 do 1100 mm</t>
  </si>
  <si>
    <t>-1432364546</t>
  </si>
  <si>
    <t>https://podminky.urs.cz/item/CS_URS_2023_02/162201500</t>
  </si>
  <si>
    <t>38</t>
  </si>
  <si>
    <t>162201501</t>
  </si>
  <si>
    <t>Vodorovné přemístění větví, kmenů nebo pařezů s naložením, složením a dopravou do 1000 m větví stromů listnatých, průměru kmene přes 1100 do 1300 mm</t>
  </si>
  <si>
    <t>-1094562288</t>
  </si>
  <si>
    <t>https://podminky.urs.cz/item/CS_URS_2023_02/162201501</t>
  </si>
  <si>
    <t>39</t>
  </si>
  <si>
    <t>162201502</t>
  </si>
  <si>
    <t>Vodorovné přemístění větví, kmenů nebo pařezů s naložením, složením a dopravou do 1000 m větví stromů listnatých, průměru kmene přes 1300 do 1500 mm</t>
  </si>
  <si>
    <t>321599896</t>
  </si>
  <si>
    <t>https://podminky.urs.cz/item/CS_URS_2023_02/162201502</t>
  </si>
  <si>
    <t>40</t>
  </si>
  <si>
    <t>162201510</t>
  </si>
  <si>
    <t>Vodorovné přemístění větví, kmenů nebo pařezů s naložením, složením a dopravou do 1000 m kmenů stromů listnatých, průměru přes 900 do 1100 mm</t>
  </si>
  <si>
    <t>252753820</t>
  </si>
  <si>
    <t>https://podminky.urs.cz/item/CS_URS_2023_02/162201510</t>
  </si>
  <si>
    <t>2+1+1+1</t>
  </si>
  <si>
    <t>41</t>
  </si>
  <si>
    <t>162201511</t>
  </si>
  <si>
    <t>Vodorovné přemístění větví, kmenů nebo pařezů s naložením, složením a dopravou do 1000 m kmenů stromů listnatých, průměru přes 1100 do 1300 mm</t>
  </si>
  <si>
    <t>53150779</t>
  </si>
  <si>
    <t>https://podminky.urs.cz/item/CS_URS_2023_02/162201511</t>
  </si>
  <si>
    <t>3+3+1</t>
  </si>
  <si>
    <t>42</t>
  </si>
  <si>
    <t>162201512</t>
  </si>
  <si>
    <t>Vodorovné přemístění větví, kmenů nebo pařezů s naložením, složením a dopravou do 1000 m kmenů stromů listnatých, průměru přes 1300 do 1500 mm</t>
  </si>
  <si>
    <t>1782624467</t>
  </si>
  <si>
    <t>https://podminky.urs.cz/item/CS_URS_2023_02/162201512</t>
  </si>
  <si>
    <t>43</t>
  </si>
  <si>
    <t>162301501</t>
  </si>
  <si>
    <t>Vodorovné přemístění smýcených křovin do průměru kmene 100 mm na vzdálenost do 5 000 m</t>
  </si>
  <si>
    <t>14800687</t>
  </si>
  <si>
    <t>https://podminky.urs.cz/item/CS_URS_2023_02/162301501</t>
  </si>
  <si>
    <t>44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</si>
  <si>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</si>
  <si>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</si>
  <si>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1537153921</t>
  </si>
  <si>
    <t>https://podminky.urs.cz/item/CS_URS_2023_02/162301931</t>
  </si>
  <si>
    <t>45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</si>
  <si>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</si>
  <si>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</si>
  <si>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983607580</t>
  </si>
  <si>
    <t>https://podminky.urs.cz/item/CS_URS_2023_02/162301932</t>
  </si>
  <si>
    <t>46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</si>
  <si>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</si>
  <si>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</si>
  <si>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-937405617</t>
  </si>
  <si>
    <t>https://podminky.urs.cz/item/CS_URS_2023_02/162301933</t>
  </si>
  <si>
    <t>47</t>
  </si>
  <si>
    <t>162301934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</si>
  <si>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</si>
  <si>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1237657826</t>
  </si>
  <si>
    <t>https://podminky.urs.cz/item/CS_URS_2023_02/162301934</t>
  </si>
  <si>
    <t>48</t>
  </si>
  <si>
    <t>162301935</t>
  </si>
  <si>
    <t>Vodorovné přemístění větví, kmenů nebo pařezů s naložením, složením a dopravou Příplatek k cenám za každých dalších i započatých 1000 m přes 1000 m větví stromů listnatých, průměru kmene přes 900 do 1100 mm</t>
  </si>
  <si>
    <t>1902166840</t>
  </si>
  <si>
    <t>https://podminky.urs.cz/item/CS_URS_2023_02/162301935</t>
  </si>
  <si>
    <t>49</t>
  </si>
  <si>
    <t>162301936</t>
  </si>
  <si>
    <t>Vodorovné přemístění větví, kmenů nebo pařezů s naložením, složením a dopravou Příplatek k cenám za každých dalších i započatých 1000 m přes 1000 m větví stromů listnatých, průměru kmene přes 1100 do 1300 mm</t>
  </si>
  <si>
    <t>230908923</t>
  </si>
  <si>
    <t>https://podminky.urs.cz/item/CS_URS_2023_02/162301936</t>
  </si>
  <si>
    <t>50</t>
  </si>
  <si>
    <t>162301937</t>
  </si>
  <si>
    <t>Vodorovné přemístění větví, kmenů nebo pařezů s naložením, složením a dopravou Příplatek k cenám za každých dalších i započatých 1000 m přes 1000 m větví stromů listnatých, průměru kmene přes 1300 do 1500 mm</t>
  </si>
  <si>
    <t>1994204859</t>
  </si>
  <si>
    <t>https://podminky.urs.cz/item/CS_URS_2023_02/162301937</t>
  </si>
  <si>
    <t>51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</si>
  <si>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</si>
  <si>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</si>
  <si>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-1029118398</t>
  </si>
  <si>
    <t>https://podminky.urs.cz/item/CS_URS_2023_02/162301951</t>
  </si>
  <si>
    <t>52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</si>
  <si>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</si>
  <si>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</si>
  <si>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-861681549</t>
  </si>
  <si>
    <t>https://podminky.urs.cz/item/CS_URS_2023_02/162301952</t>
  </si>
  <si>
    <t>53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</si>
  <si>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</si>
  <si>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</si>
  <si>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2040247300</t>
  </si>
  <si>
    <t>https://podminky.urs.cz/item/CS_URS_2023_02/162301953</t>
  </si>
  <si>
    <t>54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</si>
  <si>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</si>
  <si>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</si>
  <si>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-1465036971</t>
  </si>
  <si>
    <t>https://podminky.urs.cz/item/CS_URS_2023_02/162301954</t>
  </si>
  <si>
    <t>55</t>
  </si>
  <si>
    <t>162301955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</si>
  <si>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</si>
  <si>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1895400480</t>
  </si>
  <si>
    <t>https://podminky.urs.cz/item/CS_URS_2023_02/162301955</t>
  </si>
  <si>
    <t>56</t>
  </si>
  <si>
    <t>162301956</t>
  </si>
  <si>
    <t>Vodorovné přemístění větví, kmenů nebo pařezů s naložením, složením a dopravou Příplatek k cenám za každých dalších i započatých 1000 m přes 1000 m kmenů stromů listnatých, o průměru přes 1100 do 1300 mm</t>
  </si>
  <si>
    <t>-1033119574</t>
  </si>
  <si>
    <t>https://podminky.urs.cz/item/CS_URS_2023_02/162301956</t>
  </si>
  <si>
    <t>57</t>
  </si>
  <si>
    <t>162301957</t>
  </si>
  <si>
    <t>Vodorovné přemístění větví, kmenů nebo pařezů s naložením, složením a dopravou Příplatek k cenám za každých dalších i započatých 1000 m přes 1000 m kmenů stromů listnatých, o průměru přes 1300 do 1500 mm</t>
  </si>
  <si>
    <t>-917665376</t>
  </si>
  <si>
    <t>https://podminky.urs.cz/item/CS_URS_2023_02/162301957</t>
  </si>
  <si>
    <t>58</t>
  </si>
  <si>
    <t>181411121</t>
  </si>
  <si>
    <t>Založení trávníku na půdě předem připravené plochy do 1000 m2 výsevem včetně utažení lučního v rovině nebo na svahu do 1:5</t>
  </si>
  <si>
    <t>-1508662508</t>
  </si>
  <si>
    <t>https://podminky.urs.cz/item/CS_URS_2023_02/181411121</t>
  </si>
  <si>
    <t>59</t>
  </si>
  <si>
    <t>M</t>
  </si>
  <si>
    <t>00572470</t>
  </si>
  <si>
    <t>osivo směs travní univerzál</t>
  </si>
  <si>
    <t>kg</t>
  </si>
  <si>
    <t>-2034436302</t>
  </si>
  <si>
    <t>3400*0,015 'Přepočtené koeficientem množství</t>
  </si>
  <si>
    <t>60</t>
  </si>
  <si>
    <t>183403153</t>
  </si>
  <si>
    <t>Obdělání půdy hrabáním v rovině nebo na svahu do 1:5</t>
  </si>
  <si>
    <t>-919669337</t>
  </si>
  <si>
    <t>https://podminky.urs.cz/item/CS_URS_2023_02/183403153</t>
  </si>
  <si>
    <t>850*4</t>
  </si>
  <si>
    <t>61</t>
  </si>
  <si>
    <t>184806114</t>
  </si>
  <si>
    <t>Řez stromů, keřů nebo růží průklestem stromů netrnitých, o průměru koruny přes 6 do 8 m</t>
  </si>
  <si>
    <t>-1353684470</t>
  </si>
  <si>
    <t>https://podminky.urs.cz/item/CS_URS_2023_02/184806114</t>
  </si>
  <si>
    <t>"strom 12"1</t>
  </si>
  <si>
    <t>62</t>
  </si>
  <si>
    <t>184851521</t>
  </si>
  <si>
    <t>Řez stromů tvarovací hlavový s opakovaným intervalem řezu přes 2 do 5 let výšky nasazení hlavy do 2 m</t>
  </si>
  <si>
    <t>-1864548482</t>
  </si>
  <si>
    <t>https://podminky.urs.cz/item/CS_URS_2023_02/184851521</t>
  </si>
  <si>
    <t>"strom B"1</t>
  </si>
  <si>
    <t>"strom 7"1</t>
  </si>
  <si>
    <t>"strom 20"1</t>
  </si>
  <si>
    <t>"strom 28"1</t>
  </si>
  <si>
    <t>"strom 46"1</t>
  </si>
  <si>
    <t>63</t>
  </si>
  <si>
    <t>184851551</t>
  </si>
  <si>
    <t>Řez stromů tvarovací hlavový Příplatek za řez přesahující počet tří hlav do 2 let výšky nasazení hlavy do 2 m</t>
  </si>
  <si>
    <t>-1214620676</t>
  </si>
  <si>
    <t>https://podminky.urs.cz/item/CS_URS_2023_02/184851551</t>
  </si>
  <si>
    <t>"strom 28 vícekmen"6</t>
  </si>
  <si>
    <t>64</t>
  </si>
  <si>
    <t>184852137</t>
  </si>
  <si>
    <t>Řez stromů prováděný lezeckou technikou bezpečnostní (S-RB), plocha koruny stromu přes 120 do 150 m2</t>
  </si>
  <si>
    <t>-1467267104</t>
  </si>
  <si>
    <t>https://podminky.urs.cz/item/CS_URS_2023_02/184852137</t>
  </si>
  <si>
    <t>"strom 13"1</t>
  </si>
  <si>
    <t>65</t>
  </si>
  <si>
    <t>184852238</t>
  </si>
  <si>
    <t>Řez stromů prováděný lezeckou technikou zdravotní (S-RZ), plocha koruny stromu přes 150 do 180 m2</t>
  </si>
  <si>
    <t>1686993288</t>
  </si>
  <si>
    <t>https://podminky.urs.cz/item/CS_URS_2023_02/184852238</t>
  </si>
  <si>
    <t>"strom 8"1</t>
  </si>
  <si>
    <t>"strom 9"1</t>
  </si>
  <si>
    <t>"strom 17"1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</si>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</sst>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03201" TargetMode="External" /><Relationship Id="rId2" Type="http://schemas.openxmlformats.org/officeDocument/2006/relationships/hyperlink" Target="https://podminky.urs.cz/item/CS_URS_2023_02/112151011" TargetMode="External" /><Relationship Id="rId3" Type="http://schemas.openxmlformats.org/officeDocument/2006/relationships/hyperlink" Target="https://podminky.urs.cz/item/CS_URS_2023_02/112151013" TargetMode="External" /><Relationship Id="rId4" Type="http://schemas.openxmlformats.org/officeDocument/2006/relationships/hyperlink" Target="https://podminky.urs.cz/item/CS_URS_2023_02/112151111" TargetMode="External" /><Relationship Id="rId5" Type="http://schemas.openxmlformats.org/officeDocument/2006/relationships/hyperlink" Target="https://podminky.urs.cz/item/CS_URS_2023_02/112151112" TargetMode="External" /><Relationship Id="rId6" Type="http://schemas.openxmlformats.org/officeDocument/2006/relationships/hyperlink" Target="https://podminky.urs.cz/item/CS_URS_2023_02/112151113" TargetMode="External" /><Relationship Id="rId7" Type="http://schemas.openxmlformats.org/officeDocument/2006/relationships/hyperlink" Target="https://podminky.urs.cz/item/CS_URS_2023_02/112151114" TargetMode="External" /><Relationship Id="rId8" Type="http://schemas.openxmlformats.org/officeDocument/2006/relationships/hyperlink" Target="https://podminky.urs.cz/item/CS_URS_2023_02/112151115" TargetMode="External" /><Relationship Id="rId9" Type="http://schemas.openxmlformats.org/officeDocument/2006/relationships/hyperlink" Target="https://podminky.urs.cz/item/CS_URS_2023_02/112151116" TargetMode="External" /><Relationship Id="rId10" Type="http://schemas.openxmlformats.org/officeDocument/2006/relationships/hyperlink" Target="https://podminky.urs.cz/item/CS_URS_2023_02/112151117" TargetMode="External" /><Relationship Id="rId11" Type="http://schemas.openxmlformats.org/officeDocument/2006/relationships/hyperlink" Target="https://podminky.urs.cz/item/CS_URS_2023_02/112151118" TargetMode="External" /><Relationship Id="rId12" Type="http://schemas.openxmlformats.org/officeDocument/2006/relationships/hyperlink" Target="https://podminky.urs.cz/item/CS_URS_2023_02/112151119" TargetMode="External" /><Relationship Id="rId13" Type="http://schemas.openxmlformats.org/officeDocument/2006/relationships/hyperlink" Target="https://podminky.urs.cz/item/CS_URS_2023_02/112151120" TargetMode="External" /><Relationship Id="rId14" Type="http://schemas.openxmlformats.org/officeDocument/2006/relationships/hyperlink" Target="https://podminky.urs.cz/item/CS_URS_2023_02/112151121" TargetMode="External" /><Relationship Id="rId15" Type="http://schemas.openxmlformats.org/officeDocument/2006/relationships/hyperlink" Target="https://podminky.urs.cz/item/CS_URS_2023_02/112151122" TargetMode="External" /><Relationship Id="rId16" Type="http://schemas.openxmlformats.org/officeDocument/2006/relationships/hyperlink" Target="https://podminky.urs.cz/item/CS_URS_2023_02/112151123" TargetMode="External" /><Relationship Id="rId17" Type="http://schemas.openxmlformats.org/officeDocument/2006/relationships/hyperlink" Target="https://podminky.urs.cz/item/CS_URS_2023_02/112151311" TargetMode="External" /><Relationship Id="rId18" Type="http://schemas.openxmlformats.org/officeDocument/2006/relationships/hyperlink" Target="https://podminky.urs.cz/item/CS_URS_2023_02/112151312" TargetMode="External" /><Relationship Id="rId19" Type="http://schemas.openxmlformats.org/officeDocument/2006/relationships/hyperlink" Target="https://podminky.urs.cz/item/CS_URS_2023_02/112151313" TargetMode="External" /><Relationship Id="rId20" Type="http://schemas.openxmlformats.org/officeDocument/2006/relationships/hyperlink" Target="https://podminky.urs.cz/item/CS_URS_2023_02/112151314" TargetMode="External" /><Relationship Id="rId21" Type="http://schemas.openxmlformats.org/officeDocument/2006/relationships/hyperlink" Target="https://podminky.urs.cz/item/CS_URS_2023_02/112151315" TargetMode="External" /><Relationship Id="rId22" Type="http://schemas.openxmlformats.org/officeDocument/2006/relationships/hyperlink" Target="https://podminky.urs.cz/item/CS_URS_2023_02/112151316" TargetMode="External" /><Relationship Id="rId23" Type="http://schemas.openxmlformats.org/officeDocument/2006/relationships/hyperlink" Target="https://podminky.urs.cz/item/CS_URS_2023_02/112151317" TargetMode="External" /><Relationship Id="rId24" Type="http://schemas.openxmlformats.org/officeDocument/2006/relationships/hyperlink" Target="https://podminky.urs.cz/item/CS_URS_2023_02/112151318" TargetMode="External" /><Relationship Id="rId25" Type="http://schemas.openxmlformats.org/officeDocument/2006/relationships/hyperlink" Target="https://podminky.urs.cz/item/CS_URS_2023_02/112151319" TargetMode="External" /><Relationship Id="rId26" Type="http://schemas.openxmlformats.org/officeDocument/2006/relationships/hyperlink" Target="https://podminky.urs.cz/item/CS_URS_2023_02/112151320" TargetMode="External" /><Relationship Id="rId27" Type="http://schemas.openxmlformats.org/officeDocument/2006/relationships/hyperlink" Target="https://podminky.urs.cz/item/CS_URS_2023_02/112151322" TargetMode="External" /><Relationship Id="rId28" Type="http://schemas.openxmlformats.org/officeDocument/2006/relationships/hyperlink" Target="https://podminky.urs.cz/item/CS_URS_2023_02/162201401" TargetMode="External" /><Relationship Id="rId29" Type="http://schemas.openxmlformats.org/officeDocument/2006/relationships/hyperlink" Target="https://podminky.urs.cz/item/CS_URS_2023_02/162201402" TargetMode="External" /><Relationship Id="rId30" Type="http://schemas.openxmlformats.org/officeDocument/2006/relationships/hyperlink" Target="https://podminky.urs.cz/item/CS_URS_2023_02/162201403" TargetMode="External" /><Relationship Id="rId31" Type="http://schemas.openxmlformats.org/officeDocument/2006/relationships/hyperlink" Target="https://podminky.urs.cz/item/CS_URS_2023_02/162201404" TargetMode="External" /><Relationship Id="rId32" Type="http://schemas.openxmlformats.org/officeDocument/2006/relationships/hyperlink" Target="https://podminky.urs.cz/item/CS_URS_2023_02/162201411" TargetMode="External" /><Relationship Id="rId33" Type="http://schemas.openxmlformats.org/officeDocument/2006/relationships/hyperlink" Target="https://podminky.urs.cz/item/CS_URS_2023_02/162201412" TargetMode="External" /><Relationship Id="rId34" Type="http://schemas.openxmlformats.org/officeDocument/2006/relationships/hyperlink" Target="https://podminky.urs.cz/item/CS_URS_2023_02/162201413" TargetMode="External" /><Relationship Id="rId35" Type="http://schemas.openxmlformats.org/officeDocument/2006/relationships/hyperlink" Target="https://podminky.urs.cz/item/CS_URS_2023_02/162201414" TargetMode="External" /><Relationship Id="rId36" Type="http://schemas.openxmlformats.org/officeDocument/2006/relationships/hyperlink" Target="https://podminky.urs.cz/item/CS_URS_2023_02/162201500" TargetMode="External" /><Relationship Id="rId37" Type="http://schemas.openxmlformats.org/officeDocument/2006/relationships/hyperlink" Target="https://podminky.urs.cz/item/CS_URS_2023_02/162201501" TargetMode="External" /><Relationship Id="rId38" Type="http://schemas.openxmlformats.org/officeDocument/2006/relationships/hyperlink" Target="https://podminky.urs.cz/item/CS_URS_2023_02/162201502" TargetMode="External" /><Relationship Id="rId39" Type="http://schemas.openxmlformats.org/officeDocument/2006/relationships/hyperlink" Target="https://podminky.urs.cz/item/CS_URS_2023_02/162201510" TargetMode="External" /><Relationship Id="rId40" Type="http://schemas.openxmlformats.org/officeDocument/2006/relationships/hyperlink" Target="https://podminky.urs.cz/item/CS_URS_2023_02/162201511" TargetMode="External" /><Relationship Id="rId41" Type="http://schemas.openxmlformats.org/officeDocument/2006/relationships/hyperlink" Target="https://podminky.urs.cz/item/CS_URS_2023_02/162201512" TargetMode="External" /><Relationship Id="rId42" Type="http://schemas.openxmlformats.org/officeDocument/2006/relationships/hyperlink" Target="https://podminky.urs.cz/item/CS_URS_2023_02/162301501" TargetMode="External" /><Relationship Id="rId43" Type="http://schemas.openxmlformats.org/officeDocument/2006/relationships/hyperlink" Target="https://podminky.urs.cz/item/CS_URS_2023_02/162301931" TargetMode="External" /><Relationship Id="rId44" Type="http://schemas.openxmlformats.org/officeDocument/2006/relationships/hyperlink" Target="https://podminky.urs.cz/item/CS_URS_2023_02/162301932" TargetMode="External" /><Relationship Id="rId45" Type="http://schemas.openxmlformats.org/officeDocument/2006/relationships/hyperlink" Target="https://podminky.urs.cz/item/CS_URS_2023_02/162301933" TargetMode="External" /><Relationship Id="rId46" Type="http://schemas.openxmlformats.org/officeDocument/2006/relationships/hyperlink" Target="https://podminky.urs.cz/item/CS_URS_2023_02/162301934" TargetMode="External" /><Relationship Id="rId47" Type="http://schemas.openxmlformats.org/officeDocument/2006/relationships/hyperlink" Target="https://podminky.urs.cz/item/CS_URS_2023_02/162301935" TargetMode="External" /><Relationship Id="rId48" Type="http://schemas.openxmlformats.org/officeDocument/2006/relationships/hyperlink" Target="https://podminky.urs.cz/item/CS_URS_2023_02/162301936" TargetMode="External" /><Relationship Id="rId49" Type="http://schemas.openxmlformats.org/officeDocument/2006/relationships/hyperlink" Target="https://podminky.urs.cz/item/CS_URS_2023_02/162301937" TargetMode="External" /><Relationship Id="rId50" Type="http://schemas.openxmlformats.org/officeDocument/2006/relationships/hyperlink" Target="https://podminky.urs.cz/item/CS_URS_2023_02/162301951" TargetMode="External" /><Relationship Id="rId51" Type="http://schemas.openxmlformats.org/officeDocument/2006/relationships/hyperlink" Target="https://podminky.urs.cz/item/CS_URS_2023_02/162301952" TargetMode="External" /><Relationship Id="rId52" Type="http://schemas.openxmlformats.org/officeDocument/2006/relationships/hyperlink" Target="https://podminky.urs.cz/item/CS_URS_2023_02/162301953" TargetMode="External" /><Relationship Id="rId53" Type="http://schemas.openxmlformats.org/officeDocument/2006/relationships/hyperlink" Target="https://podminky.urs.cz/item/CS_URS_2023_02/162301954" TargetMode="External" /><Relationship Id="rId54" Type="http://schemas.openxmlformats.org/officeDocument/2006/relationships/hyperlink" Target="https://podminky.urs.cz/item/CS_URS_2023_02/162301955" TargetMode="External" /><Relationship Id="rId55" Type="http://schemas.openxmlformats.org/officeDocument/2006/relationships/hyperlink" Target="https://podminky.urs.cz/item/CS_URS_2023_02/162301956" TargetMode="External" /><Relationship Id="rId56" Type="http://schemas.openxmlformats.org/officeDocument/2006/relationships/hyperlink" Target="https://podminky.urs.cz/item/CS_URS_2023_02/162301957" TargetMode="External" /><Relationship Id="rId57" Type="http://schemas.openxmlformats.org/officeDocument/2006/relationships/hyperlink" Target="https://podminky.urs.cz/item/CS_URS_2023_02/181411121" TargetMode="External" /><Relationship Id="rId58" Type="http://schemas.openxmlformats.org/officeDocument/2006/relationships/hyperlink" Target="https://podminky.urs.cz/item/CS_URS_2023_02/183403153" TargetMode="External" /><Relationship Id="rId59" Type="http://schemas.openxmlformats.org/officeDocument/2006/relationships/hyperlink" Target="https://podminky.urs.cz/item/CS_URS_2023_02/184806114" TargetMode="External" /><Relationship Id="rId60" Type="http://schemas.openxmlformats.org/officeDocument/2006/relationships/hyperlink" Target="https://podminky.urs.cz/item/CS_URS_2023_02/184851521" TargetMode="External" /><Relationship Id="rId61" Type="http://schemas.openxmlformats.org/officeDocument/2006/relationships/hyperlink" Target="https://podminky.urs.cz/item/CS_URS_2023_02/184851551" TargetMode="External" /><Relationship Id="rId62" Type="http://schemas.openxmlformats.org/officeDocument/2006/relationships/hyperlink" Target="https://podminky.urs.cz/item/CS_URS_2023_02/184852137" TargetMode="External" /><Relationship Id="rId63" Type="http://schemas.openxmlformats.org/officeDocument/2006/relationships/hyperlink" Target="https://podminky.urs.cz/item/CS_URS_2023_02/184852238" TargetMode="External" /><Relationship Id="rId6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42</v>
      </c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11/2023-1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Mlýnský náhon, Smiřice, probírka břehového poprostu, ř.km 1,900 - 2,750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Smiřice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3" t="str">
        <f>IF(AN8="","",AN8)</f>
        <v>21. 8. 2023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4" t="str">
        <f>IF(E20="","",E20)</f>
        <v>Lukáš Táborsky,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4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1 - Kácení stromů'!J30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1 - Kácení stromů'!P81</f>
        <v>0</v>
      </c>
      <c r="AV55" s="121">
        <f>'SO 1 - Kácení stromů'!J33</f>
        <v>0</v>
      </c>
      <c r="AW55" s="121">
        <f>'SO 1 - Kácení stromů'!J34</f>
        <v>0</v>
      </c>
      <c r="AX55" s="121">
        <f>'SO 1 - Kácení stromů'!J35</f>
        <v>0</v>
      </c>
      <c r="AY55" s="121">
        <f>'SO 1 - Kácení stromů'!J36</f>
        <v>0</v>
      </c>
      <c r="AZ55" s="121">
        <f>'SO 1 - Kácení stromů'!F33</f>
        <v>0</v>
      </c>
      <c r="BA55" s="121">
        <f>'SO 1 - Kácení stromů'!F34</f>
        <v>0</v>
      </c>
      <c r="BB55" s="121">
        <f>'SO 1 - Kácení stromů'!F35</f>
        <v>0</v>
      </c>
      <c r="BC55" s="121">
        <f>'SO 1 - Kácení stromů'!F36</f>
        <v>0</v>
      </c>
      <c r="BD55" s="123">
        <f>'SO 1 - Kácení stromů'!F37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E39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1 - Kácení strom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82</v>
      </c>
    </row>
    <row r="4" spans="2:46" s="1" customFormat="1" ht="24.95" customHeight="1">
      <c r="B4" s="20"/>
      <c r="D4" s="127" t="s">
        <v>83</v>
      </c>
      <c r="L4" s="20"/>
      <c r="M4" s="128" t="s">
        <v>10</v>
      </c>
      <c r="AT4" s="17" t="s">
        <v>33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Mlýnský náhon, Smiřice, probírka břehového poprostu, ř.km 1,900 - 2,750</v>
      </c>
      <c r="F7" s="129"/>
      <c r="G7" s="129"/>
      <c r="H7" s="129"/>
      <c r="L7" s="20"/>
    </row>
    <row r="8" spans="1:31" s="2" customFormat="1" ht="12" customHeight="1">
      <c r="A8" s="38"/>
      <c r="B8" s="44"/>
      <c r="C8" s="38"/>
      <c r="D8" s="129" t="s">
        <v>84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2" t="s">
        <v>85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19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21</v>
      </c>
      <c r="E12" s="38"/>
      <c r="F12" s="133" t="s">
        <v>22</v>
      </c>
      <c r="G12" s="38"/>
      <c r="H12" s="38"/>
      <c r="I12" s="129" t="s">
        <v>23</v>
      </c>
      <c r="J12" s="134" t="str">
        <f>'Rekapitulace stavby'!AN8</f>
        <v>21. 8. 2023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25</v>
      </c>
      <c r="E14" s="38"/>
      <c r="F14" s="38"/>
      <c r="G14" s="38"/>
      <c r="H14" s="38"/>
      <c r="I14" s="129" t="s">
        <v>26</v>
      </c>
      <c r="J14" s="133" t="s">
        <v>19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29" t="s">
        <v>28</v>
      </c>
      <c r="J15" s="133" t="s">
        <v>19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29</v>
      </c>
      <c r="E17" s="38"/>
      <c r="F17" s="38"/>
      <c r="G17" s="38"/>
      <c r="H17" s="38"/>
      <c r="I17" s="129" t="s">
        <v>26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28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31</v>
      </c>
      <c r="E20" s="38"/>
      <c r="F20" s="38"/>
      <c r="G20" s="38"/>
      <c r="H20" s="38"/>
      <c r="I20" s="129" t="s">
        <v>26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28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34</v>
      </c>
      <c r="E23" s="38"/>
      <c r="F23" s="38"/>
      <c r="G23" s="38"/>
      <c r="H23" s="38"/>
      <c r="I23" s="129" t="s">
        <v>26</v>
      </c>
      <c r="J23" s="133" t="s">
        <v>19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29" t="s">
        <v>28</v>
      </c>
      <c r="J24" s="133" t="s">
        <v>19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36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5"/>
      <c r="B27" s="136"/>
      <c r="C27" s="135"/>
      <c r="D27" s="135"/>
      <c r="E27" s="137" t="s">
        <v>37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38</v>
      </c>
      <c r="E30" s="38"/>
      <c r="F30" s="38"/>
      <c r="G30" s="38"/>
      <c r="H30" s="38"/>
      <c r="I30" s="38"/>
      <c r="J30" s="141">
        <f>ROUND(J81,2)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40</v>
      </c>
      <c r="G32" s="38"/>
      <c r="H32" s="38"/>
      <c r="I32" s="142" t="s">
        <v>39</v>
      </c>
      <c r="J32" s="142" t="s">
        <v>41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3" t="s">
        <v>42</v>
      </c>
      <c r="E33" s="129" t="s">
        <v>43</v>
      </c>
      <c r="F33" s="144">
        <f>ROUND((SUM(BE81:BE364)),2)</f>
        <v>0</v>
      </c>
      <c r="G33" s="38"/>
      <c r="H33" s="38"/>
      <c r="I33" s="145">
        <v>0.21</v>
      </c>
      <c r="J33" s="144">
        <f>ROUND(((SUM(BE81:BE364))*I33),2)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44</v>
      </c>
      <c r="F34" s="144">
        <f>ROUND((SUM(BF81:BF364)),2)</f>
        <v>0</v>
      </c>
      <c r="G34" s="38"/>
      <c r="H34" s="38"/>
      <c r="I34" s="145">
        <v>0.15</v>
      </c>
      <c r="J34" s="144">
        <f>ROUND(((SUM(BF81:BF364))*I34),2)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29" t="s">
        <v>42</v>
      </c>
      <c r="E35" s="129" t="s">
        <v>45</v>
      </c>
      <c r="F35" s="144">
        <f>ROUND((SUM(BG81:BG364)),2)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46</v>
      </c>
      <c r="F36" s="144">
        <f>ROUND((SUM(BH81:BH364)),2)</f>
        <v>0</v>
      </c>
      <c r="G36" s="38"/>
      <c r="H36" s="38"/>
      <c r="I36" s="145">
        <v>0.15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47</v>
      </c>
      <c r="F37" s="144">
        <f>ROUND((SUM(BI81:BI364)),2)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Mlýnský náhon, Smiřice, probírka břehového poprostu, ř.km 1,900 - 2,750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SO 1 - Kácení stromů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Smiřice</v>
      </c>
      <c r="G52" s="40"/>
      <c r="H52" s="40"/>
      <c r="I52" s="32" t="s">
        <v>23</v>
      </c>
      <c r="J52" s="73" t="str">
        <f>IF(J12="","",J12)</f>
        <v>21. 8. 2023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Labe, státní podnik</v>
      </c>
      <c r="G54" s="40"/>
      <c r="H54" s="40"/>
      <c r="I54" s="32" t="s">
        <v>31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Lukáš Táborsky, DiS.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70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pans="1:31" s="9" customFormat="1" ht="24.95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J82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J83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1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1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1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92</v>
      </c>
      <c r="D68" s="40"/>
      <c r="E68" s="40"/>
      <c r="F68" s="40"/>
      <c r="G68" s="40"/>
      <c r="H68" s="40"/>
      <c r="I68" s="40"/>
      <c r="J68" s="40"/>
      <c r="K68" s="40"/>
      <c r="L68" s="131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57" t="str">
        <f>E7</f>
        <v>Mlýnský náhon, Smiřice, probírka břehového poprostu, ř.km 1,900 - 2,750</v>
      </c>
      <c r="F71" s="32"/>
      <c r="G71" s="32"/>
      <c r="H71" s="32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84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SO 1 - Kácení stromů</v>
      </c>
      <c r="F73" s="40"/>
      <c r="G73" s="40"/>
      <c r="H73" s="40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Smiřice</v>
      </c>
      <c r="G75" s="40"/>
      <c r="H75" s="40"/>
      <c r="I75" s="32" t="s">
        <v>23</v>
      </c>
      <c r="J75" s="73" t="str">
        <f>IF(J12="","",J12)</f>
        <v>21. 8. 2023</v>
      </c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Povodí Labe, státní podnik</v>
      </c>
      <c r="G77" s="40"/>
      <c r="H77" s="40"/>
      <c r="I77" s="32" t="s">
        <v>31</v>
      </c>
      <c r="J77" s="36" t="str">
        <f>E21</f>
        <v xml:space="preserve"> 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Lukáš Táborsky, DiS.</v>
      </c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4"/>
      <c r="B80" s="175"/>
      <c r="C80" s="176" t="s">
        <v>93</v>
      </c>
      <c r="D80" s="177" t="s">
        <v>57</v>
      </c>
      <c r="E80" s="177" t="s">
        <v>53</v>
      </c>
      <c r="F80" s="177" t="s">
        <v>54</v>
      </c>
      <c r="G80" s="177" t="s">
        <v>94</v>
      </c>
      <c r="H80" s="177" t="s">
        <v>95</v>
      </c>
      <c r="I80" s="177" t="s">
        <v>96</v>
      </c>
      <c r="J80" s="177" t="s">
        <v>88</v>
      </c>
      <c r="K80" s="178" t="s">
        <v>97</v>
      </c>
      <c r="L80" s="179"/>
      <c r="M80" s="93" t="s">
        <v>19</v>
      </c>
      <c r="N80" s="94" t="s">
        <v>42</v>
      </c>
      <c r="O80" s="94" t="s">
        <v>98</v>
      </c>
      <c r="P80" s="94" t="s">
        <v>99</v>
      </c>
      <c r="Q80" s="94" t="s">
        <v>100</v>
      </c>
      <c r="R80" s="94" t="s">
        <v>101</v>
      </c>
      <c r="S80" s="94" t="s">
        <v>102</v>
      </c>
      <c r="T80" s="95" t="s">
        <v>103</v>
      </c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</row>
    <row r="81" spans="1:63" s="2" customFormat="1" ht="22.8" customHeight="1">
      <c r="A81" s="38"/>
      <c r="B81" s="39"/>
      <c r="C81" s="100" t="s">
        <v>104</v>
      </c>
      <c r="D81" s="40"/>
      <c r="E81" s="40"/>
      <c r="F81" s="40"/>
      <c r="G81" s="40"/>
      <c r="H81" s="40"/>
      <c r="I81" s="40"/>
      <c r="J81" s="180">
        <f>BK81</f>
        <v>0</v>
      </c>
      <c r="K81" s="40"/>
      <c r="L81" s="44"/>
      <c r="M81" s="96"/>
      <c r="N81" s="181"/>
      <c r="O81" s="97"/>
      <c r="P81" s="182">
        <f>P82</f>
        <v>0</v>
      </c>
      <c r="Q81" s="97"/>
      <c r="R81" s="182">
        <f>R82</f>
        <v>0.051000000000000004</v>
      </c>
      <c r="S81" s="97"/>
      <c r="T81" s="183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89</v>
      </c>
      <c r="BK81" s="184">
        <f>BK82</f>
        <v>0</v>
      </c>
    </row>
    <row r="82" spans="1:63" s="12" customFormat="1" ht="25.9" customHeight="1">
      <c r="A82" s="12"/>
      <c r="B82" s="185"/>
      <c r="C82" s="186"/>
      <c r="D82" s="187" t="s">
        <v>71</v>
      </c>
      <c r="E82" s="188" t="s">
        <v>105</v>
      </c>
      <c r="F82" s="188" t="s">
        <v>106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</f>
        <v>0</v>
      </c>
      <c r="Q82" s="193"/>
      <c r="R82" s="194">
        <f>R83</f>
        <v>0.051000000000000004</v>
      </c>
      <c r="S82" s="193"/>
      <c r="T82" s="195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6" t="s">
        <v>80</v>
      </c>
      <c r="AT82" s="197" t="s">
        <v>71</v>
      </c>
      <c r="AU82" s="197" t="s">
        <v>72</v>
      </c>
      <c r="AY82" s="196" t="s">
        <v>107</v>
      </c>
      <c r="BK82" s="198">
        <f>BK83</f>
        <v>0</v>
      </c>
    </row>
    <row r="83" spans="1:63" s="12" customFormat="1" ht="22.8" customHeight="1">
      <c r="A83" s="12"/>
      <c r="B83" s="185"/>
      <c r="C83" s="186"/>
      <c r="D83" s="187" t="s">
        <v>71</v>
      </c>
      <c r="E83" s="199" t="s">
        <v>80</v>
      </c>
      <c r="F83" s="199" t="s">
        <v>108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SUM(P84:P364)</f>
        <v>0</v>
      </c>
      <c r="Q83" s="193"/>
      <c r="R83" s="194">
        <f>SUM(R84:R364)</f>
        <v>0.051000000000000004</v>
      </c>
      <c r="S83" s="193"/>
      <c r="T83" s="195">
        <f>SUM(T84:T364)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6" t="s">
        <v>80</v>
      </c>
      <c r="AT83" s="197" t="s">
        <v>71</v>
      </c>
      <c r="AU83" s="197" t="s">
        <v>80</v>
      </c>
      <c r="AY83" s="196" t="s">
        <v>107</v>
      </c>
      <c r="BK83" s="198">
        <f>SUM(BK84:BK364)</f>
        <v>0</v>
      </c>
    </row>
    <row r="84" spans="1:65" s="2" customFormat="1" ht="24.15" customHeight="1">
      <c r="A84" s="38"/>
      <c r="B84" s="39"/>
      <c r="C84" s="201" t="s">
        <v>80</v>
      </c>
      <c r="D84" s="201" t="s">
        <v>109</v>
      </c>
      <c r="E84" s="202" t="s">
        <v>110</v>
      </c>
      <c r="F84" s="203" t="s">
        <v>111</v>
      </c>
      <c r="G84" s="204" t="s">
        <v>112</v>
      </c>
      <c r="H84" s="205">
        <v>153</v>
      </c>
      <c r="I84" s="206"/>
      <c r="J84" s="207">
        <f>ROUND(I84*H84,2)</f>
        <v>0</v>
      </c>
      <c r="K84" s="203" t="s">
        <v>113</v>
      </c>
      <c r="L84" s="44"/>
      <c r="M84" s="208" t="s">
        <v>19</v>
      </c>
      <c r="N84" s="209" t="s">
        <v>45</v>
      </c>
      <c r="O84" s="85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2" t="s">
        <v>114</v>
      </c>
      <c r="AT84" s="212" t="s">
        <v>109</v>
      </c>
      <c r="AU84" s="212" t="s">
        <v>82</v>
      </c>
      <c r="AY84" s="17" t="s">
        <v>107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7" t="s">
        <v>114</v>
      </c>
      <c r="BK84" s="213">
        <f>ROUND(I84*H84,2)</f>
        <v>0</v>
      </c>
      <c r="BL84" s="17" t="s">
        <v>114</v>
      </c>
      <c r="BM84" s="212" t="s">
        <v>115</v>
      </c>
    </row>
    <row r="85" spans="1:47" s="2" customFormat="1" ht="12">
      <c r="A85" s="38"/>
      <c r="B85" s="39"/>
      <c r="C85" s="40"/>
      <c r="D85" s="214" t="s">
        <v>116</v>
      </c>
      <c r="E85" s="40"/>
      <c r="F85" s="215" t="s">
        <v>117</v>
      </c>
      <c r="G85" s="40"/>
      <c r="H85" s="40"/>
      <c r="I85" s="216"/>
      <c r="J85" s="40"/>
      <c r="K85" s="40"/>
      <c r="L85" s="44"/>
      <c r="M85" s="217"/>
      <c r="N85" s="218"/>
      <c r="O85" s="85"/>
      <c r="P85" s="85"/>
      <c r="Q85" s="85"/>
      <c r="R85" s="85"/>
      <c r="S85" s="85"/>
      <c r="T85" s="8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116</v>
      </c>
      <c r="AU85" s="17" t="s">
        <v>82</v>
      </c>
    </row>
    <row r="86" spans="1:51" s="13" customFormat="1" ht="12">
      <c r="A86" s="13"/>
      <c r="B86" s="219"/>
      <c r="C86" s="220"/>
      <c r="D86" s="221" t="s">
        <v>118</v>
      </c>
      <c r="E86" s="222" t="s">
        <v>19</v>
      </c>
      <c r="F86" s="223" t="s">
        <v>119</v>
      </c>
      <c r="G86" s="220"/>
      <c r="H86" s="224">
        <v>5</v>
      </c>
      <c r="I86" s="225"/>
      <c r="J86" s="220"/>
      <c r="K86" s="220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118</v>
      </c>
      <c r="AU86" s="230" t="s">
        <v>82</v>
      </c>
      <c r="AV86" s="13" t="s">
        <v>82</v>
      </c>
      <c r="AW86" s="13" t="s">
        <v>33</v>
      </c>
      <c r="AX86" s="13" t="s">
        <v>72</v>
      </c>
      <c r="AY86" s="230" t="s">
        <v>107</v>
      </c>
    </row>
    <row r="87" spans="1:51" s="13" customFormat="1" ht="12">
      <c r="A87" s="13"/>
      <c r="B87" s="219"/>
      <c r="C87" s="220"/>
      <c r="D87" s="221" t="s">
        <v>118</v>
      </c>
      <c r="E87" s="222" t="s">
        <v>19</v>
      </c>
      <c r="F87" s="223" t="s">
        <v>120</v>
      </c>
      <c r="G87" s="220"/>
      <c r="H87" s="224">
        <v>16</v>
      </c>
      <c r="I87" s="225"/>
      <c r="J87" s="220"/>
      <c r="K87" s="220"/>
      <c r="L87" s="226"/>
      <c r="M87" s="227"/>
      <c r="N87" s="228"/>
      <c r="O87" s="228"/>
      <c r="P87" s="228"/>
      <c r="Q87" s="228"/>
      <c r="R87" s="228"/>
      <c r="S87" s="228"/>
      <c r="T87" s="22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0" t="s">
        <v>118</v>
      </c>
      <c r="AU87" s="230" t="s">
        <v>82</v>
      </c>
      <c r="AV87" s="13" t="s">
        <v>82</v>
      </c>
      <c r="AW87" s="13" t="s">
        <v>33</v>
      </c>
      <c r="AX87" s="13" t="s">
        <v>72</v>
      </c>
      <c r="AY87" s="230" t="s">
        <v>107</v>
      </c>
    </row>
    <row r="88" spans="1:51" s="13" customFormat="1" ht="12">
      <c r="A88" s="13"/>
      <c r="B88" s="219"/>
      <c r="C88" s="220"/>
      <c r="D88" s="221" t="s">
        <v>118</v>
      </c>
      <c r="E88" s="222" t="s">
        <v>19</v>
      </c>
      <c r="F88" s="223" t="s">
        <v>121</v>
      </c>
      <c r="G88" s="220"/>
      <c r="H88" s="224">
        <v>4</v>
      </c>
      <c r="I88" s="225"/>
      <c r="J88" s="220"/>
      <c r="K88" s="220"/>
      <c r="L88" s="226"/>
      <c r="M88" s="227"/>
      <c r="N88" s="228"/>
      <c r="O88" s="228"/>
      <c r="P88" s="228"/>
      <c r="Q88" s="228"/>
      <c r="R88" s="228"/>
      <c r="S88" s="228"/>
      <c r="T88" s="22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0" t="s">
        <v>118</v>
      </c>
      <c r="AU88" s="230" t="s">
        <v>82</v>
      </c>
      <c r="AV88" s="13" t="s">
        <v>82</v>
      </c>
      <c r="AW88" s="13" t="s">
        <v>33</v>
      </c>
      <c r="AX88" s="13" t="s">
        <v>72</v>
      </c>
      <c r="AY88" s="230" t="s">
        <v>107</v>
      </c>
    </row>
    <row r="89" spans="1:51" s="13" customFormat="1" ht="12">
      <c r="A89" s="13"/>
      <c r="B89" s="219"/>
      <c r="C89" s="220"/>
      <c r="D89" s="221" t="s">
        <v>118</v>
      </c>
      <c r="E89" s="222" t="s">
        <v>19</v>
      </c>
      <c r="F89" s="223" t="s">
        <v>122</v>
      </c>
      <c r="G89" s="220"/>
      <c r="H89" s="224">
        <v>3</v>
      </c>
      <c r="I89" s="225"/>
      <c r="J89" s="220"/>
      <c r="K89" s="220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118</v>
      </c>
      <c r="AU89" s="230" t="s">
        <v>82</v>
      </c>
      <c r="AV89" s="13" t="s">
        <v>82</v>
      </c>
      <c r="AW89" s="13" t="s">
        <v>33</v>
      </c>
      <c r="AX89" s="13" t="s">
        <v>72</v>
      </c>
      <c r="AY89" s="230" t="s">
        <v>107</v>
      </c>
    </row>
    <row r="90" spans="1:51" s="13" customFormat="1" ht="12">
      <c r="A90" s="13"/>
      <c r="B90" s="219"/>
      <c r="C90" s="220"/>
      <c r="D90" s="221" t="s">
        <v>118</v>
      </c>
      <c r="E90" s="222" t="s">
        <v>19</v>
      </c>
      <c r="F90" s="223" t="s">
        <v>123</v>
      </c>
      <c r="G90" s="220"/>
      <c r="H90" s="224">
        <v>20</v>
      </c>
      <c r="I90" s="225"/>
      <c r="J90" s="220"/>
      <c r="K90" s="220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118</v>
      </c>
      <c r="AU90" s="230" t="s">
        <v>82</v>
      </c>
      <c r="AV90" s="13" t="s">
        <v>82</v>
      </c>
      <c r="AW90" s="13" t="s">
        <v>33</v>
      </c>
      <c r="AX90" s="13" t="s">
        <v>72</v>
      </c>
      <c r="AY90" s="230" t="s">
        <v>107</v>
      </c>
    </row>
    <row r="91" spans="1:51" s="13" customFormat="1" ht="12">
      <c r="A91" s="13"/>
      <c r="B91" s="219"/>
      <c r="C91" s="220"/>
      <c r="D91" s="221" t="s">
        <v>118</v>
      </c>
      <c r="E91" s="222" t="s">
        <v>19</v>
      </c>
      <c r="F91" s="223" t="s">
        <v>124</v>
      </c>
      <c r="G91" s="220"/>
      <c r="H91" s="224">
        <v>16</v>
      </c>
      <c r="I91" s="225"/>
      <c r="J91" s="220"/>
      <c r="K91" s="220"/>
      <c r="L91" s="226"/>
      <c r="M91" s="227"/>
      <c r="N91" s="228"/>
      <c r="O91" s="228"/>
      <c r="P91" s="228"/>
      <c r="Q91" s="228"/>
      <c r="R91" s="228"/>
      <c r="S91" s="228"/>
      <c r="T91" s="22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0" t="s">
        <v>118</v>
      </c>
      <c r="AU91" s="230" t="s">
        <v>82</v>
      </c>
      <c r="AV91" s="13" t="s">
        <v>82</v>
      </c>
      <c r="AW91" s="13" t="s">
        <v>33</v>
      </c>
      <c r="AX91" s="13" t="s">
        <v>72</v>
      </c>
      <c r="AY91" s="230" t="s">
        <v>107</v>
      </c>
    </row>
    <row r="92" spans="1:51" s="13" customFormat="1" ht="12">
      <c r="A92" s="13"/>
      <c r="B92" s="219"/>
      <c r="C92" s="220"/>
      <c r="D92" s="221" t="s">
        <v>118</v>
      </c>
      <c r="E92" s="222" t="s">
        <v>19</v>
      </c>
      <c r="F92" s="223" t="s">
        <v>125</v>
      </c>
      <c r="G92" s="220"/>
      <c r="H92" s="224">
        <v>50</v>
      </c>
      <c r="I92" s="225"/>
      <c r="J92" s="220"/>
      <c r="K92" s="220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118</v>
      </c>
      <c r="AU92" s="230" t="s">
        <v>82</v>
      </c>
      <c r="AV92" s="13" t="s">
        <v>82</v>
      </c>
      <c r="AW92" s="13" t="s">
        <v>33</v>
      </c>
      <c r="AX92" s="13" t="s">
        <v>72</v>
      </c>
      <c r="AY92" s="230" t="s">
        <v>107</v>
      </c>
    </row>
    <row r="93" spans="1:51" s="13" customFormat="1" ht="12">
      <c r="A93" s="13"/>
      <c r="B93" s="219"/>
      <c r="C93" s="220"/>
      <c r="D93" s="221" t="s">
        <v>118</v>
      </c>
      <c r="E93" s="222" t="s">
        <v>19</v>
      </c>
      <c r="F93" s="223" t="s">
        <v>126</v>
      </c>
      <c r="G93" s="220"/>
      <c r="H93" s="224">
        <v>4</v>
      </c>
      <c r="I93" s="225"/>
      <c r="J93" s="220"/>
      <c r="K93" s="220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118</v>
      </c>
      <c r="AU93" s="230" t="s">
        <v>82</v>
      </c>
      <c r="AV93" s="13" t="s">
        <v>82</v>
      </c>
      <c r="AW93" s="13" t="s">
        <v>33</v>
      </c>
      <c r="AX93" s="13" t="s">
        <v>72</v>
      </c>
      <c r="AY93" s="230" t="s">
        <v>107</v>
      </c>
    </row>
    <row r="94" spans="1:51" s="13" customFormat="1" ht="12">
      <c r="A94" s="13"/>
      <c r="B94" s="219"/>
      <c r="C94" s="220"/>
      <c r="D94" s="221" t="s">
        <v>118</v>
      </c>
      <c r="E94" s="222" t="s">
        <v>19</v>
      </c>
      <c r="F94" s="223" t="s">
        <v>127</v>
      </c>
      <c r="G94" s="220"/>
      <c r="H94" s="224">
        <v>4</v>
      </c>
      <c r="I94" s="225"/>
      <c r="J94" s="220"/>
      <c r="K94" s="220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118</v>
      </c>
      <c r="AU94" s="230" t="s">
        <v>82</v>
      </c>
      <c r="AV94" s="13" t="s">
        <v>82</v>
      </c>
      <c r="AW94" s="13" t="s">
        <v>33</v>
      </c>
      <c r="AX94" s="13" t="s">
        <v>72</v>
      </c>
      <c r="AY94" s="230" t="s">
        <v>107</v>
      </c>
    </row>
    <row r="95" spans="1:51" s="13" customFormat="1" ht="12">
      <c r="A95" s="13"/>
      <c r="B95" s="219"/>
      <c r="C95" s="220"/>
      <c r="D95" s="221" t="s">
        <v>118</v>
      </c>
      <c r="E95" s="222" t="s">
        <v>19</v>
      </c>
      <c r="F95" s="223" t="s">
        <v>128</v>
      </c>
      <c r="G95" s="220"/>
      <c r="H95" s="224">
        <v>30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118</v>
      </c>
      <c r="AU95" s="230" t="s">
        <v>82</v>
      </c>
      <c r="AV95" s="13" t="s">
        <v>82</v>
      </c>
      <c r="AW95" s="13" t="s">
        <v>33</v>
      </c>
      <c r="AX95" s="13" t="s">
        <v>72</v>
      </c>
      <c r="AY95" s="230" t="s">
        <v>107</v>
      </c>
    </row>
    <row r="96" spans="1:51" s="13" customFormat="1" ht="12">
      <c r="A96" s="13"/>
      <c r="B96" s="219"/>
      <c r="C96" s="220"/>
      <c r="D96" s="221" t="s">
        <v>118</v>
      </c>
      <c r="E96" s="222" t="s">
        <v>19</v>
      </c>
      <c r="F96" s="223" t="s">
        <v>129</v>
      </c>
      <c r="G96" s="220"/>
      <c r="H96" s="224">
        <v>1</v>
      </c>
      <c r="I96" s="225"/>
      <c r="J96" s="220"/>
      <c r="K96" s="220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118</v>
      </c>
      <c r="AU96" s="230" t="s">
        <v>82</v>
      </c>
      <c r="AV96" s="13" t="s">
        <v>82</v>
      </c>
      <c r="AW96" s="13" t="s">
        <v>33</v>
      </c>
      <c r="AX96" s="13" t="s">
        <v>72</v>
      </c>
      <c r="AY96" s="230" t="s">
        <v>107</v>
      </c>
    </row>
    <row r="97" spans="1:51" s="14" customFormat="1" ht="12">
      <c r="A97" s="14"/>
      <c r="B97" s="231"/>
      <c r="C97" s="232"/>
      <c r="D97" s="221" t="s">
        <v>118</v>
      </c>
      <c r="E97" s="233" t="s">
        <v>19</v>
      </c>
      <c r="F97" s="234" t="s">
        <v>130</v>
      </c>
      <c r="G97" s="232"/>
      <c r="H97" s="235">
        <v>153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118</v>
      </c>
      <c r="AU97" s="241" t="s">
        <v>82</v>
      </c>
      <c r="AV97" s="14" t="s">
        <v>114</v>
      </c>
      <c r="AW97" s="14" t="s">
        <v>33</v>
      </c>
      <c r="AX97" s="14" t="s">
        <v>80</v>
      </c>
      <c r="AY97" s="241" t="s">
        <v>107</v>
      </c>
    </row>
    <row r="98" spans="1:65" s="2" customFormat="1" ht="16.5" customHeight="1">
      <c r="A98" s="38"/>
      <c r="B98" s="39"/>
      <c r="C98" s="201" t="s">
        <v>82</v>
      </c>
      <c r="D98" s="201" t="s">
        <v>109</v>
      </c>
      <c r="E98" s="202" t="s">
        <v>131</v>
      </c>
      <c r="F98" s="203" t="s">
        <v>132</v>
      </c>
      <c r="G98" s="204" t="s">
        <v>133</v>
      </c>
      <c r="H98" s="205">
        <v>1</v>
      </c>
      <c r="I98" s="206"/>
      <c r="J98" s="207">
        <f>ROUND(I98*H98,2)</f>
        <v>0</v>
      </c>
      <c r="K98" s="203" t="s">
        <v>19</v>
      </c>
      <c r="L98" s="44"/>
      <c r="M98" s="208" t="s">
        <v>19</v>
      </c>
      <c r="N98" s="209" t="s">
        <v>45</v>
      </c>
      <c r="O98" s="85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2" t="s">
        <v>114</v>
      </c>
      <c r="AT98" s="212" t="s">
        <v>109</v>
      </c>
      <c r="AU98" s="212" t="s">
        <v>82</v>
      </c>
      <c r="AY98" s="17" t="s">
        <v>107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7" t="s">
        <v>114</v>
      </c>
      <c r="BK98" s="213">
        <f>ROUND(I98*H98,2)</f>
        <v>0</v>
      </c>
      <c r="BL98" s="17" t="s">
        <v>114</v>
      </c>
      <c r="BM98" s="212" t="s">
        <v>134</v>
      </c>
    </row>
    <row r="99" spans="1:65" s="2" customFormat="1" ht="21.75" customHeight="1">
      <c r="A99" s="38"/>
      <c r="B99" s="39"/>
      <c r="C99" s="201" t="s">
        <v>135</v>
      </c>
      <c r="D99" s="201" t="s">
        <v>109</v>
      </c>
      <c r="E99" s="202" t="s">
        <v>136</v>
      </c>
      <c r="F99" s="203" t="s">
        <v>137</v>
      </c>
      <c r="G99" s="204" t="s">
        <v>138</v>
      </c>
      <c r="H99" s="205">
        <v>6</v>
      </c>
      <c r="I99" s="206"/>
      <c r="J99" s="207">
        <f>ROUND(I99*H99,2)</f>
        <v>0</v>
      </c>
      <c r="K99" s="203" t="s">
        <v>113</v>
      </c>
      <c r="L99" s="44"/>
      <c r="M99" s="208" t="s">
        <v>19</v>
      </c>
      <c r="N99" s="209" t="s">
        <v>45</v>
      </c>
      <c r="O99" s="85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2" t="s">
        <v>114</v>
      </c>
      <c r="AT99" s="212" t="s">
        <v>109</v>
      </c>
      <c r="AU99" s="212" t="s">
        <v>82</v>
      </c>
      <c r="AY99" s="17" t="s">
        <v>107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7" t="s">
        <v>114</v>
      </c>
      <c r="BK99" s="213">
        <f>ROUND(I99*H99,2)</f>
        <v>0</v>
      </c>
      <c r="BL99" s="17" t="s">
        <v>114</v>
      </c>
      <c r="BM99" s="212" t="s">
        <v>139</v>
      </c>
    </row>
    <row r="100" spans="1:47" s="2" customFormat="1" ht="12">
      <c r="A100" s="38"/>
      <c r="B100" s="39"/>
      <c r="C100" s="40"/>
      <c r="D100" s="214" t="s">
        <v>116</v>
      </c>
      <c r="E100" s="40"/>
      <c r="F100" s="215" t="s">
        <v>140</v>
      </c>
      <c r="G100" s="40"/>
      <c r="H100" s="40"/>
      <c r="I100" s="216"/>
      <c r="J100" s="40"/>
      <c r="K100" s="40"/>
      <c r="L100" s="44"/>
      <c r="M100" s="217"/>
      <c r="N100" s="218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116</v>
      </c>
      <c r="AU100" s="17" t="s">
        <v>82</v>
      </c>
    </row>
    <row r="101" spans="1:51" s="13" customFormat="1" ht="12">
      <c r="A101" s="13"/>
      <c r="B101" s="219"/>
      <c r="C101" s="220"/>
      <c r="D101" s="221" t="s">
        <v>118</v>
      </c>
      <c r="E101" s="222" t="s">
        <v>19</v>
      </c>
      <c r="F101" s="223" t="s">
        <v>141</v>
      </c>
      <c r="G101" s="220"/>
      <c r="H101" s="224">
        <v>3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118</v>
      </c>
      <c r="AU101" s="230" t="s">
        <v>82</v>
      </c>
      <c r="AV101" s="13" t="s">
        <v>82</v>
      </c>
      <c r="AW101" s="13" t="s">
        <v>33</v>
      </c>
      <c r="AX101" s="13" t="s">
        <v>72</v>
      </c>
      <c r="AY101" s="230" t="s">
        <v>107</v>
      </c>
    </row>
    <row r="102" spans="1:51" s="13" customFormat="1" ht="12">
      <c r="A102" s="13"/>
      <c r="B102" s="219"/>
      <c r="C102" s="220"/>
      <c r="D102" s="221" t="s">
        <v>118</v>
      </c>
      <c r="E102" s="222" t="s">
        <v>19</v>
      </c>
      <c r="F102" s="223" t="s">
        <v>142</v>
      </c>
      <c r="G102" s="220"/>
      <c r="H102" s="224">
        <v>2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118</v>
      </c>
      <c r="AU102" s="230" t="s">
        <v>82</v>
      </c>
      <c r="AV102" s="13" t="s">
        <v>82</v>
      </c>
      <c r="AW102" s="13" t="s">
        <v>33</v>
      </c>
      <c r="AX102" s="13" t="s">
        <v>72</v>
      </c>
      <c r="AY102" s="230" t="s">
        <v>107</v>
      </c>
    </row>
    <row r="103" spans="1:51" s="13" customFormat="1" ht="12">
      <c r="A103" s="13"/>
      <c r="B103" s="219"/>
      <c r="C103" s="220"/>
      <c r="D103" s="221" t="s">
        <v>118</v>
      </c>
      <c r="E103" s="222" t="s">
        <v>19</v>
      </c>
      <c r="F103" s="223" t="s">
        <v>143</v>
      </c>
      <c r="G103" s="220"/>
      <c r="H103" s="224">
        <v>1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118</v>
      </c>
      <c r="AU103" s="230" t="s">
        <v>82</v>
      </c>
      <c r="AV103" s="13" t="s">
        <v>82</v>
      </c>
      <c r="AW103" s="13" t="s">
        <v>33</v>
      </c>
      <c r="AX103" s="13" t="s">
        <v>72</v>
      </c>
      <c r="AY103" s="230" t="s">
        <v>107</v>
      </c>
    </row>
    <row r="104" spans="1:51" s="14" customFormat="1" ht="12">
      <c r="A104" s="14"/>
      <c r="B104" s="231"/>
      <c r="C104" s="232"/>
      <c r="D104" s="221" t="s">
        <v>118</v>
      </c>
      <c r="E104" s="233" t="s">
        <v>19</v>
      </c>
      <c r="F104" s="234" t="s">
        <v>130</v>
      </c>
      <c r="G104" s="232"/>
      <c r="H104" s="235">
        <v>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118</v>
      </c>
      <c r="AU104" s="241" t="s">
        <v>82</v>
      </c>
      <c r="AV104" s="14" t="s">
        <v>114</v>
      </c>
      <c r="AW104" s="14" t="s">
        <v>33</v>
      </c>
      <c r="AX104" s="14" t="s">
        <v>80</v>
      </c>
      <c r="AY104" s="241" t="s">
        <v>107</v>
      </c>
    </row>
    <row r="105" spans="1:65" s="2" customFormat="1" ht="21.75" customHeight="1">
      <c r="A105" s="38"/>
      <c r="B105" s="39"/>
      <c r="C105" s="201" t="s">
        <v>114</v>
      </c>
      <c r="D105" s="201" t="s">
        <v>109</v>
      </c>
      <c r="E105" s="202" t="s">
        <v>144</v>
      </c>
      <c r="F105" s="203" t="s">
        <v>145</v>
      </c>
      <c r="G105" s="204" t="s">
        <v>138</v>
      </c>
      <c r="H105" s="205">
        <v>1</v>
      </c>
      <c r="I105" s="206"/>
      <c r="J105" s="207">
        <f>ROUND(I105*H105,2)</f>
        <v>0</v>
      </c>
      <c r="K105" s="203" t="s">
        <v>113</v>
      </c>
      <c r="L105" s="44"/>
      <c r="M105" s="208" t="s">
        <v>19</v>
      </c>
      <c r="N105" s="209" t="s">
        <v>45</v>
      </c>
      <c r="O105" s="8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2" t="s">
        <v>114</v>
      </c>
      <c r="AT105" s="212" t="s">
        <v>109</v>
      </c>
      <c r="AU105" s="212" t="s">
        <v>82</v>
      </c>
      <c r="AY105" s="17" t="s">
        <v>107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7" t="s">
        <v>114</v>
      </c>
      <c r="BK105" s="213">
        <f>ROUND(I105*H105,2)</f>
        <v>0</v>
      </c>
      <c r="BL105" s="17" t="s">
        <v>114</v>
      </c>
      <c r="BM105" s="212" t="s">
        <v>146</v>
      </c>
    </row>
    <row r="106" spans="1:47" s="2" customFormat="1" ht="12">
      <c r="A106" s="38"/>
      <c r="B106" s="39"/>
      <c r="C106" s="40"/>
      <c r="D106" s="214" t="s">
        <v>116</v>
      </c>
      <c r="E106" s="40"/>
      <c r="F106" s="215" t="s">
        <v>147</v>
      </c>
      <c r="G106" s="40"/>
      <c r="H106" s="40"/>
      <c r="I106" s="216"/>
      <c r="J106" s="40"/>
      <c r="K106" s="40"/>
      <c r="L106" s="44"/>
      <c r="M106" s="217"/>
      <c r="N106" s="218"/>
      <c r="O106" s="85"/>
      <c r="P106" s="85"/>
      <c r="Q106" s="85"/>
      <c r="R106" s="85"/>
      <c r="S106" s="85"/>
      <c r="T106" s="86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116</v>
      </c>
      <c r="AU106" s="17" t="s">
        <v>82</v>
      </c>
    </row>
    <row r="107" spans="1:51" s="13" customFormat="1" ht="12">
      <c r="A107" s="13"/>
      <c r="B107" s="219"/>
      <c r="C107" s="220"/>
      <c r="D107" s="221" t="s">
        <v>118</v>
      </c>
      <c r="E107" s="222" t="s">
        <v>19</v>
      </c>
      <c r="F107" s="223" t="s">
        <v>148</v>
      </c>
      <c r="G107" s="220"/>
      <c r="H107" s="224">
        <v>1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118</v>
      </c>
      <c r="AU107" s="230" t="s">
        <v>82</v>
      </c>
      <c r="AV107" s="13" t="s">
        <v>82</v>
      </c>
      <c r="AW107" s="13" t="s">
        <v>33</v>
      </c>
      <c r="AX107" s="13" t="s">
        <v>72</v>
      </c>
      <c r="AY107" s="230" t="s">
        <v>107</v>
      </c>
    </row>
    <row r="108" spans="1:51" s="14" customFormat="1" ht="12">
      <c r="A108" s="14"/>
      <c r="B108" s="231"/>
      <c r="C108" s="232"/>
      <c r="D108" s="221" t="s">
        <v>118</v>
      </c>
      <c r="E108" s="233" t="s">
        <v>19</v>
      </c>
      <c r="F108" s="234" t="s">
        <v>130</v>
      </c>
      <c r="G108" s="232"/>
      <c r="H108" s="235">
        <v>1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118</v>
      </c>
      <c r="AU108" s="241" t="s">
        <v>82</v>
      </c>
      <c r="AV108" s="14" t="s">
        <v>114</v>
      </c>
      <c r="AW108" s="14" t="s">
        <v>33</v>
      </c>
      <c r="AX108" s="14" t="s">
        <v>80</v>
      </c>
      <c r="AY108" s="241" t="s">
        <v>107</v>
      </c>
    </row>
    <row r="109" spans="1:65" s="2" customFormat="1" ht="21.75" customHeight="1">
      <c r="A109" s="38"/>
      <c r="B109" s="39"/>
      <c r="C109" s="201" t="s">
        <v>149</v>
      </c>
      <c r="D109" s="201" t="s">
        <v>109</v>
      </c>
      <c r="E109" s="202" t="s">
        <v>150</v>
      </c>
      <c r="F109" s="203" t="s">
        <v>151</v>
      </c>
      <c r="G109" s="204" t="s">
        <v>138</v>
      </c>
      <c r="H109" s="205">
        <v>95</v>
      </c>
      <c r="I109" s="206"/>
      <c r="J109" s="207">
        <f>ROUND(I109*H109,2)</f>
        <v>0</v>
      </c>
      <c r="K109" s="203" t="s">
        <v>113</v>
      </c>
      <c r="L109" s="44"/>
      <c r="M109" s="208" t="s">
        <v>19</v>
      </c>
      <c r="N109" s="209" t="s">
        <v>45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2" t="s">
        <v>114</v>
      </c>
      <c r="AT109" s="212" t="s">
        <v>109</v>
      </c>
      <c r="AU109" s="212" t="s">
        <v>82</v>
      </c>
      <c r="AY109" s="17" t="s">
        <v>107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7" t="s">
        <v>114</v>
      </c>
      <c r="BK109" s="213">
        <f>ROUND(I109*H109,2)</f>
        <v>0</v>
      </c>
      <c r="BL109" s="17" t="s">
        <v>114</v>
      </c>
      <c r="BM109" s="212" t="s">
        <v>152</v>
      </c>
    </row>
    <row r="110" spans="1:47" s="2" customFormat="1" ht="12">
      <c r="A110" s="38"/>
      <c r="B110" s="39"/>
      <c r="C110" s="40"/>
      <c r="D110" s="214" t="s">
        <v>116</v>
      </c>
      <c r="E110" s="40"/>
      <c r="F110" s="215" t="s">
        <v>153</v>
      </c>
      <c r="G110" s="40"/>
      <c r="H110" s="40"/>
      <c r="I110" s="216"/>
      <c r="J110" s="40"/>
      <c r="K110" s="40"/>
      <c r="L110" s="44"/>
      <c r="M110" s="217"/>
      <c r="N110" s="218"/>
      <c r="O110" s="85"/>
      <c r="P110" s="85"/>
      <c r="Q110" s="85"/>
      <c r="R110" s="85"/>
      <c r="S110" s="85"/>
      <c r="T110" s="8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116</v>
      </c>
      <c r="AU110" s="17" t="s">
        <v>82</v>
      </c>
    </row>
    <row r="111" spans="1:51" s="13" customFormat="1" ht="12">
      <c r="A111" s="13"/>
      <c r="B111" s="219"/>
      <c r="C111" s="220"/>
      <c r="D111" s="221" t="s">
        <v>118</v>
      </c>
      <c r="E111" s="222" t="s">
        <v>19</v>
      </c>
      <c r="F111" s="223" t="s">
        <v>154</v>
      </c>
      <c r="G111" s="220"/>
      <c r="H111" s="224">
        <v>1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118</v>
      </c>
      <c r="AU111" s="230" t="s">
        <v>82</v>
      </c>
      <c r="AV111" s="13" t="s">
        <v>82</v>
      </c>
      <c r="AW111" s="13" t="s">
        <v>33</v>
      </c>
      <c r="AX111" s="13" t="s">
        <v>72</v>
      </c>
      <c r="AY111" s="230" t="s">
        <v>107</v>
      </c>
    </row>
    <row r="112" spans="1:51" s="13" customFormat="1" ht="12">
      <c r="A112" s="13"/>
      <c r="B112" s="219"/>
      <c r="C112" s="220"/>
      <c r="D112" s="221" t="s">
        <v>118</v>
      </c>
      <c r="E112" s="222" t="s">
        <v>19</v>
      </c>
      <c r="F112" s="223" t="s">
        <v>155</v>
      </c>
      <c r="G112" s="220"/>
      <c r="H112" s="224">
        <v>2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118</v>
      </c>
      <c r="AU112" s="230" t="s">
        <v>82</v>
      </c>
      <c r="AV112" s="13" t="s">
        <v>82</v>
      </c>
      <c r="AW112" s="13" t="s">
        <v>33</v>
      </c>
      <c r="AX112" s="13" t="s">
        <v>72</v>
      </c>
      <c r="AY112" s="230" t="s">
        <v>107</v>
      </c>
    </row>
    <row r="113" spans="1:51" s="13" customFormat="1" ht="12">
      <c r="A113" s="13"/>
      <c r="B113" s="219"/>
      <c r="C113" s="220"/>
      <c r="D113" s="221" t="s">
        <v>118</v>
      </c>
      <c r="E113" s="222" t="s">
        <v>19</v>
      </c>
      <c r="F113" s="223" t="s">
        <v>156</v>
      </c>
      <c r="G113" s="220"/>
      <c r="H113" s="224">
        <v>1</v>
      </c>
      <c r="I113" s="225"/>
      <c r="J113" s="220"/>
      <c r="K113" s="220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118</v>
      </c>
      <c r="AU113" s="230" t="s">
        <v>82</v>
      </c>
      <c r="AV113" s="13" t="s">
        <v>82</v>
      </c>
      <c r="AW113" s="13" t="s">
        <v>33</v>
      </c>
      <c r="AX113" s="13" t="s">
        <v>72</v>
      </c>
      <c r="AY113" s="230" t="s">
        <v>107</v>
      </c>
    </row>
    <row r="114" spans="1:51" s="13" customFormat="1" ht="12">
      <c r="A114" s="13"/>
      <c r="B114" s="219"/>
      <c r="C114" s="220"/>
      <c r="D114" s="221" t="s">
        <v>118</v>
      </c>
      <c r="E114" s="222" t="s">
        <v>19</v>
      </c>
      <c r="F114" s="223" t="s">
        <v>157</v>
      </c>
      <c r="G114" s="220"/>
      <c r="H114" s="224">
        <v>20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118</v>
      </c>
      <c r="AU114" s="230" t="s">
        <v>82</v>
      </c>
      <c r="AV114" s="13" t="s">
        <v>82</v>
      </c>
      <c r="AW114" s="13" t="s">
        <v>33</v>
      </c>
      <c r="AX114" s="13" t="s">
        <v>72</v>
      </c>
      <c r="AY114" s="230" t="s">
        <v>107</v>
      </c>
    </row>
    <row r="115" spans="1:51" s="13" customFormat="1" ht="12">
      <c r="A115" s="13"/>
      <c r="B115" s="219"/>
      <c r="C115" s="220"/>
      <c r="D115" s="221" t="s">
        <v>118</v>
      </c>
      <c r="E115" s="222" t="s">
        <v>19</v>
      </c>
      <c r="F115" s="223" t="s">
        <v>158</v>
      </c>
      <c r="G115" s="220"/>
      <c r="H115" s="224">
        <v>2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118</v>
      </c>
      <c r="AU115" s="230" t="s">
        <v>82</v>
      </c>
      <c r="AV115" s="13" t="s">
        <v>82</v>
      </c>
      <c r="AW115" s="13" t="s">
        <v>33</v>
      </c>
      <c r="AX115" s="13" t="s">
        <v>72</v>
      </c>
      <c r="AY115" s="230" t="s">
        <v>107</v>
      </c>
    </row>
    <row r="116" spans="1:51" s="13" customFormat="1" ht="12">
      <c r="A116" s="13"/>
      <c r="B116" s="219"/>
      <c r="C116" s="220"/>
      <c r="D116" s="221" t="s">
        <v>118</v>
      </c>
      <c r="E116" s="222" t="s">
        <v>19</v>
      </c>
      <c r="F116" s="223" t="s">
        <v>159</v>
      </c>
      <c r="G116" s="220"/>
      <c r="H116" s="224">
        <v>10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118</v>
      </c>
      <c r="AU116" s="230" t="s">
        <v>82</v>
      </c>
      <c r="AV116" s="13" t="s">
        <v>82</v>
      </c>
      <c r="AW116" s="13" t="s">
        <v>33</v>
      </c>
      <c r="AX116" s="13" t="s">
        <v>72</v>
      </c>
      <c r="AY116" s="230" t="s">
        <v>107</v>
      </c>
    </row>
    <row r="117" spans="1:51" s="13" customFormat="1" ht="12">
      <c r="A117" s="13"/>
      <c r="B117" s="219"/>
      <c r="C117" s="220"/>
      <c r="D117" s="221" t="s">
        <v>118</v>
      </c>
      <c r="E117" s="222" t="s">
        <v>19</v>
      </c>
      <c r="F117" s="223" t="s">
        <v>160</v>
      </c>
      <c r="G117" s="220"/>
      <c r="H117" s="224">
        <v>6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118</v>
      </c>
      <c r="AU117" s="230" t="s">
        <v>82</v>
      </c>
      <c r="AV117" s="13" t="s">
        <v>82</v>
      </c>
      <c r="AW117" s="13" t="s">
        <v>33</v>
      </c>
      <c r="AX117" s="13" t="s">
        <v>72</v>
      </c>
      <c r="AY117" s="230" t="s">
        <v>107</v>
      </c>
    </row>
    <row r="118" spans="1:51" s="13" customFormat="1" ht="12">
      <c r="A118" s="13"/>
      <c r="B118" s="219"/>
      <c r="C118" s="220"/>
      <c r="D118" s="221" t="s">
        <v>118</v>
      </c>
      <c r="E118" s="222" t="s">
        <v>19</v>
      </c>
      <c r="F118" s="223" t="s">
        <v>161</v>
      </c>
      <c r="G118" s="220"/>
      <c r="H118" s="224">
        <v>4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118</v>
      </c>
      <c r="AU118" s="230" t="s">
        <v>82</v>
      </c>
      <c r="AV118" s="13" t="s">
        <v>82</v>
      </c>
      <c r="AW118" s="13" t="s">
        <v>33</v>
      </c>
      <c r="AX118" s="13" t="s">
        <v>72</v>
      </c>
      <c r="AY118" s="230" t="s">
        <v>107</v>
      </c>
    </row>
    <row r="119" spans="1:51" s="13" customFormat="1" ht="12">
      <c r="A119" s="13"/>
      <c r="B119" s="219"/>
      <c r="C119" s="220"/>
      <c r="D119" s="221" t="s">
        <v>118</v>
      </c>
      <c r="E119" s="222" t="s">
        <v>19</v>
      </c>
      <c r="F119" s="223" t="s">
        <v>162</v>
      </c>
      <c r="G119" s="220"/>
      <c r="H119" s="224">
        <v>18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118</v>
      </c>
      <c r="AU119" s="230" t="s">
        <v>82</v>
      </c>
      <c r="AV119" s="13" t="s">
        <v>82</v>
      </c>
      <c r="AW119" s="13" t="s">
        <v>33</v>
      </c>
      <c r="AX119" s="13" t="s">
        <v>72</v>
      </c>
      <c r="AY119" s="230" t="s">
        <v>107</v>
      </c>
    </row>
    <row r="120" spans="1:51" s="13" customFormat="1" ht="12">
      <c r="A120" s="13"/>
      <c r="B120" s="219"/>
      <c r="C120" s="220"/>
      <c r="D120" s="221" t="s">
        <v>118</v>
      </c>
      <c r="E120" s="222" t="s">
        <v>19</v>
      </c>
      <c r="F120" s="223" t="s">
        <v>163</v>
      </c>
      <c r="G120" s="220"/>
      <c r="H120" s="224">
        <v>4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118</v>
      </c>
      <c r="AU120" s="230" t="s">
        <v>82</v>
      </c>
      <c r="AV120" s="13" t="s">
        <v>82</v>
      </c>
      <c r="AW120" s="13" t="s">
        <v>33</v>
      </c>
      <c r="AX120" s="13" t="s">
        <v>72</v>
      </c>
      <c r="AY120" s="230" t="s">
        <v>107</v>
      </c>
    </row>
    <row r="121" spans="1:51" s="13" customFormat="1" ht="12">
      <c r="A121" s="13"/>
      <c r="B121" s="219"/>
      <c r="C121" s="220"/>
      <c r="D121" s="221" t="s">
        <v>118</v>
      </c>
      <c r="E121" s="222" t="s">
        <v>19</v>
      </c>
      <c r="F121" s="223" t="s">
        <v>164</v>
      </c>
      <c r="G121" s="220"/>
      <c r="H121" s="224">
        <v>3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118</v>
      </c>
      <c r="AU121" s="230" t="s">
        <v>82</v>
      </c>
      <c r="AV121" s="13" t="s">
        <v>82</v>
      </c>
      <c r="AW121" s="13" t="s">
        <v>33</v>
      </c>
      <c r="AX121" s="13" t="s">
        <v>72</v>
      </c>
      <c r="AY121" s="230" t="s">
        <v>107</v>
      </c>
    </row>
    <row r="122" spans="1:51" s="13" customFormat="1" ht="12">
      <c r="A122" s="13"/>
      <c r="B122" s="219"/>
      <c r="C122" s="220"/>
      <c r="D122" s="221" t="s">
        <v>118</v>
      </c>
      <c r="E122" s="222" t="s">
        <v>19</v>
      </c>
      <c r="F122" s="223" t="s">
        <v>165</v>
      </c>
      <c r="G122" s="220"/>
      <c r="H122" s="224">
        <v>7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118</v>
      </c>
      <c r="AU122" s="230" t="s">
        <v>82</v>
      </c>
      <c r="AV122" s="13" t="s">
        <v>82</v>
      </c>
      <c r="AW122" s="13" t="s">
        <v>33</v>
      </c>
      <c r="AX122" s="13" t="s">
        <v>72</v>
      </c>
      <c r="AY122" s="230" t="s">
        <v>107</v>
      </c>
    </row>
    <row r="123" spans="1:51" s="13" customFormat="1" ht="12">
      <c r="A123" s="13"/>
      <c r="B123" s="219"/>
      <c r="C123" s="220"/>
      <c r="D123" s="221" t="s">
        <v>118</v>
      </c>
      <c r="E123" s="222" t="s">
        <v>19</v>
      </c>
      <c r="F123" s="223" t="s">
        <v>166</v>
      </c>
      <c r="G123" s="220"/>
      <c r="H123" s="224">
        <v>6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118</v>
      </c>
      <c r="AU123" s="230" t="s">
        <v>82</v>
      </c>
      <c r="AV123" s="13" t="s">
        <v>82</v>
      </c>
      <c r="AW123" s="13" t="s">
        <v>33</v>
      </c>
      <c r="AX123" s="13" t="s">
        <v>72</v>
      </c>
      <c r="AY123" s="230" t="s">
        <v>107</v>
      </c>
    </row>
    <row r="124" spans="1:51" s="13" customFormat="1" ht="12">
      <c r="A124" s="13"/>
      <c r="B124" s="219"/>
      <c r="C124" s="220"/>
      <c r="D124" s="221" t="s">
        <v>118</v>
      </c>
      <c r="E124" s="222" t="s">
        <v>19</v>
      </c>
      <c r="F124" s="223" t="s">
        <v>167</v>
      </c>
      <c r="G124" s="220"/>
      <c r="H124" s="224">
        <v>7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118</v>
      </c>
      <c r="AU124" s="230" t="s">
        <v>82</v>
      </c>
      <c r="AV124" s="13" t="s">
        <v>82</v>
      </c>
      <c r="AW124" s="13" t="s">
        <v>33</v>
      </c>
      <c r="AX124" s="13" t="s">
        <v>72</v>
      </c>
      <c r="AY124" s="230" t="s">
        <v>107</v>
      </c>
    </row>
    <row r="125" spans="1:51" s="13" customFormat="1" ht="12">
      <c r="A125" s="13"/>
      <c r="B125" s="219"/>
      <c r="C125" s="220"/>
      <c r="D125" s="221" t="s">
        <v>118</v>
      </c>
      <c r="E125" s="222" t="s">
        <v>19</v>
      </c>
      <c r="F125" s="223" t="s">
        <v>168</v>
      </c>
      <c r="G125" s="220"/>
      <c r="H125" s="224">
        <v>1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118</v>
      </c>
      <c r="AU125" s="230" t="s">
        <v>82</v>
      </c>
      <c r="AV125" s="13" t="s">
        <v>82</v>
      </c>
      <c r="AW125" s="13" t="s">
        <v>33</v>
      </c>
      <c r="AX125" s="13" t="s">
        <v>72</v>
      </c>
      <c r="AY125" s="230" t="s">
        <v>107</v>
      </c>
    </row>
    <row r="126" spans="1:51" s="13" customFormat="1" ht="12">
      <c r="A126" s="13"/>
      <c r="B126" s="219"/>
      <c r="C126" s="220"/>
      <c r="D126" s="221" t="s">
        <v>118</v>
      </c>
      <c r="E126" s="222" t="s">
        <v>19</v>
      </c>
      <c r="F126" s="223" t="s">
        <v>169</v>
      </c>
      <c r="G126" s="220"/>
      <c r="H126" s="224">
        <v>1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118</v>
      </c>
      <c r="AU126" s="230" t="s">
        <v>82</v>
      </c>
      <c r="AV126" s="13" t="s">
        <v>82</v>
      </c>
      <c r="AW126" s="13" t="s">
        <v>33</v>
      </c>
      <c r="AX126" s="13" t="s">
        <v>72</v>
      </c>
      <c r="AY126" s="230" t="s">
        <v>107</v>
      </c>
    </row>
    <row r="127" spans="1:51" s="13" customFormat="1" ht="12">
      <c r="A127" s="13"/>
      <c r="B127" s="219"/>
      <c r="C127" s="220"/>
      <c r="D127" s="221" t="s">
        <v>118</v>
      </c>
      <c r="E127" s="222" t="s">
        <v>19</v>
      </c>
      <c r="F127" s="223" t="s">
        <v>170</v>
      </c>
      <c r="G127" s="220"/>
      <c r="H127" s="224">
        <v>2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118</v>
      </c>
      <c r="AU127" s="230" t="s">
        <v>82</v>
      </c>
      <c r="AV127" s="13" t="s">
        <v>82</v>
      </c>
      <c r="AW127" s="13" t="s">
        <v>33</v>
      </c>
      <c r="AX127" s="13" t="s">
        <v>72</v>
      </c>
      <c r="AY127" s="230" t="s">
        <v>107</v>
      </c>
    </row>
    <row r="128" spans="1:51" s="14" customFormat="1" ht="12">
      <c r="A128" s="14"/>
      <c r="B128" s="231"/>
      <c r="C128" s="232"/>
      <c r="D128" s="221" t="s">
        <v>118</v>
      </c>
      <c r="E128" s="233" t="s">
        <v>19</v>
      </c>
      <c r="F128" s="234" t="s">
        <v>130</v>
      </c>
      <c r="G128" s="232"/>
      <c r="H128" s="235">
        <v>95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118</v>
      </c>
      <c r="AU128" s="241" t="s">
        <v>82</v>
      </c>
      <c r="AV128" s="14" t="s">
        <v>114</v>
      </c>
      <c r="AW128" s="14" t="s">
        <v>33</v>
      </c>
      <c r="AX128" s="14" t="s">
        <v>80</v>
      </c>
      <c r="AY128" s="241" t="s">
        <v>107</v>
      </c>
    </row>
    <row r="129" spans="1:65" s="2" customFormat="1" ht="21.75" customHeight="1">
      <c r="A129" s="38"/>
      <c r="B129" s="39"/>
      <c r="C129" s="201" t="s">
        <v>171</v>
      </c>
      <c r="D129" s="201" t="s">
        <v>109</v>
      </c>
      <c r="E129" s="202" t="s">
        <v>172</v>
      </c>
      <c r="F129" s="203" t="s">
        <v>173</v>
      </c>
      <c r="G129" s="204" t="s">
        <v>138</v>
      </c>
      <c r="H129" s="205">
        <v>23</v>
      </c>
      <c r="I129" s="206"/>
      <c r="J129" s="207">
        <f>ROUND(I129*H129,2)</f>
        <v>0</v>
      </c>
      <c r="K129" s="203" t="s">
        <v>113</v>
      </c>
      <c r="L129" s="44"/>
      <c r="M129" s="208" t="s">
        <v>19</v>
      </c>
      <c r="N129" s="209" t="s">
        <v>45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2" t="s">
        <v>114</v>
      </c>
      <c r="AT129" s="212" t="s">
        <v>109</v>
      </c>
      <c r="AU129" s="212" t="s">
        <v>82</v>
      </c>
      <c r="AY129" s="17" t="s">
        <v>107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7" t="s">
        <v>114</v>
      </c>
      <c r="BK129" s="213">
        <f>ROUND(I129*H129,2)</f>
        <v>0</v>
      </c>
      <c r="BL129" s="17" t="s">
        <v>114</v>
      </c>
      <c r="BM129" s="212" t="s">
        <v>174</v>
      </c>
    </row>
    <row r="130" spans="1:47" s="2" customFormat="1" ht="12">
      <c r="A130" s="38"/>
      <c r="B130" s="39"/>
      <c r="C130" s="40"/>
      <c r="D130" s="214" t="s">
        <v>116</v>
      </c>
      <c r="E130" s="40"/>
      <c r="F130" s="215" t="s">
        <v>175</v>
      </c>
      <c r="G130" s="40"/>
      <c r="H130" s="40"/>
      <c r="I130" s="216"/>
      <c r="J130" s="40"/>
      <c r="K130" s="40"/>
      <c r="L130" s="44"/>
      <c r="M130" s="217"/>
      <c r="N130" s="218"/>
      <c r="O130" s="85"/>
      <c r="P130" s="85"/>
      <c r="Q130" s="85"/>
      <c r="R130" s="85"/>
      <c r="S130" s="85"/>
      <c r="T130" s="8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116</v>
      </c>
      <c r="AU130" s="17" t="s">
        <v>82</v>
      </c>
    </row>
    <row r="131" spans="1:51" s="13" customFormat="1" ht="12">
      <c r="A131" s="13"/>
      <c r="B131" s="219"/>
      <c r="C131" s="220"/>
      <c r="D131" s="221" t="s">
        <v>118</v>
      </c>
      <c r="E131" s="222" t="s">
        <v>19</v>
      </c>
      <c r="F131" s="223" t="s">
        <v>176</v>
      </c>
      <c r="G131" s="220"/>
      <c r="H131" s="224">
        <v>1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118</v>
      </c>
      <c r="AU131" s="230" t="s">
        <v>82</v>
      </c>
      <c r="AV131" s="13" t="s">
        <v>82</v>
      </c>
      <c r="AW131" s="13" t="s">
        <v>33</v>
      </c>
      <c r="AX131" s="13" t="s">
        <v>72</v>
      </c>
      <c r="AY131" s="230" t="s">
        <v>107</v>
      </c>
    </row>
    <row r="132" spans="1:51" s="13" customFormat="1" ht="12">
      <c r="A132" s="13"/>
      <c r="B132" s="219"/>
      <c r="C132" s="220"/>
      <c r="D132" s="221" t="s">
        <v>118</v>
      </c>
      <c r="E132" s="222" t="s">
        <v>19</v>
      </c>
      <c r="F132" s="223" t="s">
        <v>177</v>
      </c>
      <c r="G132" s="220"/>
      <c r="H132" s="224">
        <v>2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118</v>
      </c>
      <c r="AU132" s="230" t="s">
        <v>82</v>
      </c>
      <c r="AV132" s="13" t="s">
        <v>82</v>
      </c>
      <c r="AW132" s="13" t="s">
        <v>33</v>
      </c>
      <c r="AX132" s="13" t="s">
        <v>72</v>
      </c>
      <c r="AY132" s="230" t="s">
        <v>107</v>
      </c>
    </row>
    <row r="133" spans="1:51" s="13" customFormat="1" ht="12">
      <c r="A133" s="13"/>
      <c r="B133" s="219"/>
      <c r="C133" s="220"/>
      <c r="D133" s="221" t="s">
        <v>118</v>
      </c>
      <c r="E133" s="222" t="s">
        <v>19</v>
      </c>
      <c r="F133" s="223" t="s">
        <v>158</v>
      </c>
      <c r="G133" s="220"/>
      <c r="H133" s="224">
        <v>2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118</v>
      </c>
      <c r="AU133" s="230" t="s">
        <v>82</v>
      </c>
      <c r="AV133" s="13" t="s">
        <v>82</v>
      </c>
      <c r="AW133" s="13" t="s">
        <v>33</v>
      </c>
      <c r="AX133" s="13" t="s">
        <v>72</v>
      </c>
      <c r="AY133" s="230" t="s">
        <v>107</v>
      </c>
    </row>
    <row r="134" spans="1:51" s="13" customFormat="1" ht="12">
      <c r="A134" s="13"/>
      <c r="B134" s="219"/>
      <c r="C134" s="220"/>
      <c r="D134" s="221" t="s">
        <v>118</v>
      </c>
      <c r="E134" s="222" t="s">
        <v>19</v>
      </c>
      <c r="F134" s="223" t="s">
        <v>178</v>
      </c>
      <c r="G134" s="220"/>
      <c r="H134" s="224">
        <v>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118</v>
      </c>
      <c r="AU134" s="230" t="s">
        <v>82</v>
      </c>
      <c r="AV134" s="13" t="s">
        <v>82</v>
      </c>
      <c r="AW134" s="13" t="s">
        <v>33</v>
      </c>
      <c r="AX134" s="13" t="s">
        <v>72</v>
      </c>
      <c r="AY134" s="230" t="s">
        <v>107</v>
      </c>
    </row>
    <row r="135" spans="1:51" s="13" customFormat="1" ht="12">
      <c r="A135" s="13"/>
      <c r="B135" s="219"/>
      <c r="C135" s="220"/>
      <c r="D135" s="221" t="s">
        <v>118</v>
      </c>
      <c r="E135" s="222" t="s">
        <v>19</v>
      </c>
      <c r="F135" s="223" t="s">
        <v>179</v>
      </c>
      <c r="G135" s="220"/>
      <c r="H135" s="224">
        <v>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118</v>
      </c>
      <c r="AU135" s="230" t="s">
        <v>82</v>
      </c>
      <c r="AV135" s="13" t="s">
        <v>82</v>
      </c>
      <c r="AW135" s="13" t="s">
        <v>33</v>
      </c>
      <c r="AX135" s="13" t="s">
        <v>72</v>
      </c>
      <c r="AY135" s="230" t="s">
        <v>107</v>
      </c>
    </row>
    <row r="136" spans="1:51" s="13" customFormat="1" ht="12">
      <c r="A136" s="13"/>
      <c r="B136" s="219"/>
      <c r="C136" s="220"/>
      <c r="D136" s="221" t="s">
        <v>118</v>
      </c>
      <c r="E136" s="222" t="s">
        <v>19</v>
      </c>
      <c r="F136" s="223" t="s">
        <v>180</v>
      </c>
      <c r="G136" s="220"/>
      <c r="H136" s="224">
        <v>1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118</v>
      </c>
      <c r="AU136" s="230" t="s">
        <v>82</v>
      </c>
      <c r="AV136" s="13" t="s">
        <v>82</v>
      </c>
      <c r="AW136" s="13" t="s">
        <v>33</v>
      </c>
      <c r="AX136" s="13" t="s">
        <v>72</v>
      </c>
      <c r="AY136" s="230" t="s">
        <v>107</v>
      </c>
    </row>
    <row r="137" spans="1:51" s="13" customFormat="1" ht="12">
      <c r="A137" s="13"/>
      <c r="B137" s="219"/>
      <c r="C137" s="220"/>
      <c r="D137" s="221" t="s">
        <v>118</v>
      </c>
      <c r="E137" s="222" t="s">
        <v>19</v>
      </c>
      <c r="F137" s="223" t="s">
        <v>181</v>
      </c>
      <c r="G137" s="220"/>
      <c r="H137" s="224">
        <v>1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118</v>
      </c>
      <c r="AU137" s="230" t="s">
        <v>82</v>
      </c>
      <c r="AV137" s="13" t="s">
        <v>82</v>
      </c>
      <c r="AW137" s="13" t="s">
        <v>33</v>
      </c>
      <c r="AX137" s="13" t="s">
        <v>72</v>
      </c>
      <c r="AY137" s="230" t="s">
        <v>107</v>
      </c>
    </row>
    <row r="138" spans="1:51" s="13" customFormat="1" ht="12">
      <c r="A138" s="13"/>
      <c r="B138" s="219"/>
      <c r="C138" s="220"/>
      <c r="D138" s="221" t="s">
        <v>118</v>
      </c>
      <c r="E138" s="222" t="s">
        <v>19</v>
      </c>
      <c r="F138" s="223" t="s">
        <v>170</v>
      </c>
      <c r="G138" s="220"/>
      <c r="H138" s="224">
        <v>2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118</v>
      </c>
      <c r="AU138" s="230" t="s">
        <v>82</v>
      </c>
      <c r="AV138" s="13" t="s">
        <v>82</v>
      </c>
      <c r="AW138" s="13" t="s">
        <v>33</v>
      </c>
      <c r="AX138" s="13" t="s">
        <v>72</v>
      </c>
      <c r="AY138" s="230" t="s">
        <v>107</v>
      </c>
    </row>
    <row r="139" spans="1:51" s="13" customFormat="1" ht="12">
      <c r="A139" s="13"/>
      <c r="B139" s="219"/>
      <c r="C139" s="220"/>
      <c r="D139" s="221" t="s">
        <v>118</v>
      </c>
      <c r="E139" s="222" t="s">
        <v>19</v>
      </c>
      <c r="F139" s="223" t="s">
        <v>182</v>
      </c>
      <c r="G139" s="220"/>
      <c r="H139" s="224">
        <v>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118</v>
      </c>
      <c r="AU139" s="230" t="s">
        <v>82</v>
      </c>
      <c r="AV139" s="13" t="s">
        <v>82</v>
      </c>
      <c r="AW139" s="13" t="s">
        <v>33</v>
      </c>
      <c r="AX139" s="13" t="s">
        <v>72</v>
      </c>
      <c r="AY139" s="230" t="s">
        <v>107</v>
      </c>
    </row>
    <row r="140" spans="1:51" s="13" customFormat="1" ht="12">
      <c r="A140" s="13"/>
      <c r="B140" s="219"/>
      <c r="C140" s="220"/>
      <c r="D140" s="221" t="s">
        <v>118</v>
      </c>
      <c r="E140" s="222" t="s">
        <v>19</v>
      </c>
      <c r="F140" s="223" t="s">
        <v>183</v>
      </c>
      <c r="G140" s="220"/>
      <c r="H140" s="224">
        <v>2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118</v>
      </c>
      <c r="AU140" s="230" t="s">
        <v>82</v>
      </c>
      <c r="AV140" s="13" t="s">
        <v>82</v>
      </c>
      <c r="AW140" s="13" t="s">
        <v>33</v>
      </c>
      <c r="AX140" s="13" t="s">
        <v>72</v>
      </c>
      <c r="AY140" s="230" t="s">
        <v>107</v>
      </c>
    </row>
    <row r="141" spans="1:51" s="13" customFormat="1" ht="12">
      <c r="A141" s="13"/>
      <c r="B141" s="219"/>
      <c r="C141" s="220"/>
      <c r="D141" s="221" t="s">
        <v>118</v>
      </c>
      <c r="E141" s="222" t="s">
        <v>19</v>
      </c>
      <c r="F141" s="223" t="s">
        <v>184</v>
      </c>
      <c r="G141" s="220"/>
      <c r="H141" s="224">
        <v>2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118</v>
      </c>
      <c r="AU141" s="230" t="s">
        <v>82</v>
      </c>
      <c r="AV141" s="13" t="s">
        <v>82</v>
      </c>
      <c r="AW141" s="13" t="s">
        <v>33</v>
      </c>
      <c r="AX141" s="13" t="s">
        <v>72</v>
      </c>
      <c r="AY141" s="230" t="s">
        <v>107</v>
      </c>
    </row>
    <row r="142" spans="1:51" s="14" customFormat="1" ht="12">
      <c r="A142" s="14"/>
      <c r="B142" s="231"/>
      <c r="C142" s="232"/>
      <c r="D142" s="221" t="s">
        <v>118</v>
      </c>
      <c r="E142" s="233" t="s">
        <v>19</v>
      </c>
      <c r="F142" s="234" t="s">
        <v>130</v>
      </c>
      <c r="G142" s="232"/>
      <c r="H142" s="235">
        <v>23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1" t="s">
        <v>118</v>
      </c>
      <c r="AU142" s="241" t="s">
        <v>82</v>
      </c>
      <c r="AV142" s="14" t="s">
        <v>114</v>
      </c>
      <c r="AW142" s="14" t="s">
        <v>33</v>
      </c>
      <c r="AX142" s="14" t="s">
        <v>80</v>
      </c>
      <c r="AY142" s="241" t="s">
        <v>107</v>
      </c>
    </row>
    <row r="143" spans="1:65" s="2" customFormat="1" ht="21.75" customHeight="1">
      <c r="A143" s="38"/>
      <c r="B143" s="39"/>
      <c r="C143" s="201" t="s">
        <v>185</v>
      </c>
      <c r="D143" s="201" t="s">
        <v>109</v>
      </c>
      <c r="E143" s="202" t="s">
        <v>186</v>
      </c>
      <c r="F143" s="203" t="s">
        <v>187</v>
      </c>
      <c r="G143" s="204" t="s">
        <v>138</v>
      </c>
      <c r="H143" s="205">
        <v>7</v>
      </c>
      <c r="I143" s="206"/>
      <c r="J143" s="207">
        <f>ROUND(I143*H143,2)</f>
        <v>0</v>
      </c>
      <c r="K143" s="203" t="s">
        <v>113</v>
      </c>
      <c r="L143" s="44"/>
      <c r="M143" s="208" t="s">
        <v>19</v>
      </c>
      <c r="N143" s="209" t="s">
        <v>45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2" t="s">
        <v>114</v>
      </c>
      <c r="AT143" s="212" t="s">
        <v>109</v>
      </c>
      <c r="AU143" s="212" t="s">
        <v>82</v>
      </c>
      <c r="AY143" s="17" t="s">
        <v>107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7" t="s">
        <v>114</v>
      </c>
      <c r="BK143" s="213">
        <f>ROUND(I143*H143,2)</f>
        <v>0</v>
      </c>
      <c r="BL143" s="17" t="s">
        <v>114</v>
      </c>
      <c r="BM143" s="212" t="s">
        <v>188</v>
      </c>
    </row>
    <row r="144" spans="1:47" s="2" customFormat="1" ht="12">
      <c r="A144" s="38"/>
      <c r="B144" s="39"/>
      <c r="C144" s="40"/>
      <c r="D144" s="214" t="s">
        <v>116</v>
      </c>
      <c r="E144" s="40"/>
      <c r="F144" s="215" t="s">
        <v>189</v>
      </c>
      <c r="G144" s="40"/>
      <c r="H144" s="40"/>
      <c r="I144" s="216"/>
      <c r="J144" s="40"/>
      <c r="K144" s="40"/>
      <c r="L144" s="44"/>
      <c r="M144" s="217"/>
      <c r="N144" s="218"/>
      <c r="O144" s="85"/>
      <c r="P144" s="85"/>
      <c r="Q144" s="85"/>
      <c r="R144" s="85"/>
      <c r="S144" s="85"/>
      <c r="T144" s="86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116</v>
      </c>
      <c r="AU144" s="17" t="s">
        <v>82</v>
      </c>
    </row>
    <row r="145" spans="1:51" s="13" customFormat="1" ht="12">
      <c r="A145" s="13"/>
      <c r="B145" s="219"/>
      <c r="C145" s="220"/>
      <c r="D145" s="221" t="s">
        <v>118</v>
      </c>
      <c r="E145" s="222" t="s">
        <v>19</v>
      </c>
      <c r="F145" s="223" t="s">
        <v>190</v>
      </c>
      <c r="G145" s="220"/>
      <c r="H145" s="224">
        <v>1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118</v>
      </c>
      <c r="AU145" s="230" t="s">
        <v>82</v>
      </c>
      <c r="AV145" s="13" t="s">
        <v>82</v>
      </c>
      <c r="AW145" s="13" t="s">
        <v>33</v>
      </c>
      <c r="AX145" s="13" t="s">
        <v>72</v>
      </c>
      <c r="AY145" s="230" t="s">
        <v>107</v>
      </c>
    </row>
    <row r="146" spans="1:51" s="13" customFormat="1" ht="12">
      <c r="A146" s="13"/>
      <c r="B146" s="219"/>
      <c r="C146" s="220"/>
      <c r="D146" s="221" t="s">
        <v>118</v>
      </c>
      <c r="E146" s="222" t="s">
        <v>19</v>
      </c>
      <c r="F146" s="223" t="s">
        <v>191</v>
      </c>
      <c r="G146" s="220"/>
      <c r="H146" s="224">
        <v>1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118</v>
      </c>
      <c r="AU146" s="230" t="s">
        <v>82</v>
      </c>
      <c r="AV146" s="13" t="s">
        <v>82</v>
      </c>
      <c r="AW146" s="13" t="s">
        <v>33</v>
      </c>
      <c r="AX146" s="13" t="s">
        <v>72</v>
      </c>
      <c r="AY146" s="230" t="s">
        <v>107</v>
      </c>
    </row>
    <row r="147" spans="1:51" s="13" customFormat="1" ht="12">
      <c r="A147" s="13"/>
      <c r="B147" s="219"/>
      <c r="C147" s="220"/>
      <c r="D147" s="221" t="s">
        <v>118</v>
      </c>
      <c r="E147" s="222" t="s">
        <v>19</v>
      </c>
      <c r="F147" s="223" t="s">
        <v>192</v>
      </c>
      <c r="G147" s="220"/>
      <c r="H147" s="224">
        <v>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118</v>
      </c>
      <c r="AU147" s="230" t="s">
        <v>82</v>
      </c>
      <c r="AV147" s="13" t="s">
        <v>82</v>
      </c>
      <c r="AW147" s="13" t="s">
        <v>33</v>
      </c>
      <c r="AX147" s="13" t="s">
        <v>72</v>
      </c>
      <c r="AY147" s="230" t="s">
        <v>107</v>
      </c>
    </row>
    <row r="148" spans="1:51" s="13" customFormat="1" ht="12">
      <c r="A148" s="13"/>
      <c r="B148" s="219"/>
      <c r="C148" s="220"/>
      <c r="D148" s="221" t="s">
        <v>118</v>
      </c>
      <c r="E148" s="222" t="s">
        <v>19</v>
      </c>
      <c r="F148" s="223" t="s">
        <v>193</v>
      </c>
      <c r="G148" s="220"/>
      <c r="H148" s="224">
        <v>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118</v>
      </c>
      <c r="AU148" s="230" t="s">
        <v>82</v>
      </c>
      <c r="AV148" s="13" t="s">
        <v>82</v>
      </c>
      <c r="AW148" s="13" t="s">
        <v>33</v>
      </c>
      <c r="AX148" s="13" t="s">
        <v>72</v>
      </c>
      <c r="AY148" s="230" t="s">
        <v>107</v>
      </c>
    </row>
    <row r="149" spans="1:51" s="13" customFormat="1" ht="12">
      <c r="A149" s="13"/>
      <c r="B149" s="219"/>
      <c r="C149" s="220"/>
      <c r="D149" s="221" t="s">
        <v>118</v>
      </c>
      <c r="E149" s="222" t="s">
        <v>19</v>
      </c>
      <c r="F149" s="223" t="s">
        <v>170</v>
      </c>
      <c r="G149" s="220"/>
      <c r="H149" s="224">
        <v>2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118</v>
      </c>
      <c r="AU149" s="230" t="s">
        <v>82</v>
      </c>
      <c r="AV149" s="13" t="s">
        <v>82</v>
      </c>
      <c r="AW149" s="13" t="s">
        <v>33</v>
      </c>
      <c r="AX149" s="13" t="s">
        <v>72</v>
      </c>
      <c r="AY149" s="230" t="s">
        <v>107</v>
      </c>
    </row>
    <row r="150" spans="1:51" s="14" customFormat="1" ht="12">
      <c r="A150" s="14"/>
      <c r="B150" s="231"/>
      <c r="C150" s="232"/>
      <c r="D150" s="221" t="s">
        <v>118</v>
      </c>
      <c r="E150" s="233" t="s">
        <v>19</v>
      </c>
      <c r="F150" s="234" t="s">
        <v>130</v>
      </c>
      <c r="G150" s="232"/>
      <c r="H150" s="235">
        <v>7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118</v>
      </c>
      <c r="AU150" s="241" t="s">
        <v>82</v>
      </c>
      <c r="AV150" s="14" t="s">
        <v>114</v>
      </c>
      <c r="AW150" s="14" t="s">
        <v>33</v>
      </c>
      <c r="AX150" s="14" t="s">
        <v>80</v>
      </c>
      <c r="AY150" s="241" t="s">
        <v>107</v>
      </c>
    </row>
    <row r="151" spans="1:65" s="2" customFormat="1" ht="21.75" customHeight="1">
      <c r="A151" s="38"/>
      <c r="B151" s="39"/>
      <c r="C151" s="201" t="s">
        <v>194</v>
      </c>
      <c r="D151" s="201" t="s">
        <v>109</v>
      </c>
      <c r="E151" s="202" t="s">
        <v>195</v>
      </c>
      <c r="F151" s="203" t="s">
        <v>196</v>
      </c>
      <c r="G151" s="204" t="s">
        <v>138</v>
      </c>
      <c r="H151" s="205">
        <v>7</v>
      </c>
      <c r="I151" s="206"/>
      <c r="J151" s="207">
        <f>ROUND(I151*H151,2)</f>
        <v>0</v>
      </c>
      <c r="K151" s="203" t="s">
        <v>113</v>
      </c>
      <c r="L151" s="44"/>
      <c r="M151" s="208" t="s">
        <v>19</v>
      </c>
      <c r="N151" s="209" t="s">
        <v>45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2" t="s">
        <v>114</v>
      </c>
      <c r="AT151" s="212" t="s">
        <v>109</v>
      </c>
      <c r="AU151" s="212" t="s">
        <v>82</v>
      </c>
      <c r="AY151" s="17" t="s">
        <v>107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7" t="s">
        <v>114</v>
      </c>
      <c r="BK151" s="213">
        <f>ROUND(I151*H151,2)</f>
        <v>0</v>
      </c>
      <c r="BL151" s="17" t="s">
        <v>114</v>
      </c>
      <c r="BM151" s="212" t="s">
        <v>197</v>
      </c>
    </row>
    <row r="152" spans="1:47" s="2" customFormat="1" ht="12">
      <c r="A152" s="38"/>
      <c r="B152" s="39"/>
      <c r="C152" s="40"/>
      <c r="D152" s="214" t="s">
        <v>116</v>
      </c>
      <c r="E152" s="40"/>
      <c r="F152" s="215" t="s">
        <v>198</v>
      </c>
      <c r="G152" s="40"/>
      <c r="H152" s="40"/>
      <c r="I152" s="216"/>
      <c r="J152" s="40"/>
      <c r="K152" s="40"/>
      <c r="L152" s="44"/>
      <c r="M152" s="217"/>
      <c r="N152" s="218"/>
      <c r="O152" s="85"/>
      <c r="P152" s="85"/>
      <c r="Q152" s="85"/>
      <c r="R152" s="85"/>
      <c r="S152" s="85"/>
      <c r="T152" s="8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116</v>
      </c>
      <c r="AU152" s="17" t="s">
        <v>82</v>
      </c>
    </row>
    <row r="153" spans="1:51" s="13" customFormat="1" ht="12">
      <c r="A153" s="13"/>
      <c r="B153" s="219"/>
      <c r="C153" s="220"/>
      <c r="D153" s="221" t="s">
        <v>118</v>
      </c>
      <c r="E153" s="222" t="s">
        <v>19</v>
      </c>
      <c r="F153" s="223" t="s">
        <v>199</v>
      </c>
      <c r="G153" s="220"/>
      <c r="H153" s="224">
        <v>1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118</v>
      </c>
      <c r="AU153" s="230" t="s">
        <v>82</v>
      </c>
      <c r="AV153" s="13" t="s">
        <v>82</v>
      </c>
      <c r="AW153" s="13" t="s">
        <v>33</v>
      </c>
      <c r="AX153" s="13" t="s">
        <v>72</v>
      </c>
      <c r="AY153" s="230" t="s">
        <v>107</v>
      </c>
    </row>
    <row r="154" spans="1:51" s="13" customFormat="1" ht="12">
      <c r="A154" s="13"/>
      <c r="B154" s="219"/>
      <c r="C154" s="220"/>
      <c r="D154" s="221" t="s">
        <v>118</v>
      </c>
      <c r="E154" s="222" t="s">
        <v>19</v>
      </c>
      <c r="F154" s="223" t="s">
        <v>200</v>
      </c>
      <c r="G154" s="220"/>
      <c r="H154" s="224">
        <v>1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118</v>
      </c>
      <c r="AU154" s="230" t="s">
        <v>82</v>
      </c>
      <c r="AV154" s="13" t="s">
        <v>82</v>
      </c>
      <c r="AW154" s="13" t="s">
        <v>33</v>
      </c>
      <c r="AX154" s="13" t="s">
        <v>72</v>
      </c>
      <c r="AY154" s="230" t="s">
        <v>107</v>
      </c>
    </row>
    <row r="155" spans="1:51" s="13" customFormat="1" ht="12">
      <c r="A155" s="13"/>
      <c r="B155" s="219"/>
      <c r="C155" s="220"/>
      <c r="D155" s="221" t="s">
        <v>118</v>
      </c>
      <c r="E155" s="222" t="s">
        <v>19</v>
      </c>
      <c r="F155" s="223" t="s">
        <v>177</v>
      </c>
      <c r="G155" s="220"/>
      <c r="H155" s="224">
        <v>2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118</v>
      </c>
      <c r="AU155" s="230" t="s">
        <v>82</v>
      </c>
      <c r="AV155" s="13" t="s">
        <v>82</v>
      </c>
      <c r="AW155" s="13" t="s">
        <v>33</v>
      </c>
      <c r="AX155" s="13" t="s">
        <v>72</v>
      </c>
      <c r="AY155" s="230" t="s">
        <v>107</v>
      </c>
    </row>
    <row r="156" spans="1:51" s="13" customFormat="1" ht="12">
      <c r="A156" s="13"/>
      <c r="B156" s="219"/>
      <c r="C156" s="220"/>
      <c r="D156" s="221" t="s">
        <v>118</v>
      </c>
      <c r="E156" s="222" t="s">
        <v>19</v>
      </c>
      <c r="F156" s="223" t="s">
        <v>183</v>
      </c>
      <c r="G156" s="220"/>
      <c r="H156" s="224">
        <v>2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118</v>
      </c>
      <c r="AU156" s="230" t="s">
        <v>82</v>
      </c>
      <c r="AV156" s="13" t="s">
        <v>82</v>
      </c>
      <c r="AW156" s="13" t="s">
        <v>33</v>
      </c>
      <c r="AX156" s="13" t="s">
        <v>72</v>
      </c>
      <c r="AY156" s="230" t="s">
        <v>107</v>
      </c>
    </row>
    <row r="157" spans="1:51" s="13" customFormat="1" ht="12">
      <c r="A157" s="13"/>
      <c r="B157" s="219"/>
      <c r="C157" s="220"/>
      <c r="D157" s="221" t="s">
        <v>118</v>
      </c>
      <c r="E157" s="222" t="s">
        <v>19</v>
      </c>
      <c r="F157" s="223" t="s">
        <v>201</v>
      </c>
      <c r="G157" s="220"/>
      <c r="H157" s="224">
        <v>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118</v>
      </c>
      <c r="AU157" s="230" t="s">
        <v>82</v>
      </c>
      <c r="AV157" s="13" t="s">
        <v>82</v>
      </c>
      <c r="AW157" s="13" t="s">
        <v>33</v>
      </c>
      <c r="AX157" s="13" t="s">
        <v>72</v>
      </c>
      <c r="AY157" s="230" t="s">
        <v>107</v>
      </c>
    </row>
    <row r="158" spans="1:51" s="14" customFormat="1" ht="12">
      <c r="A158" s="14"/>
      <c r="B158" s="231"/>
      <c r="C158" s="232"/>
      <c r="D158" s="221" t="s">
        <v>118</v>
      </c>
      <c r="E158" s="233" t="s">
        <v>19</v>
      </c>
      <c r="F158" s="234" t="s">
        <v>130</v>
      </c>
      <c r="G158" s="232"/>
      <c r="H158" s="235">
        <v>7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1" t="s">
        <v>118</v>
      </c>
      <c r="AU158" s="241" t="s">
        <v>82</v>
      </c>
      <c r="AV158" s="14" t="s">
        <v>114</v>
      </c>
      <c r="AW158" s="14" t="s">
        <v>33</v>
      </c>
      <c r="AX158" s="14" t="s">
        <v>80</v>
      </c>
      <c r="AY158" s="241" t="s">
        <v>107</v>
      </c>
    </row>
    <row r="159" spans="1:65" s="2" customFormat="1" ht="21.75" customHeight="1">
      <c r="A159" s="38"/>
      <c r="B159" s="39"/>
      <c r="C159" s="201" t="s">
        <v>202</v>
      </c>
      <c r="D159" s="201" t="s">
        <v>109</v>
      </c>
      <c r="E159" s="202" t="s">
        <v>203</v>
      </c>
      <c r="F159" s="203" t="s">
        <v>204</v>
      </c>
      <c r="G159" s="204" t="s">
        <v>138</v>
      </c>
      <c r="H159" s="205">
        <v>3</v>
      </c>
      <c r="I159" s="206"/>
      <c r="J159" s="207">
        <f>ROUND(I159*H159,2)</f>
        <v>0</v>
      </c>
      <c r="K159" s="203" t="s">
        <v>113</v>
      </c>
      <c r="L159" s="44"/>
      <c r="M159" s="208" t="s">
        <v>19</v>
      </c>
      <c r="N159" s="209" t="s">
        <v>45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2" t="s">
        <v>114</v>
      </c>
      <c r="AT159" s="212" t="s">
        <v>109</v>
      </c>
      <c r="AU159" s="212" t="s">
        <v>82</v>
      </c>
      <c r="AY159" s="17" t="s">
        <v>107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114</v>
      </c>
      <c r="BK159" s="213">
        <f>ROUND(I159*H159,2)</f>
        <v>0</v>
      </c>
      <c r="BL159" s="17" t="s">
        <v>114</v>
      </c>
      <c r="BM159" s="212" t="s">
        <v>205</v>
      </c>
    </row>
    <row r="160" spans="1:47" s="2" customFormat="1" ht="12">
      <c r="A160" s="38"/>
      <c r="B160" s="39"/>
      <c r="C160" s="40"/>
      <c r="D160" s="214" t="s">
        <v>116</v>
      </c>
      <c r="E160" s="40"/>
      <c r="F160" s="215" t="s">
        <v>206</v>
      </c>
      <c r="G160" s="40"/>
      <c r="H160" s="40"/>
      <c r="I160" s="216"/>
      <c r="J160" s="40"/>
      <c r="K160" s="40"/>
      <c r="L160" s="44"/>
      <c r="M160" s="217"/>
      <c r="N160" s="218"/>
      <c r="O160" s="85"/>
      <c r="P160" s="85"/>
      <c r="Q160" s="85"/>
      <c r="R160" s="85"/>
      <c r="S160" s="85"/>
      <c r="T160" s="86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116</v>
      </c>
      <c r="AU160" s="17" t="s">
        <v>82</v>
      </c>
    </row>
    <row r="161" spans="1:51" s="13" customFormat="1" ht="12">
      <c r="A161" s="13"/>
      <c r="B161" s="219"/>
      <c r="C161" s="220"/>
      <c r="D161" s="221" t="s">
        <v>118</v>
      </c>
      <c r="E161" s="222" t="s">
        <v>19</v>
      </c>
      <c r="F161" s="223" t="s">
        <v>207</v>
      </c>
      <c r="G161" s="220"/>
      <c r="H161" s="224">
        <v>1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118</v>
      </c>
      <c r="AU161" s="230" t="s">
        <v>82</v>
      </c>
      <c r="AV161" s="13" t="s">
        <v>82</v>
      </c>
      <c r="AW161" s="13" t="s">
        <v>33</v>
      </c>
      <c r="AX161" s="13" t="s">
        <v>72</v>
      </c>
      <c r="AY161" s="230" t="s">
        <v>107</v>
      </c>
    </row>
    <row r="162" spans="1:51" s="13" customFormat="1" ht="12">
      <c r="A162" s="13"/>
      <c r="B162" s="219"/>
      <c r="C162" s="220"/>
      <c r="D162" s="221" t="s">
        <v>118</v>
      </c>
      <c r="E162" s="222" t="s">
        <v>19</v>
      </c>
      <c r="F162" s="223" t="s">
        <v>190</v>
      </c>
      <c r="G162" s="220"/>
      <c r="H162" s="224">
        <v>1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118</v>
      </c>
      <c r="AU162" s="230" t="s">
        <v>82</v>
      </c>
      <c r="AV162" s="13" t="s">
        <v>82</v>
      </c>
      <c r="AW162" s="13" t="s">
        <v>33</v>
      </c>
      <c r="AX162" s="13" t="s">
        <v>72</v>
      </c>
      <c r="AY162" s="230" t="s">
        <v>107</v>
      </c>
    </row>
    <row r="163" spans="1:51" s="13" customFormat="1" ht="12">
      <c r="A163" s="13"/>
      <c r="B163" s="219"/>
      <c r="C163" s="220"/>
      <c r="D163" s="221" t="s">
        <v>118</v>
      </c>
      <c r="E163" s="222" t="s">
        <v>19</v>
      </c>
      <c r="F163" s="223" t="s">
        <v>201</v>
      </c>
      <c r="G163" s="220"/>
      <c r="H163" s="224">
        <v>1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118</v>
      </c>
      <c r="AU163" s="230" t="s">
        <v>82</v>
      </c>
      <c r="AV163" s="13" t="s">
        <v>82</v>
      </c>
      <c r="AW163" s="13" t="s">
        <v>33</v>
      </c>
      <c r="AX163" s="13" t="s">
        <v>72</v>
      </c>
      <c r="AY163" s="230" t="s">
        <v>107</v>
      </c>
    </row>
    <row r="164" spans="1:51" s="14" customFormat="1" ht="12">
      <c r="A164" s="14"/>
      <c r="B164" s="231"/>
      <c r="C164" s="232"/>
      <c r="D164" s="221" t="s">
        <v>118</v>
      </c>
      <c r="E164" s="233" t="s">
        <v>19</v>
      </c>
      <c r="F164" s="234" t="s">
        <v>130</v>
      </c>
      <c r="G164" s="232"/>
      <c r="H164" s="235">
        <v>3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118</v>
      </c>
      <c r="AU164" s="241" t="s">
        <v>82</v>
      </c>
      <c r="AV164" s="14" t="s">
        <v>114</v>
      </c>
      <c r="AW164" s="14" t="s">
        <v>33</v>
      </c>
      <c r="AX164" s="14" t="s">
        <v>80</v>
      </c>
      <c r="AY164" s="241" t="s">
        <v>107</v>
      </c>
    </row>
    <row r="165" spans="1:65" s="2" customFormat="1" ht="21.75" customHeight="1">
      <c r="A165" s="38"/>
      <c r="B165" s="39"/>
      <c r="C165" s="201" t="s">
        <v>208</v>
      </c>
      <c r="D165" s="201" t="s">
        <v>109</v>
      </c>
      <c r="E165" s="202" t="s">
        <v>209</v>
      </c>
      <c r="F165" s="203" t="s">
        <v>210</v>
      </c>
      <c r="G165" s="204" t="s">
        <v>138</v>
      </c>
      <c r="H165" s="205">
        <v>4</v>
      </c>
      <c r="I165" s="206"/>
      <c r="J165" s="207">
        <f>ROUND(I165*H165,2)</f>
        <v>0</v>
      </c>
      <c r="K165" s="203" t="s">
        <v>113</v>
      </c>
      <c r="L165" s="44"/>
      <c r="M165" s="208" t="s">
        <v>19</v>
      </c>
      <c r="N165" s="209" t="s">
        <v>45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2" t="s">
        <v>114</v>
      </c>
      <c r="AT165" s="212" t="s">
        <v>109</v>
      </c>
      <c r="AU165" s="212" t="s">
        <v>82</v>
      </c>
      <c r="AY165" s="17" t="s">
        <v>107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7" t="s">
        <v>114</v>
      </c>
      <c r="BK165" s="213">
        <f>ROUND(I165*H165,2)</f>
        <v>0</v>
      </c>
      <c r="BL165" s="17" t="s">
        <v>114</v>
      </c>
      <c r="BM165" s="212" t="s">
        <v>211</v>
      </c>
    </row>
    <row r="166" spans="1:47" s="2" customFormat="1" ht="12">
      <c r="A166" s="38"/>
      <c r="B166" s="39"/>
      <c r="C166" s="40"/>
      <c r="D166" s="214" t="s">
        <v>116</v>
      </c>
      <c r="E166" s="40"/>
      <c r="F166" s="215" t="s">
        <v>212</v>
      </c>
      <c r="G166" s="40"/>
      <c r="H166" s="40"/>
      <c r="I166" s="216"/>
      <c r="J166" s="40"/>
      <c r="K166" s="40"/>
      <c r="L166" s="44"/>
      <c r="M166" s="217"/>
      <c r="N166" s="218"/>
      <c r="O166" s="85"/>
      <c r="P166" s="85"/>
      <c r="Q166" s="85"/>
      <c r="R166" s="85"/>
      <c r="S166" s="85"/>
      <c r="T166" s="86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116</v>
      </c>
      <c r="AU166" s="17" t="s">
        <v>82</v>
      </c>
    </row>
    <row r="167" spans="1:51" s="13" customFormat="1" ht="12">
      <c r="A167" s="13"/>
      <c r="B167" s="219"/>
      <c r="C167" s="220"/>
      <c r="D167" s="221" t="s">
        <v>118</v>
      </c>
      <c r="E167" s="222" t="s">
        <v>19</v>
      </c>
      <c r="F167" s="223" t="s">
        <v>213</v>
      </c>
      <c r="G167" s="220"/>
      <c r="H167" s="224">
        <v>1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118</v>
      </c>
      <c r="AU167" s="230" t="s">
        <v>82</v>
      </c>
      <c r="AV167" s="13" t="s">
        <v>82</v>
      </c>
      <c r="AW167" s="13" t="s">
        <v>33</v>
      </c>
      <c r="AX167" s="13" t="s">
        <v>72</v>
      </c>
      <c r="AY167" s="230" t="s">
        <v>107</v>
      </c>
    </row>
    <row r="168" spans="1:51" s="13" customFormat="1" ht="12">
      <c r="A168" s="13"/>
      <c r="B168" s="219"/>
      <c r="C168" s="220"/>
      <c r="D168" s="221" t="s">
        <v>118</v>
      </c>
      <c r="E168" s="222" t="s">
        <v>19</v>
      </c>
      <c r="F168" s="223" t="s">
        <v>214</v>
      </c>
      <c r="G168" s="220"/>
      <c r="H168" s="224">
        <v>1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118</v>
      </c>
      <c r="AU168" s="230" t="s">
        <v>82</v>
      </c>
      <c r="AV168" s="13" t="s">
        <v>82</v>
      </c>
      <c r="AW168" s="13" t="s">
        <v>33</v>
      </c>
      <c r="AX168" s="13" t="s">
        <v>72</v>
      </c>
      <c r="AY168" s="230" t="s">
        <v>107</v>
      </c>
    </row>
    <row r="169" spans="1:51" s="13" customFormat="1" ht="12">
      <c r="A169" s="13"/>
      <c r="B169" s="219"/>
      <c r="C169" s="220"/>
      <c r="D169" s="221" t="s">
        <v>118</v>
      </c>
      <c r="E169" s="222" t="s">
        <v>19</v>
      </c>
      <c r="F169" s="223" t="s">
        <v>215</v>
      </c>
      <c r="G169" s="220"/>
      <c r="H169" s="224">
        <v>1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118</v>
      </c>
      <c r="AU169" s="230" t="s">
        <v>82</v>
      </c>
      <c r="AV169" s="13" t="s">
        <v>82</v>
      </c>
      <c r="AW169" s="13" t="s">
        <v>33</v>
      </c>
      <c r="AX169" s="13" t="s">
        <v>72</v>
      </c>
      <c r="AY169" s="230" t="s">
        <v>107</v>
      </c>
    </row>
    <row r="170" spans="1:51" s="13" customFormat="1" ht="12">
      <c r="A170" s="13"/>
      <c r="B170" s="219"/>
      <c r="C170" s="220"/>
      <c r="D170" s="221" t="s">
        <v>118</v>
      </c>
      <c r="E170" s="222" t="s">
        <v>19</v>
      </c>
      <c r="F170" s="223" t="s">
        <v>216</v>
      </c>
      <c r="G170" s="220"/>
      <c r="H170" s="224">
        <v>1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118</v>
      </c>
      <c r="AU170" s="230" t="s">
        <v>82</v>
      </c>
      <c r="AV170" s="13" t="s">
        <v>82</v>
      </c>
      <c r="AW170" s="13" t="s">
        <v>33</v>
      </c>
      <c r="AX170" s="13" t="s">
        <v>72</v>
      </c>
      <c r="AY170" s="230" t="s">
        <v>107</v>
      </c>
    </row>
    <row r="171" spans="1:51" s="14" customFormat="1" ht="12">
      <c r="A171" s="14"/>
      <c r="B171" s="231"/>
      <c r="C171" s="232"/>
      <c r="D171" s="221" t="s">
        <v>118</v>
      </c>
      <c r="E171" s="233" t="s">
        <v>19</v>
      </c>
      <c r="F171" s="234" t="s">
        <v>130</v>
      </c>
      <c r="G171" s="232"/>
      <c r="H171" s="235">
        <v>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1" t="s">
        <v>118</v>
      </c>
      <c r="AU171" s="241" t="s">
        <v>82</v>
      </c>
      <c r="AV171" s="14" t="s">
        <v>114</v>
      </c>
      <c r="AW171" s="14" t="s">
        <v>33</v>
      </c>
      <c r="AX171" s="14" t="s">
        <v>80</v>
      </c>
      <c r="AY171" s="241" t="s">
        <v>107</v>
      </c>
    </row>
    <row r="172" spans="1:65" s="2" customFormat="1" ht="21.75" customHeight="1">
      <c r="A172" s="38"/>
      <c r="B172" s="39"/>
      <c r="C172" s="201" t="s">
        <v>217</v>
      </c>
      <c r="D172" s="201" t="s">
        <v>109</v>
      </c>
      <c r="E172" s="202" t="s">
        <v>218</v>
      </c>
      <c r="F172" s="203" t="s">
        <v>219</v>
      </c>
      <c r="G172" s="204" t="s">
        <v>138</v>
      </c>
      <c r="H172" s="205">
        <v>7</v>
      </c>
      <c r="I172" s="206"/>
      <c r="J172" s="207">
        <f>ROUND(I172*H172,2)</f>
        <v>0</v>
      </c>
      <c r="K172" s="203" t="s">
        <v>113</v>
      </c>
      <c r="L172" s="44"/>
      <c r="M172" s="208" t="s">
        <v>19</v>
      </c>
      <c r="N172" s="209" t="s">
        <v>45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2" t="s">
        <v>114</v>
      </c>
      <c r="AT172" s="212" t="s">
        <v>109</v>
      </c>
      <c r="AU172" s="212" t="s">
        <v>82</v>
      </c>
      <c r="AY172" s="17" t="s">
        <v>107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7" t="s">
        <v>114</v>
      </c>
      <c r="BK172" s="213">
        <f>ROUND(I172*H172,2)</f>
        <v>0</v>
      </c>
      <c r="BL172" s="17" t="s">
        <v>114</v>
      </c>
      <c r="BM172" s="212" t="s">
        <v>220</v>
      </c>
    </row>
    <row r="173" spans="1:47" s="2" customFormat="1" ht="12">
      <c r="A173" s="38"/>
      <c r="B173" s="39"/>
      <c r="C173" s="40"/>
      <c r="D173" s="214" t="s">
        <v>116</v>
      </c>
      <c r="E173" s="40"/>
      <c r="F173" s="215" t="s">
        <v>221</v>
      </c>
      <c r="G173" s="40"/>
      <c r="H173" s="40"/>
      <c r="I173" s="216"/>
      <c r="J173" s="40"/>
      <c r="K173" s="40"/>
      <c r="L173" s="44"/>
      <c r="M173" s="217"/>
      <c r="N173" s="218"/>
      <c r="O173" s="85"/>
      <c r="P173" s="85"/>
      <c r="Q173" s="85"/>
      <c r="R173" s="85"/>
      <c r="S173" s="85"/>
      <c r="T173" s="86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116</v>
      </c>
      <c r="AU173" s="17" t="s">
        <v>82</v>
      </c>
    </row>
    <row r="174" spans="1:51" s="13" customFormat="1" ht="12">
      <c r="A174" s="13"/>
      <c r="B174" s="219"/>
      <c r="C174" s="220"/>
      <c r="D174" s="221" t="s">
        <v>118</v>
      </c>
      <c r="E174" s="222" t="s">
        <v>19</v>
      </c>
      <c r="F174" s="223" t="s">
        <v>222</v>
      </c>
      <c r="G174" s="220"/>
      <c r="H174" s="224">
        <v>1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118</v>
      </c>
      <c r="AU174" s="230" t="s">
        <v>82</v>
      </c>
      <c r="AV174" s="13" t="s">
        <v>82</v>
      </c>
      <c r="AW174" s="13" t="s">
        <v>33</v>
      </c>
      <c r="AX174" s="13" t="s">
        <v>72</v>
      </c>
      <c r="AY174" s="230" t="s">
        <v>107</v>
      </c>
    </row>
    <row r="175" spans="1:51" s="13" customFormat="1" ht="12">
      <c r="A175" s="13"/>
      <c r="B175" s="219"/>
      <c r="C175" s="220"/>
      <c r="D175" s="221" t="s">
        <v>118</v>
      </c>
      <c r="E175" s="222" t="s">
        <v>19</v>
      </c>
      <c r="F175" s="223" t="s">
        <v>190</v>
      </c>
      <c r="G175" s="220"/>
      <c r="H175" s="224">
        <v>1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0" t="s">
        <v>118</v>
      </c>
      <c r="AU175" s="230" t="s">
        <v>82</v>
      </c>
      <c r="AV175" s="13" t="s">
        <v>82</v>
      </c>
      <c r="AW175" s="13" t="s">
        <v>33</v>
      </c>
      <c r="AX175" s="13" t="s">
        <v>72</v>
      </c>
      <c r="AY175" s="230" t="s">
        <v>107</v>
      </c>
    </row>
    <row r="176" spans="1:51" s="13" customFormat="1" ht="12">
      <c r="A176" s="13"/>
      <c r="B176" s="219"/>
      <c r="C176" s="220"/>
      <c r="D176" s="221" t="s">
        <v>118</v>
      </c>
      <c r="E176" s="222" t="s">
        <v>19</v>
      </c>
      <c r="F176" s="223" t="s">
        <v>223</v>
      </c>
      <c r="G176" s="220"/>
      <c r="H176" s="224">
        <v>1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118</v>
      </c>
      <c r="AU176" s="230" t="s">
        <v>82</v>
      </c>
      <c r="AV176" s="13" t="s">
        <v>82</v>
      </c>
      <c r="AW176" s="13" t="s">
        <v>33</v>
      </c>
      <c r="AX176" s="13" t="s">
        <v>72</v>
      </c>
      <c r="AY176" s="230" t="s">
        <v>107</v>
      </c>
    </row>
    <row r="177" spans="1:51" s="13" customFormat="1" ht="12">
      <c r="A177" s="13"/>
      <c r="B177" s="219"/>
      <c r="C177" s="220"/>
      <c r="D177" s="221" t="s">
        <v>118</v>
      </c>
      <c r="E177" s="222" t="s">
        <v>19</v>
      </c>
      <c r="F177" s="223" t="s">
        <v>177</v>
      </c>
      <c r="G177" s="220"/>
      <c r="H177" s="224">
        <v>2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118</v>
      </c>
      <c r="AU177" s="230" t="s">
        <v>82</v>
      </c>
      <c r="AV177" s="13" t="s">
        <v>82</v>
      </c>
      <c r="AW177" s="13" t="s">
        <v>33</v>
      </c>
      <c r="AX177" s="13" t="s">
        <v>72</v>
      </c>
      <c r="AY177" s="230" t="s">
        <v>107</v>
      </c>
    </row>
    <row r="178" spans="1:51" s="13" customFormat="1" ht="12">
      <c r="A178" s="13"/>
      <c r="B178" s="219"/>
      <c r="C178" s="220"/>
      <c r="D178" s="221" t="s">
        <v>118</v>
      </c>
      <c r="E178" s="222" t="s">
        <v>19</v>
      </c>
      <c r="F178" s="223" t="s">
        <v>224</v>
      </c>
      <c r="G178" s="220"/>
      <c r="H178" s="224">
        <v>1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118</v>
      </c>
      <c r="AU178" s="230" t="s">
        <v>82</v>
      </c>
      <c r="AV178" s="13" t="s">
        <v>82</v>
      </c>
      <c r="AW178" s="13" t="s">
        <v>33</v>
      </c>
      <c r="AX178" s="13" t="s">
        <v>72</v>
      </c>
      <c r="AY178" s="230" t="s">
        <v>107</v>
      </c>
    </row>
    <row r="179" spans="1:51" s="13" customFormat="1" ht="12">
      <c r="A179" s="13"/>
      <c r="B179" s="219"/>
      <c r="C179" s="220"/>
      <c r="D179" s="221" t="s">
        <v>118</v>
      </c>
      <c r="E179" s="222" t="s">
        <v>19</v>
      </c>
      <c r="F179" s="223" t="s">
        <v>225</v>
      </c>
      <c r="G179" s="220"/>
      <c r="H179" s="224">
        <v>1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118</v>
      </c>
      <c r="AU179" s="230" t="s">
        <v>82</v>
      </c>
      <c r="AV179" s="13" t="s">
        <v>82</v>
      </c>
      <c r="AW179" s="13" t="s">
        <v>33</v>
      </c>
      <c r="AX179" s="13" t="s">
        <v>72</v>
      </c>
      <c r="AY179" s="230" t="s">
        <v>107</v>
      </c>
    </row>
    <row r="180" spans="1:51" s="14" customFormat="1" ht="12">
      <c r="A180" s="14"/>
      <c r="B180" s="231"/>
      <c r="C180" s="232"/>
      <c r="D180" s="221" t="s">
        <v>118</v>
      </c>
      <c r="E180" s="233" t="s">
        <v>19</v>
      </c>
      <c r="F180" s="234" t="s">
        <v>130</v>
      </c>
      <c r="G180" s="232"/>
      <c r="H180" s="235">
        <v>7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1" t="s">
        <v>118</v>
      </c>
      <c r="AU180" s="241" t="s">
        <v>82</v>
      </c>
      <c r="AV180" s="14" t="s">
        <v>114</v>
      </c>
      <c r="AW180" s="14" t="s">
        <v>33</v>
      </c>
      <c r="AX180" s="14" t="s">
        <v>80</v>
      </c>
      <c r="AY180" s="241" t="s">
        <v>107</v>
      </c>
    </row>
    <row r="181" spans="1:65" s="2" customFormat="1" ht="21.75" customHeight="1">
      <c r="A181" s="38"/>
      <c r="B181" s="39"/>
      <c r="C181" s="201" t="s">
        <v>226</v>
      </c>
      <c r="D181" s="201" t="s">
        <v>109</v>
      </c>
      <c r="E181" s="202" t="s">
        <v>227</v>
      </c>
      <c r="F181" s="203" t="s">
        <v>228</v>
      </c>
      <c r="G181" s="204" t="s">
        <v>138</v>
      </c>
      <c r="H181" s="205">
        <v>1</v>
      </c>
      <c r="I181" s="206"/>
      <c r="J181" s="207">
        <f>ROUND(I181*H181,2)</f>
        <v>0</v>
      </c>
      <c r="K181" s="203" t="s">
        <v>113</v>
      </c>
      <c r="L181" s="44"/>
      <c r="M181" s="208" t="s">
        <v>19</v>
      </c>
      <c r="N181" s="209" t="s">
        <v>45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2" t="s">
        <v>114</v>
      </c>
      <c r="AT181" s="212" t="s">
        <v>109</v>
      </c>
      <c r="AU181" s="212" t="s">
        <v>82</v>
      </c>
      <c r="AY181" s="17" t="s">
        <v>107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7" t="s">
        <v>114</v>
      </c>
      <c r="BK181" s="213">
        <f>ROUND(I181*H181,2)</f>
        <v>0</v>
      </c>
      <c r="BL181" s="17" t="s">
        <v>114</v>
      </c>
      <c r="BM181" s="212" t="s">
        <v>229</v>
      </c>
    </row>
    <row r="182" spans="1:47" s="2" customFormat="1" ht="12">
      <c r="A182" s="38"/>
      <c r="B182" s="39"/>
      <c r="C182" s="40"/>
      <c r="D182" s="214" t="s">
        <v>116</v>
      </c>
      <c r="E182" s="40"/>
      <c r="F182" s="215" t="s">
        <v>230</v>
      </c>
      <c r="G182" s="40"/>
      <c r="H182" s="40"/>
      <c r="I182" s="216"/>
      <c r="J182" s="40"/>
      <c r="K182" s="40"/>
      <c r="L182" s="44"/>
      <c r="M182" s="217"/>
      <c r="N182" s="218"/>
      <c r="O182" s="85"/>
      <c r="P182" s="85"/>
      <c r="Q182" s="85"/>
      <c r="R182" s="85"/>
      <c r="S182" s="85"/>
      <c r="T182" s="86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116</v>
      </c>
      <c r="AU182" s="17" t="s">
        <v>82</v>
      </c>
    </row>
    <row r="183" spans="1:51" s="13" customFormat="1" ht="12">
      <c r="A183" s="13"/>
      <c r="B183" s="219"/>
      <c r="C183" s="220"/>
      <c r="D183" s="221" t="s">
        <v>118</v>
      </c>
      <c r="E183" s="222" t="s">
        <v>19</v>
      </c>
      <c r="F183" s="223" t="s">
        <v>231</v>
      </c>
      <c r="G183" s="220"/>
      <c r="H183" s="224">
        <v>1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118</v>
      </c>
      <c r="AU183" s="230" t="s">
        <v>82</v>
      </c>
      <c r="AV183" s="13" t="s">
        <v>82</v>
      </c>
      <c r="AW183" s="13" t="s">
        <v>33</v>
      </c>
      <c r="AX183" s="13" t="s">
        <v>72</v>
      </c>
      <c r="AY183" s="230" t="s">
        <v>107</v>
      </c>
    </row>
    <row r="184" spans="1:51" s="14" customFormat="1" ht="12">
      <c r="A184" s="14"/>
      <c r="B184" s="231"/>
      <c r="C184" s="232"/>
      <c r="D184" s="221" t="s">
        <v>118</v>
      </c>
      <c r="E184" s="233" t="s">
        <v>19</v>
      </c>
      <c r="F184" s="234" t="s">
        <v>130</v>
      </c>
      <c r="G184" s="232"/>
      <c r="H184" s="235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1" t="s">
        <v>118</v>
      </c>
      <c r="AU184" s="241" t="s">
        <v>82</v>
      </c>
      <c r="AV184" s="14" t="s">
        <v>114</v>
      </c>
      <c r="AW184" s="14" t="s">
        <v>33</v>
      </c>
      <c r="AX184" s="14" t="s">
        <v>80</v>
      </c>
      <c r="AY184" s="241" t="s">
        <v>107</v>
      </c>
    </row>
    <row r="185" spans="1:65" s="2" customFormat="1" ht="21.75" customHeight="1">
      <c r="A185" s="38"/>
      <c r="B185" s="39"/>
      <c r="C185" s="201" t="s">
        <v>232</v>
      </c>
      <c r="D185" s="201" t="s">
        <v>109</v>
      </c>
      <c r="E185" s="202" t="s">
        <v>233</v>
      </c>
      <c r="F185" s="203" t="s">
        <v>234</v>
      </c>
      <c r="G185" s="204" t="s">
        <v>138</v>
      </c>
      <c r="H185" s="205">
        <v>2</v>
      </c>
      <c r="I185" s="206"/>
      <c r="J185" s="207">
        <f>ROUND(I185*H185,2)</f>
        <v>0</v>
      </c>
      <c r="K185" s="203" t="s">
        <v>113</v>
      </c>
      <c r="L185" s="44"/>
      <c r="M185" s="208" t="s">
        <v>19</v>
      </c>
      <c r="N185" s="209" t="s">
        <v>45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2" t="s">
        <v>114</v>
      </c>
      <c r="AT185" s="212" t="s">
        <v>109</v>
      </c>
      <c r="AU185" s="212" t="s">
        <v>82</v>
      </c>
      <c r="AY185" s="17" t="s">
        <v>107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7" t="s">
        <v>114</v>
      </c>
      <c r="BK185" s="213">
        <f>ROUND(I185*H185,2)</f>
        <v>0</v>
      </c>
      <c r="BL185" s="17" t="s">
        <v>114</v>
      </c>
      <c r="BM185" s="212" t="s">
        <v>235</v>
      </c>
    </row>
    <row r="186" spans="1:47" s="2" customFormat="1" ht="12">
      <c r="A186" s="38"/>
      <c r="B186" s="39"/>
      <c r="C186" s="40"/>
      <c r="D186" s="214" t="s">
        <v>116</v>
      </c>
      <c r="E186" s="40"/>
      <c r="F186" s="215" t="s">
        <v>236</v>
      </c>
      <c r="G186" s="40"/>
      <c r="H186" s="40"/>
      <c r="I186" s="216"/>
      <c r="J186" s="40"/>
      <c r="K186" s="40"/>
      <c r="L186" s="44"/>
      <c r="M186" s="217"/>
      <c r="N186" s="218"/>
      <c r="O186" s="85"/>
      <c r="P186" s="85"/>
      <c r="Q186" s="85"/>
      <c r="R186" s="85"/>
      <c r="S186" s="85"/>
      <c r="T186" s="86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116</v>
      </c>
      <c r="AU186" s="17" t="s">
        <v>82</v>
      </c>
    </row>
    <row r="187" spans="1:51" s="13" customFormat="1" ht="12">
      <c r="A187" s="13"/>
      <c r="B187" s="219"/>
      <c r="C187" s="220"/>
      <c r="D187" s="221" t="s">
        <v>118</v>
      </c>
      <c r="E187" s="222" t="s">
        <v>19</v>
      </c>
      <c r="F187" s="223" t="s">
        <v>237</v>
      </c>
      <c r="G187" s="220"/>
      <c r="H187" s="224">
        <v>1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118</v>
      </c>
      <c r="AU187" s="230" t="s">
        <v>82</v>
      </c>
      <c r="AV187" s="13" t="s">
        <v>82</v>
      </c>
      <c r="AW187" s="13" t="s">
        <v>33</v>
      </c>
      <c r="AX187" s="13" t="s">
        <v>72</v>
      </c>
      <c r="AY187" s="230" t="s">
        <v>107</v>
      </c>
    </row>
    <row r="188" spans="1:51" s="13" customFormat="1" ht="12">
      <c r="A188" s="13"/>
      <c r="B188" s="219"/>
      <c r="C188" s="220"/>
      <c r="D188" s="221" t="s">
        <v>118</v>
      </c>
      <c r="E188" s="222" t="s">
        <v>19</v>
      </c>
      <c r="F188" s="223" t="s">
        <v>225</v>
      </c>
      <c r="G188" s="220"/>
      <c r="H188" s="224">
        <v>1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118</v>
      </c>
      <c r="AU188" s="230" t="s">
        <v>82</v>
      </c>
      <c r="AV188" s="13" t="s">
        <v>82</v>
      </c>
      <c r="AW188" s="13" t="s">
        <v>33</v>
      </c>
      <c r="AX188" s="13" t="s">
        <v>72</v>
      </c>
      <c r="AY188" s="230" t="s">
        <v>107</v>
      </c>
    </row>
    <row r="189" spans="1:51" s="14" customFormat="1" ht="12">
      <c r="A189" s="14"/>
      <c r="B189" s="231"/>
      <c r="C189" s="232"/>
      <c r="D189" s="221" t="s">
        <v>118</v>
      </c>
      <c r="E189" s="233" t="s">
        <v>19</v>
      </c>
      <c r="F189" s="234" t="s">
        <v>130</v>
      </c>
      <c r="G189" s="232"/>
      <c r="H189" s="235">
        <v>2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1" t="s">
        <v>118</v>
      </c>
      <c r="AU189" s="241" t="s">
        <v>82</v>
      </c>
      <c r="AV189" s="14" t="s">
        <v>114</v>
      </c>
      <c r="AW189" s="14" t="s">
        <v>33</v>
      </c>
      <c r="AX189" s="14" t="s">
        <v>80</v>
      </c>
      <c r="AY189" s="241" t="s">
        <v>107</v>
      </c>
    </row>
    <row r="190" spans="1:65" s="2" customFormat="1" ht="21.75" customHeight="1">
      <c r="A190" s="38"/>
      <c r="B190" s="39"/>
      <c r="C190" s="201" t="s">
        <v>238</v>
      </c>
      <c r="D190" s="201" t="s">
        <v>109</v>
      </c>
      <c r="E190" s="202" t="s">
        <v>239</v>
      </c>
      <c r="F190" s="203" t="s">
        <v>240</v>
      </c>
      <c r="G190" s="204" t="s">
        <v>138</v>
      </c>
      <c r="H190" s="205">
        <v>1</v>
      </c>
      <c r="I190" s="206"/>
      <c r="J190" s="207">
        <f>ROUND(I190*H190,2)</f>
        <v>0</v>
      </c>
      <c r="K190" s="203" t="s">
        <v>113</v>
      </c>
      <c r="L190" s="44"/>
      <c r="M190" s="208" t="s">
        <v>19</v>
      </c>
      <c r="N190" s="209" t="s">
        <v>45</v>
      </c>
      <c r="O190" s="85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2" t="s">
        <v>114</v>
      </c>
      <c r="AT190" s="212" t="s">
        <v>109</v>
      </c>
      <c r="AU190" s="212" t="s">
        <v>82</v>
      </c>
      <c r="AY190" s="17" t="s">
        <v>107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7" t="s">
        <v>114</v>
      </c>
      <c r="BK190" s="213">
        <f>ROUND(I190*H190,2)</f>
        <v>0</v>
      </c>
      <c r="BL190" s="17" t="s">
        <v>114</v>
      </c>
      <c r="BM190" s="212" t="s">
        <v>241</v>
      </c>
    </row>
    <row r="191" spans="1:47" s="2" customFormat="1" ht="12">
      <c r="A191" s="38"/>
      <c r="B191" s="39"/>
      <c r="C191" s="40"/>
      <c r="D191" s="214" t="s">
        <v>116</v>
      </c>
      <c r="E191" s="40"/>
      <c r="F191" s="215" t="s">
        <v>242</v>
      </c>
      <c r="G191" s="40"/>
      <c r="H191" s="40"/>
      <c r="I191" s="216"/>
      <c r="J191" s="40"/>
      <c r="K191" s="40"/>
      <c r="L191" s="44"/>
      <c r="M191" s="217"/>
      <c r="N191" s="218"/>
      <c r="O191" s="85"/>
      <c r="P191" s="85"/>
      <c r="Q191" s="85"/>
      <c r="R191" s="85"/>
      <c r="S191" s="85"/>
      <c r="T191" s="86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116</v>
      </c>
      <c r="AU191" s="17" t="s">
        <v>82</v>
      </c>
    </row>
    <row r="192" spans="1:51" s="13" customFormat="1" ht="12">
      <c r="A192" s="13"/>
      <c r="B192" s="219"/>
      <c r="C192" s="220"/>
      <c r="D192" s="221" t="s">
        <v>118</v>
      </c>
      <c r="E192" s="222" t="s">
        <v>19</v>
      </c>
      <c r="F192" s="223" t="s">
        <v>243</v>
      </c>
      <c r="G192" s="220"/>
      <c r="H192" s="224">
        <v>1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118</v>
      </c>
      <c r="AU192" s="230" t="s">
        <v>82</v>
      </c>
      <c r="AV192" s="13" t="s">
        <v>82</v>
      </c>
      <c r="AW192" s="13" t="s">
        <v>33</v>
      </c>
      <c r="AX192" s="13" t="s">
        <v>72</v>
      </c>
      <c r="AY192" s="230" t="s">
        <v>107</v>
      </c>
    </row>
    <row r="193" spans="1:51" s="14" customFormat="1" ht="12">
      <c r="A193" s="14"/>
      <c r="B193" s="231"/>
      <c r="C193" s="232"/>
      <c r="D193" s="221" t="s">
        <v>118</v>
      </c>
      <c r="E193" s="233" t="s">
        <v>19</v>
      </c>
      <c r="F193" s="234" t="s">
        <v>130</v>
      </c>
      <c r="G193" s="232"/>
      <c r="H193" s="235">
        <v>1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1" t="s">
        <v>118</v>
      </c>
      <c r="AU193" s="241" t="s">
        <v>82</v>
      </c>
      <c r="AV193" s="14" t="s">
        <v>114</v>
      </c>
      <c r="AW193" s="14" t="s">
        <v>33</v>
      </c>
      <c r="AX193" s="14" t="s">
        <v>80</v>
      </c>
      <c r="AY193" s="241" t="s">
        <v>107</v>
      </c>
    </row>
    <row r="194" spans="1:65" s="2" customFormat="1" ht="21.75" customHeight="1">
      <c r="A194" s="38"/>
      <c r="B194" s="39"/>
      <c r="C194" s="201" t="s">
        <v>8</v>
      </c>
      <c r="D194" s="201" t="s">
        <v>109</v>
      </c>
      <c r="E194" s="202" t="s">
        <v>244</v>
      </c>
      <c r="F194" s="203" t="s">
        <v>245</v>
      </c>
      <c r="G194" s="204" t="s">
        <v>138</v>
      </c>
      <c r="H194" s="205">
        <v>3</v>
      </c>
      <c r="I194" s="206"/>
      <c r="J194" s="207">
        <f>ROUND(I194*H194,2)</f>
        <v>0</v>
      </c>
      <c r="K194" s="203" t="s">
        <v>113</v>
      </c>
      <c r="L194" s="44"/>
      <c r="M194" s="208" t="s">
        <v>19</v>
      </c>
      <c r="N194" s="209" t="s">
        <v>45</v>
      </c>
      <c r="O194" s="85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2" t="s">
        <v>114</v>
      </c>
      <c r="AT194" s="212" t="s">
        <v>109</v>
      </c>
      <c r="AU194" s="212" t="s">
        <v>82</v>
      </c>
      <c r="AY194" s="17" t="s">
        <v>107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7" t="s">
        <v>114</v>
      </c>
      <c r="BK194" s="213">
        <f>ROUND(I194*H194,2)</f>
        <v>0</v>
      </c>
      <c r="BL194" s="17" t="s">
        <v>114</v>
      </c>
      <c r="BM194" s="212" t="s">
        <v>246</v>
      </c>
    </row>
    <row r="195" spans="1:47" s="2" customFormat="1" ht="12">
      <c r="A195" s="38"/>
      <c r="B195" s="39"/>
      <c r="C195" s="40"/>
      <c r="D195" s="214" t="s">
        <v>116</v>
      </c>
      <c r="E195" s="40"/>
      <c r="F195" s="215" t="s">
        <v>247</v>
      </c>
      <c r="G195" s="40"/>
      <c r="H195" s="40"/>
      <c r="I195" s="216"/>
      <c r="J195" s="40"/>
      <c r="K195" s="40"/>
      <c r="L195" s="44"/>
      <c r="M195" s="217"/>
      <c r="N195" s="218"/>
      <c r="O195" s="85"/>
      <c r="P195" s="85"/>
      <c r="Q195" s="85"/>
      <c r="R195" s="85"/>
      <c r="S195" s="85"/>
      <c r="T195" s="86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116</v>
      </c>
      <c r="AU195" s="17" t="s">
        <v>82</v>
      </c>
    </row>
    <row r="196" spans="1:51" s="13" customFormat="1" ht="12">
      <c r="A196" s="13"/>
      <c r="B196" s="219"/>
      <c r="C196" s="220"/>
      <c r="D196" s="221" t="s">
        <v>118</v>
      </c>
      <c r="E196" s="222" t="s">
        <v>19</v>
      </c>
      <c r="F196" s="223" t="s">
        <v>248</v>
      </c>
      <c r="G196" s="220"/>
      <c r="H196" s="224">
        <v>1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118</v>
      </c>
      <c r="AU196" s="230" t="s">
        <v>82</v>
      </c>
      <c r="AV196" s="13" t="s">
        <v>82</v>
      </c>
      <c r="AW196" s="13" t="s">
        <v>33</v>
      </c>
      <c r="AX196" s="13" t="s">
        <v>72</v>
      </c>
      <c r="AY196" s="230" t="s">
        <v>107</v>
      </c>
    </row>
    <row r="197" spans="1:51" s="13" customFormat="1" ht="12">
      <c r="A197" s="13"/>
      <c r="B197" s="219"/>
      <c r="C197" s="220"/>
      <c r="D197" s="221" t="s">
        <v>118</v>
      </c>
      <c r="E197" s="222" t="s">
        <v>19</v>
      </c>
      <c r="F197" s="223" t="s">
        <v>249</v>
      </c>
      <c r="G197" s="220"/>
      <c r="H197" s="224">
        <v>1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118</v>
      </c>
      <c r="AU197" s="230" t="s">
        <v>82</v>
      </c>
      <c r="AV197" s="13" t="s">
        <v>82</v>
      </c>
      <c r="AW197" s="13" t="s">
        <v>33</v>
      </c>
      <c r="AX197" s="13" t="s">
        <v>72</v>
      </c>
      <c r="AY197" s="230" t="s">
        <v>107</v>
      </c>
    </row>
    <row r="198" spans="1:51" s="13" customFormat="1" ht="12">
      <c r="A198" s="13"/>
      <c r="B198" s="219"/>
      <c r="C198" s="220"/>
      <c r="D198" s="221" t="s">
        <v>118</v>
      </c>
      <c r="E198" s="222" t="s">
        <v>19</v>
      </c>
      <c r="F198" s="223" t="s">
        <v>250</v>
      </c>
      <c r="G198" s="220"/>
      <c r="H198" s="224">
        <v>1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118</v>
      </c>
      <c r="AU198" s="230" t="s">
        <v>82</v>
      </c>
      <c r="AV198" s="13" t="s">
        <v>82</v>
      </c>
      <c r="AW198" s="13" t="s">
        <v>33</v>
      </c>
      <c r="AX198" s="13" t="s">
        <v>72</v>
      </c>
      <c r="AY198" s="230" t="s">
        <v>107</v>
      </c>
    </row>
    <row r="199" spans="1:51" s="14" customFormat="1" ht="12">
      <c r="A199" s="14"/>
      <c r="B199" s="231"/>
      <c r="C199" s="232"/>
      <c r="D199" s="221" t="s">
        <v>118</v>
      </c>
      <c r="E199" s="233" t="s">
        <v>19</v>
      </c>
      <c r="F199" s="234" t="s">
        <v>130</v>
      </c>
      <c r="G199" s="232"/>
      <c r="H199" s="235">
        <v>3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1" t="s">
        <v>118</v>
      </c>
      <c r="AU199" s="241" t="s">
        <v>82</v>
      </c>
      <c r="AV199" s="14" t="s">
        <v>114</v>
      </c>
      <c r="AW199" s="14" t="s">
        <v>33</v>
      </c>
      <c r="AX199" s="14" t="s">
        <v>80</v>
      </c>
      <c r="AY199" s="241" t="s">
        <v>107</v>
      </c>
    </row>
    <row r="200" spans="1:65" s="2" customFormat="1" ht="21.75" customHeight="1">
      <c r="A200" s="38"/>
      <c r="B200" s="39"/>
      <c r="C200" s="201" t="s">
        <v>251</v>
      </c>
      <c r="D200" s="201" t="s">
        <v>109</v>
      </c>
      <c r="E200" s="202" t="s">
        <v>252</v>
      </c>
      <c r="F200" s="203" t="s">
        <v>253</v>
      </c>
      <c r="G200" s="204" t="s">
        <v>138</v>
      </c>
      <c r="H200" s="205">
        <v>3</v>
      </c>
      <c r="I200" s="206"/>
      <c r="J200" s="207">
        <f>ROUND(I200*H200,2)</f>
        <v>0</v>
      </c>
      <c r="K200" s="203" t="s">
        <v>113</v>
      </c>
      <c r="L200" s="44"/>
      <c r="M200" s="208" t="s">
        <v>19</v>
      </c>
      <c r="N200" s="209" t="s">
        <v>45</v>
      </c>
      <c r="O200" s="85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2" t="s">
        <v>114</v>
      </c>
      <c r="AT200" s="212" t="s">
        <v>109</v>
      </c>
      <c r="AU200" s="212" t="s">
        <v>82</v>
      </c>
      <c r="AY200" s="17" t="s">
        <v>107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7" t="s">
        <v>114</v>
      </c>
      <c r="BK200" s="213">
        <f>ROUND(I200*H200,2)</f>
        <v>0</v>
      </c>
      <c r="BL200" s="17" t="s">
        <v>114</v>
      </c>
      <c r="BM200" s="212" t="s">
        <v>254</v>
      </c>
    </row>
    <row r="201" spans="1:47" s="2" customFormat="1" ht="12">
      <c r="A201" s="38"/>
      <c r="B201" s="39"/>
      <c r="C201" s="40"/>
      <c r="D201" s="214" t="s">
        <v>116</v>
      </c>
      <c r="E201" s="40"/>
      <c r="F201" s="215" t="s">
        <v>255</v>
      </c>
      <c r="G201" s="40"/>
      <c r="H201" s="40"/>
      <c r="I201" s="216"/>
      <c r="J201" s="40"/>
      <c r="K201" s="40"/>
      <c r="L201" s="44"/>
      <c r="M201" s="217"/>
      <c r="N201" s="218"/>
      <c r="O201" s="85"/>
      <c r="P201" s="85"/>
      <c r="Q201" s="85"/>
      <c r="R201" s="85"/>
      <c r="S201" s="85"/>
      <c r="T201" s="86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116</v>
      </c>
      <c r="AU201" s="17" t="s">
        <v>82</v>
      </c>
    </row>
    <row r="202" spans="1:51" s="13" customFormat="1" ht="12">
      <c r="A202" s="13"/>
      <c r="B202" s="219"/>
      <c r="C202" s="220"/>
      <c r="D202" s="221" t="s">
        <v>118</v>
      </c>
      <c r="E202" s="222" t="s">
        <v>19</v>
      </c>
      <c r="F202" s="223" t="s">
        <v>256</v>
      </c>
      <c r="G202" s="220"/>
      <c r="H202" s="224">
        <v>1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118</v>
      </c>
      <c r="AU202" s="230" t="s">
        <v>82</v>
      </c>
      <c r="AV202" s="13" t="s">
        <v>82</v>
      </c>
      <c r="AW202" s="13" t="s">
        <v>33</v>
      </c>
      <c r="AX202" s="13" t="s">
        <v>72</v>
      </c>
      <c r="AY202" s="230" t="s">
        <v>107</v>
      </c>
    </row>
    <row r="203" spans="1:51" s="13" customFormat="1" ht="12">
      <c r="A203" s="13"/>
      <c r="B203" s="219"/>
      <c r="C203" s="220"/>
      <c r="D203" s="221" t="s">
        <v>118</v>
      </c>
      <c r="E203" s="222" t="s">
        <v>19</v>
      </c>
      <c r="F203" s="223" t="s">
        <v>257</v>
      </c>
      <c r="G203" s="220"/>
      <c r="H203" s="224">
        <v>1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118</v>
      </c>
      <c r="AU203" s="230" t="s">
        <v>82</v>
      </c>
      <c r="AV203" s="13" t="s">
        <v>82</v>
      </c>
      <c r="AW203" s="13" t="s">
        <v>33</v>
      </c>
      <c r="AX203" s="13" t="s">
        <v>72</v>
      </c>
      <c r="AY203" s="230" t="s">
        <v>107</v>
      </c>
    </row>
    <row r="204" spans="1:51" s="13" customFormat="1" ht="12">
      <c r="A204" s="13"/>
      <c r="B204" s="219"/>
      <c r="C204" s="220"/>
      <c r="D204" s="221" t="s">
        <v>118</v>
      </c>
      <c r="E204" s="222" t="s">
        <v>19</v>
      </c>
      <c r="F204" s="223" t="s">
        <v>258</v>
      </c>
      <c r="G204" s="220"/>
      <c r="H204" s="224">
        <v>1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118</v>
      </c>
      <c r="AU204" s="230" t="s">
        <v>82</v>
      </c>
      <c r="AV204" s="13" t="s">
        <v>82</v>
      </c>
      <c r="AW204" s="13" t="s">
        <v>33</v>
      </c>
      <c r="AX204" s="13" t="s">
        <v>72</v>
      </c>
      <c r="AY204" s="230" t="s">
        <v>107</v>
      </c>
    </row>
    <row r="205" spans="1:51" s="14" customFormat="1" ht="12">
      <c r="A205" s="14"/>
      <c r="B205" s="231"/>
      <c r="C205" s="232"/>
      <c r="D205" s="221" t="s">
        <v>118</v>
      </c>
      <c r="E205" s="233" t="s">
        <v>19</v>
      </c>
      <c r="F205" s="234" t="s">
        <v>130</v>
      </c>
      <c r="G205" s="232"/>
      <c r="H205" s="235">
        <v>3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1" t="s">
        <v>118</v>
      </c>
      <c r="AU205" s="241" t="s">
        <v>82</v>
      </c>
      <c r="AV205" s="14" t="s">
        <v>114</v>
      </c>
      <c r="AW205" s="14" t="s">
        <v>33</v>
      </c>
      <c r="AX205" s="14" t="s">
        <v>80</v>
      </c>
      <c r="AY205" s="241" t="s">
        <v>107</v>
      </c>
    </row>
    <row r="206" spans="1:65" s="2" customFormat="1" ht="21.75" customHeight="1">
      <c r="A206" s="38"/>
      <c r="B206" s="39"/>
      <c r="C206" s="201" t="s">
        <v>259</v>
      </c>
      <c r="D206" s="201" t="s">
        <v>109</v>
      </c>
      <c r="E206" s="202" t="s">
        <v>260</v>
      </c>
      <c r="F206" s="203" t="s">
        <v>261</v>
      </c>
      <c r="G206" s="204" t="s">
        <v>138</v>
      </c>
      <c r="H206" s="205">
        <v>1</v>
      </c>
      <c r="I206" s="206"/>
      <c r="J206" s="207">
        <f>ROUND(I206*H206,2)</f>
        <v>0</v>
      </c>
      <c r="K206" s="203" t="s">
        <v>113</v>
      </c>
      <c r="L206" s="44"/>
      <c r="M206" s="208" t="s">
        <v>19</v>
      </c>
      <c r="N206" s="209" t="s">
        <v>45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2" t="s">
        <v>114</v>
      </c>
      <c r="AT206" s="212" t="s">
        <v>109</v>
      </c>
      <c r="AU206" s="212" t="s">
        <v>82</v>
      </c>
      <c r="AY206" s="17" t="s">
        <v>107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7" t="s">
        <v>114</v>
      </c>
      <c r="BK206" s="213">
        <f>ROUND(I206*H206,2)</f>
        <v>0</v>
      </c>
      <c r="BL206" s="17" t="s">
        <v>114</v>
      </c>
      <c r="BM206" s="212" t="s">
        <v>262</v>
      </c>
    </row>
    <row r="207" spans="1:47" s="2" customFormat="1" ht="12">
      <c r="A207" s="38"/>
      <c r="B207" s="39"/>
      <c r="C207" s="40"/>
      <c r="D207" s="214" t="s">
        <v>116</v>
      </c>
      <c r="E207" s="40"/>
      <c r="F207" s="215" t="s">
        <v>263</v>
      </c>
      <c r="G207" s="40"/>
      <c r="H207" s="40"/>
      <c r="I207" s="216"/>
      <c r="J207" s="40"/>
      <c r="K207" s="40"/>
      <c r="L207" s="44"/>
      <c r="M207" s="217"/>
      <c r="N207" s="218"/>
      <c r="O207" s="85"/>
      <c r="P207" s="85"/>
      <c r="Q207" s="85"/>
      <c r="R207" s="85"/>
      <c r="S207" s="85"/>
      <c r="T207" s="86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116</v>
      </c>
      <c r="AU207" s="17" t="s">
        <v>82</v>
      </c>
    </row>
    <row r="208" spans="1:51" s="13" customFormat="1" ht="12">
      <c r="A208" s="13"/>
      <c r="B208" s="219"/>
      <c r="C208" s="220"/>
      <c r="D208" s="221" t="s">
        <v>118</v>
      </c>
      <c r="E208" s="222" t="s">
        <v>19</v>
      </c>
      <c r="F208" s="223" t="s">
        <v>264</v>
      </c>
      <c r="G208" s="220"/>
      <c r="H208" s="224">
        <v>1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118</v>
      </c>
      <c r="AU208" s="230" t="s">
        <v>82</v>
      </c>
      <c r="AV208" s="13" t="s">
        <v>82</v>
      </c>
      <c r="AW208" s="13" t="s">
        <v>33</v>
      </c>
      <c r="AX208" s="13" t="s">
        <v>80</v>
      </c>
      <c r="AY208" s="230" t="s">
        <v>107</v>
      </c>
    </row>
    <row r="209" spans="1:65" s="2" customFormat="1" ht="24.15" customHeight="1">
      <c r="A209" s="38"/>
      <c r="B209" s="39"/>
      <c r="C209" s="201" t="s">
        <v>265</v>
      </c>
      <c r="D209" s="201" t="s">
        <v>109</v>
      </c>
      <c r="E209" s="202" t="s">
        <v>266</v>
      </c>
      <c r="F209" s="203" t="s">
        <v>267</v>
      </c>
      <c r="G209" s="204" t="s">
        <v>138</v>
      </c>
      <c r="H209" s="205">
        <v>1</v>
      </c>
      <c r="I209" s="206"/>
      <c r="J209" s="207">
        <f>ROUND(I209*H209,2)</f>
        <v>0</v>
      </c>
      <c r="K209" s="203" t="s">
        <v>113</v>
      </c>
      <c r="L209" s="44"/>
      <c r="M209" s="208" t="s">
        <v>19</v>
      </c>
      <c r="N209" s="209" t="s">
        <v>45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2" t="s">
        <v>114</v>
      </c>
      <c r="AT209" s="212" t="s">
        <v>109</v>
      </c>
      <c r="AU209" s="212" t="s">
        <v>82</v>
      </c>
      <c r="AY209" s="17" t="s">
        <v>107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7" t="s">
        <v>114</v>
      </c>
      <c r="BK209" s="213">
        <f>ROUND(I209*H209,2)</f>
        <v>0</v>
      </c>
      <c r="BL209" s="17" t="s">
        <v>114</v>
      </c>
      <c r="BM209" s="212" t="s">
        <v>268</v>
      </c>
    </row>
    <row r="210" spans="1:47" s="2" customFormat="1" ht="12">
      <c r="A210" s="38"/>
      <c r="B210" s="39"/>
      <c r="C210" s="40"/>
      <c r="D210" s="214" t="s">
        <v>116</v>
      </c>
      <c r="E210" s="40"/>
      <c r="F210" s="215" t="s">
        <v>269</v>
      </c>
      <c r="G210" s="40"/>
      <c r="H210" s="40"/>
      <c r="I210" s="216"/>
      <c r="J210" s="40"/>
      <c r="K210" s="40"/>
      <c r="L210" s="44"/>
      <c r="M210" s="217"/>
      <c r="N210" s="218"/>
      <c r="O210" s="85"/>
      <c r="P210" s="85"/>
      <c r="Q210" s="85"/>
      <c r="R210" s="85"/>
      <c r="S210" s="85"/>
      <c r="T210" s="86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116</v>
      </c>
      <c r="AU210" s="17" t="s">
        <v>82</v>
      </c>
    </row>
    <row r="211" spans="1:51" s="13" customFormat="1" ht="12">
      <c r="A211" s="13"/>
      <c r="B211" s="219"/>
      <c r="C211" s="220"/>
      <c r="D211" s="221" t="s">
        <v>118</v>
      </c>
      <c r="E211" s="222" t="s">
        <v>19</v>
      </c>
      <c r="F211" s="223" t="s">
        <v>270</v>
      </c>
      <c r="G211" s="220"/>
      <c r="H211" s="224">
        <v>1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118</v>
      </c>
      <c r="AU211" s="230" t="s">
        <v>82</v>
      </c>
      <c r="AV211" s="13" t="s">
        <v>82</v>
      </c>
      <c r="AW211" s="13" t="s">
        <v>33</v>
      </c>
      <c r="AX211" s="13" t="s">
        <v>72</v>
      </c>
      <c r="AY211" s="230" t="s">
        <v>107</v>
      </c>
    </row>
    <row r="212" spans="1:51" s="14" customFormat="1" ht="12">
      <c r="A212" s="14"/>
      <c r="B212" s="231"/>
      <c r="C212" s="232"/>
      <c r="D212" s="221" t="s">
        <v>118</v>
      </c>
      <c r="E212" s="233" t="s">
        <v>19</v>
      </c>
      <c r="F212" s="234" t="s">
        <v>130</v>
      </c>
      <c r="G212" s="232"/>
      <c r="H212" s="235">
        <v>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1" t="s">
        <v>118</v>
      </c>
      <c r="AU212" s="241" t="s">
        <v>82</v>
      </c>
      <c r="AV212" s="14" t="s">
        <v>114</v>
      </c>
      <c r="AW212" s="14" t="s">
        <v>33</v>
      </c>
      <c r="AX212" s="14" t="s">
        <v>80</v>
      </c>
      <c r="AY212" s="241" t="s">
        <v>107</v>
      </c>
    </row>
    <row r="213" spans="1:65" s="2" customFormat="1" ht="24.15" customHeight="1">
      <c r="A213" s="38"/>
      <c r="B213" s="39"/>
      <c r="C213" s="201" t="s">
        <v>271</v>
      </c>
      <c r="D213" s="201" t="s">
        <v>109</v>
      </c>
      <c r="E213" s="202" t="s">
        <v>272</v>
      </c>
      <c r="F213" s="203" t="s">
        <v>273</v>
      </c>
      <c r="G213" s="204" t="s">
        <v>138</v>
      </c>
      <c r="H213" s="205">
        <v>4</v>
      </c>
      <c r="I213" s="206"/>
      <c r="J213" s="207">
        <f>ROUND(I213*H213,2)</f>
        <v>0</v>
      </c>
      <c r="K213" s="203" t="s">
        <v>113</v>
      </c>
      <c r="L213" s="44"/>
      <c r="M213" s="208" t="s">
        <v>19</v>
      </c>
      <c r="N213" s="209" t="s">
        <v>45</v>
      </c>
      <c r="O213" s="85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2" t="s">
        <v>114</v>
      </c>
      <c r="AT213" s="212" t="s">
        <v>109</v>
      </c>
      <c r="AU213" s="212" t="s">
        <v>82</v>
      </c>
      <c r="AY213" s="17" t="s">
        <v>107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7" t="s">
        <v>114</v>
      </c>
      <c r="BK213" s="213">
        <f>ROUND(I213*H213,2)</f>
        <v>0</v>
      </c>
      <c r="BL213" s="17" t="s">
        <v>114</v>
      </c>
      <c r="BM213" s="212" t="s">
        <v>274</v>
      </c>
    </row>
    <row r="214" spans="1:47" s="2" customFormat="1" ht="12">
      <c r="A214" s="38"/>
      <c r="B214" s="39"/>
      <c r="C214" s="40"/>
      <c r="D214" s="214" t="s">
        <v>116</v>
      </c>
      <c r="E214" s="40"/>
      <c r="F214" s="215" t="s">
        <v>275</v>
      </c>
      <c r="G214" s="40"/>
      <c r="H214" s="40"/>
      <c r="I214" s="216"/>
      <c r="J214" s="40"/>
      <c r="K214" s="40"/>
      <c r="L214" s="44"/>
      <c r="M214" s="217"/>
      <c r="N214" s="218"/>
      <c r="O214" s="85"/>
      <c r="P214" s="85"/>
      <c r="Q214" s="85"/>
      <c r="R214" s="85"/>
      <c r="S214" s="85"/>
      <c r="T214" s="86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116</v>
      </c>
      <c r="AU214" s="17" t="s">
        <v>82</v>
      </c>
    </row>
    <row r="215" spans="1:51" s="13" customFormat="1" ht="12">
      <c r="A215" s="13"/>
      <c r="B215" s="219"/>
      <c r="C215" s="220"/>
      <c r="D215" s="221" t="s">
        <v>118</v>
      </c>
      <c r="E215" s="222" t="s">
        <v>19</v>
      </c>
      <c r="F215" s="223" t="s">
        <v>276</v>
      </c>
      <c r="G215" s="220"/>
      <c r="H215" s="224">
        <v>2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118</v>
      </c>
      <c r="AU215" s="230" t="s">
        <v>82</v>
      </c>
      <c r="AV215" s="13" t="s">
        <v>82</v>
      </c>
      <c r="AW215" s="13" t="s">
        <v>33</v>
      </c>
      <c r="AX215" s="13" t="s">
        <v>72</v>
      </c>
      <c r="AY215" s="230" t="s">
        <v>107</v>
      </c>
    </row>
    <row r="216" spans="1:51" s="13" customFormat="1" ht="12">
      <c r="A216" s="13"/>
      <c r="B216" s="219"/>
      <c r="C216" s="220"/>
      <c r="D216" s="221" t="s">
        <v>118</v>
      </c>
      <c r="E216" s="222" t="s">
        <v>19</v>
      </c>
      <c r="F216" s="223" t="s">
        <v>277</v>
      </c>
      <c r="G216" s="220"/>
      <c r="H216" s="224">
        <v>1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118</v>
      </c>
      <c r="AU216" s="230" t="s">
        <v>82</v>
      </c>
      <c r="AV216" s="13" t="s">
        <v>82</v>
      </c>
      <c r="AW216" s="13" t="s">
        <v>33</v>
      </c>
      <c r="AX216" s="13" t="s">
        <v>72</v>
      </c>
      <c r="AY216" s="230" t="s">
        <v>107</v>
      </c>
    </row>
    <row r="217" spans="1:51" s="13" customFormat="1" ht="12">
      <c r="A217" s="13"/>
      <c r="B217" s="219"/>
      <c r="C217" s="220"/>
      <c r="D217" s="221" t="s">
        <v>118</v>
      </c>
      <c r="E217" s="222" t="s">
        <v>19</v>
      </c>
      <c r="F217" s="223" t="s">
        <v>278</v>
      </c>
      <c r="G217" s="220"/>
      <c r="H217" s="224">
        <v>1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118</v>
      </c>
      <c r="AU217" s="230" t="s">
        <v>82</v>
      </c>
      <c r="AV217" s="13" t="s">
        <v>82</v>
      </c>
      <c r="AW217" s="13" t="s">
        <v>33</v>
      </c>
      <c r="AX217" s="13" t="s">
        <v>72</v>
      </c>
      <c r="AY217" s="230" t="s">
        <v>107</v>
      </c>
    </row>
    <row r="218" spans="1:51" s="14" customFormat="1" ht="12">
      <c r="A218" s="14"/>
      <c r="B218" s="231"/>
      <c r="C218" s="232"/>
      <c r="D218" s="221" t="s">
        <v>118</v>
      </c>
      <c r="E218" s="233" t="s">
        <v>19</v>
      </c>
      <c r="F218" s="234" t="s">
        <v>130</v>
      </c>
      <c r="G218" s="232"/>
      <c r="H218" s="235">
        <v>4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1" t="s">
        <v>118</v>
      </c>
      <c r="AU218" s="241" t="s">
        <v>82</v>
      </c>
      <c r="AV218" s="14" t="s">
        <v>114</v>
      </c>
      <c r="AW218" s="14" t="s">
        <v>33</v>
      </c>
      <c r="AX218" s="14" t="s">
        <v>80</v>
      </c>
      <c r="AY218" s="241" t="s">
        <v>107</v>
      </c>
    </row>
    <row r="219" spans="1:65" s="2" customFormat="1" ht="24.15" customHeight="1">
      <c r="A219" s="38"/>
      <c r="B219" s="39"/>
      <c r="C219" s="201" t="s">
        <v>279</v>
      </c>
      <c r="D219" s="201" t="s">
        <v>109</v>
      </c>
      <c r="E219" s="202" t="s">
        <v>280</v>
      </c>
      <c r="F219" s="203" t="s">
        <v>281</v>
      </c>
      <c r="G219" s="204" t="s">
        <v>138</v>
      </c>
      <c r="H219" s="205">
        <v>3</v>
      </c>
      <c r="I219" s="206"/>
      <c r="J219" s="207">
        <f>ROUND(I219*H219,2)</f>
        <v>0</v>
      </c>
      <c r="K219" s="203" t="s">
        <v>113</v>
      </c>
      <c r="L219" s="44"/>
      <c r="M219" s="208" t="s">
        <v>19</v>
      </c>
      <c r="N219" s="209" t="s">
        <v>45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2" t="s">
        <v>114</v>
      </c>
      <c r="AT219" s="212" t="s">
        <v>109</v>
      </c>
      <c r="AU219" s="212" t="s">
        <v>82</v>
      </c>
      <c r="AY219" s="17" t="s">
        <v>107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7" t="s">
        <v>114</v>
      </c>
      <c r="BK219" s="213">
        <f>ROUND(I219*H219,2)</f>
        <v>0</v>
      </c>
      <c r="BL219" s="17" t="s">
        <v>114</v>
      </c>
      <c r="BM219" s="212" t="s">
        <v>282</v>
      </c>
    </row>
    <row r="220" spans="1:47" s="2" customFormat="1" ht="12">
      <c r="A220" s="38"/>
      <c r="B220" s="39"/>
      <c r="C220" s="40"/>
      <c r="D220" s="214" t="s">
        <v>116</v>
      </c>
      <c r="E220" s="40"/>
      <c r="F220" s="215" t="s">
        <v>283</v>
      </c>
      <c r="G220" s="40"/>
      <c r="H220" s="40"/>
      <c r="I220" s="216"/>
      <c r="J220" s="40"/>
      <c r="K220" s="40"/>
      <c r="L220" s="44"/>
      <c r="M220" s="217"/>
      <c r="N220" s="218"/>
      <c r="O220" s="85"/>
      <c r="P220" s="85"/>
      <c r="Q220" s="85"/>
      <c r="R220" s="85"/>
      <c r="S220" s="85"/>
      <c r="T220" s="86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116</v>
      </c>
      <c r="AU220" s="17" t="s">
        <v>82</v>
      </c>
    </row>
    <row r="221" spans="1:51" s="13" customFormat="1" ht="12">
      <c r="A221" s="13"/>
      <c r="B221" s="219"/>
      <c r="C221" s="220"/>
      <c r="D221" s="221" t="s">
        <v>118</v>
      </c>
      <c r="E221" s="222" t="s">
        <v>19</v>
      </c>
      <c r="F221" s="223" t="s">
        <v>284</v>
      </c>
      <c r="G221" s="220"/>
      <c r="H221" s="224">
        <v>1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118</v>
      </c>
      <c r="AU221" s="230" t="s">
        <v>82</v>
      </c>
      <c r="AV221" s="13" t="s">
        <v>82</v>
      </c>
      <c r="AW221" s="13" t="s">
        <v>33</v>
      </c>
      <c r="AX221" s="13" t="s">
        <v>72</v>
      </c>
      <c r="AY221" s="230" t="s">
        <v>107</v>
      </c>
    </row>
    <row r="222" spans="1:51" s="13" customFormat="1" ht="12">
      <c r="A222" s="13"/>
      <c r="B222" s="219"/>
      <c r="C222" s="220"/>
      <c r="D222" s="221" t="s">
        <v>118</v>
      </c>
      <c r="E222" s="222" t="s">
        <v>19</v>
      </c>
      <c r="F222" s="223" t="s">
        <v>285</v>
      </c>
      <c r="G222" s="220"/>
      <c r="H222" s="224">
        <v>1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0" t="s">
        <v>118</v>
      </c>
      <c r="AU222" s="230" t="s">
        <v>82</v>
      </c>
      <c r="AV222" s="13" t="s">
        <v>82</v>
      </c>
      <c r="AW222" s="13" t="s">
        <v>33</v>
      </c>
      <c r="AX222" s="13" t="s">
        <v>72</v>
      </c>
      <c r="AY222" s="230" t="s">
        <v>107</v>
      </c>
    </row>
    <row r="223" spans="1:51" s="13" customFormat="1" ht="12">
      <c r="A223" s="13"/>
      <c r="B223" s="219"/>
      <c r="C223" s="220"/>
      <c r="D223" s="221" t="s">
        <v>118</v>
      </c>
      <c r="E223" s="222" t="s">
        <v>19</v>
      </c>
      <c r="F223" s="223" t="s">
        <v>286</v>
      </c>
      <c r="G223" s="220"/>
      <c r="H223" s="224">
        <v>1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118</v>
      </c>
      <c r="AU223" s="230" t="s">
        <v>82</v>
      </c>
      <c r="AV223" s="13" t="s">
        <v>82</v>
      </c>
      <c r="AW223" s="13" t="s">
        <v>33</v>
      </c>
      <c r="AX223" s="13" t="s">
        <v>72</v>
      </c>
      <c r="AY223" s="230" t="s">
        <v>107</v>
      </c>
    </row>
    <row r="224" spans="1:51" s="14" customFormat="1" ht="12">
      <c r="A224" s="14"/>
      <c r="B224" s="231"/>
      <c r="C224" s="232"/>
      <c r="D224" s="221" t="s">
        <v>118</v>
      </c>
      <c r="E224" s="233" t="s">
        <v>19</v>
      </c>
      <c r="F224" s="234" t="s">
        <v>130</v>
      </c>
      <c r="G224" s="232"/>
      <c r="H224" s="235">
        <v>3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1" t="s">
        <v>118</v>
      </c>
      <c r="AU224" s="241" t="s">
        <v>82</v>
      </c>
      <c r="AV224" s="14" t="s">
        <v>114</v>
      </c>
      <c r="AW224" s="14" t="s">
        <v>33</v>
      </c>
      <c r="AX224" s="14" t="s">
        <v>80</v>
      </c>
      <c r="AY224" s="241" t="s">
        <v>107</v>
      </c>
    </row>
    <row r="225" spans="1:65" s="2" customFormat="1" ht="24.15" customHeight="1">
      <c r="A225" s="38"/>
      <c r="B225" s="39"/>
      <c r="C225" s="201" t="s">
        <v>7</v>
      </c>
      <c r="D225" s="201" t="s">
        <v>109</v>
      </c>
      <c r="E225" s="202" t="s">
        <v>287</v>
      </c>
      <c r="F225" s="203" t="s">
        <v>288</v>
      </c>
      <c r="G225" s="204" t="s">
        <v>138</v>
      </c>
      <c r="H225" s="205">
        <v>5</v>
      </c>
      <c r="I225" s="206"/>
      <c r="J225" s="207">
        <f>ROUND(I225*H225,2)</f>
        <v>0</v>
      </c>
      <c r="K225" s="203" t="s">
        <v>113</v>
      </c>
      <c r="L225" s="44"/>
      <c r="M225" s="208" t="s">
        <v>19</v>
      </c>
      <c r="N225" s="209" t="s">
        <v>45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2" t="s">
        <v>114</v>
      </c>
      <c r="AT225" s="212" t="s">
        <v>109</v>
      </c>
      <c r="AU225" s="212" t="s">
        <v>82</v>
      </c>
      <c r="AY225" s="17" t="s">
        <v>107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7" t="s">
        <v>114</v>
      </c>
      <c r="BK225" s="213">
        <f>ROUND(I225*H225,2)</f>
        <v>0</v>
      </c>
      <c r="BL225" s="17" t="s">
        <v>114</v>
      </c>
      <c r="BM225" s="212" t="s">
        <v>289</v>
      </c>
    </row>
    <row r="226" spans="1:47" s="2" customFormat="1" ht="12">
      <c r="A226" s="38"/>
      <c r="B226" s="39"/>
      <c r="C226" s="40"/>
      <c r="D226" s="214" t="s">
        <v>116</v>
      </c>
      <c r="E226" s="40"/>
      <c r="F226" s="215" t="s">
        <v>290</v>
      </c>
      <c r="G226" s="40"/>
      <c r="H226" s="40"/>
      <c r="I226" s="216"/>
      <c r="J226" s="40"/>
      <c r="K226" s="40"/>
      <c r="L226" s="44"/>
      <c r="M226" s="217"/>
      <c r="N226" s="218"/>
      <c r="O226" s="85"/>
      <c r="P226" s="85"/>
      <c r="Q226" s="85"/>
      <c r="R226" s="85"/>
      <c r="S226" s="85"/>
      <c r="T226" s="86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116</v>
      </c>
      <c r="AU226" s="17" t="s">
        <v>82</v>
      </c>
    </row>
    <row r="227" spans="1:51" s="13" customFormat="1" ht="12">
      <c r="A227" s="13"/>
      <c r="B227" s="219"/>
      <c r="C227" s="220"/>
      <c r="D227" s="221" t="s">
        <v>118</v>
      </c>
      <c r="E227" s="222" t="s">
        <v>19</v>
      </c>
      <c r="F227" s="223" t="s">
        <v>291</v>
      </c>
      <c r="G227" s="220"/>
      <c r="H227" s="224">
        <v>2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118</v>
      </c>
      <c r="AU227" s="230" t="s">
        <v>82</v>
      </c>
      <c r="AV227" s="13" t="s">
        <v>82</v>
      </c>
      <c r="AW227" s="13" t="s">
        <v>33</v>
      </c>
      <c r="AX227" s="13" t="s">
        <v>72</v>
      </c>
      <c r="AY227" s="230" t="s">
        <v>107</v>
      </c>
    </row>
    <row r="228" spans="1:51" s="13" customFormat="1" ht="12">
      <c r="A228" s="13"/>
      <c r="B228" s="219"/>
      <c r="C228" s="220"/>
      <c r="D228" s="221" t="s">
        <v>118</v>
      </c>
      <c r="E228" s="222" t="s">
        <v>19</v>
      </c>
      <c r="F228" s="223" t="s">
        <v>292</v>
      </c>
      <c r="G228" s="220"/>
      <c r="H228" s="224">
        <v>1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118</v>
      </c>
      <c r="AU228" s="230" t="s">
        <v>82</v>
      </c>
      <c r="AV228" s="13" t="s">
        <v>82</v>
      </c>
      <c r="AW228" s="13" t="s">
        <v>33</v>
      </c>
      <c r="AX228" s="13" t="s">
        <v>72</v>
      </c>
      <c r="AY228" s="230" t="s">
        <v>107</v>
      </c>
    </row>
    <row r="229" spans="1:51" s="13" customFormat="1" ht="12">
      <c r="A229" s="13"/>
      <c r="B229" s="219"/>
      <c r="C229" s="220"/>
      <c r="D229" s="221" t="s">
        <v>118</v>
      </c>
      <c r="E229" s="222" t="s">
        <v>19</v>
      </c>
      <c r="F229" s="223" t="s">
        <v>285</v>
      </c>
      <c r="G229" s="220"/>
      <c r="H229" s="224">
        <v>1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118</v>
      </c>
      <c r="AU229" s="230" t="s">
        <v>82</v>
      </c>
      <c r="AV229" s="13" t="s">
        <v>82</v>
      </c>
      <c r="AW229" s="13" t="s">
        <v>33</v>
      </c>
      <c r="AX229" s="13" t="s">
        <v>72</v>
      </c>
      <c r="AY229" s="230" t="s">
        <v>107</v>
      </c>
    </row>
    <row r="230" spans="1:51" s="13" customFormat="1" ht="12">
      <c r="A230" s="13"/>
      <c r="B230" s="219"/>
      <c r="C230" s="220"/>
      <c r="D230" s="221" t="s">
        <v>118</v>
      </c>
      <c r="E230" s="222" t="s">
        <v>19</v>
      </c>
      <c r="F230" s="223" t="s">
        <v>286</v>
      </c>
      <c r="G230" s="220"/>
      <c r="H230" s="224">
        <v>1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118</v>
      </c>
      <c r="AU230" s="230" t="s">
        <v>82</v>
      </c>
      <c r="AV230" s="13" t="s">
        <v>82</v>
      </c>
      <c r="AW230" s="13" t="s">
        <v>33</v>
      </c>
      <c r="AX230" s="13" t="s">
        <v>72</v>
      </c>
      <c r="AY230" s="230" t="s">
        <v>107</v>
      </c>
    </row>
    <row r="231" spans="1:51" s="14" customFormat="1" ht="12">
      <c r="A231" s="14"/>
      <c r="B231" s="231"/>
      <c r="C231" s="232"/>
      <c r="D231" s="221" t="s">
        <v>118</v>
      </c>
      <c r="E231" s="233" t="s">
        <v>19</v>
      </c>
      <c r="F231" s="234" t="s">
        <v>130</v>
      </c>
      <c r="G231" s="232"/>
      <c r="H231" s="235">
        <v>5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1" t="s">
        <v>118</v>
      </c>
      <c r="AU231" s="241" t="s">
        <v>82</v>
      </c>
      <c r="AV231" s="14" t="s">
        <v>114</v>
      </c>
      <c r="AW231" s="14" t="s">
        <v>33</v>
      </c>
      <c r="AX231" s="14" t="s">
        <v>80</v>
      </c>
      <c r="AY231" s="241" t="s">
        <v>107</v>
      </c>
    </row>
    <row r="232" spans="1:65" s="2" customFormat="1" ht="24.15" customHeight="1">
      <c r="A232" s="38"/>
      <c r="B232" s="39"/>
      <c r="C232" s="201" t="s">
        <v>293</v>
      </c>
      <c r="D232" s="201" t="s">
        <v>109</v>
      </c>
      <c r="E232" s="202" t="s">
        <v>294</v>
      </c>
      <c r="F232" s="203" t="s">
        <v>295</v>
      </c>
      <c r="G232" s="204" t="s">
        <v>138</v>
      </c>
      <c r="H232" s="205">
        <v>3</v>
      </c>
      <c r="I232" s="206"/>
      <c r="J232" s="207">
        <f>ROUND(I232*H232,2)</f>
        <v>0</v>
      </c>
      <c r="K232" s="203" t="s">
        <v>113</v>
      </c>
      <c r="L232" s="44"/>
      <c r="M232" s="208" t="s">
        <v>19</v>
      </c>
      <c r="N232" s="209" t="s">
        <v>45</v>
      </c>
      <c r="O232" s="85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2" t="s">
        <v>114</v>
      </c>
      <c r="AT232" s="212" t="s">
        <v>109</v>
      </c>
      <c r="AU232" s="212" t="s">
        <v>82</v>
      </c>
      <c r="AY232" s="17" t="s">
        <v>107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7" t="s">
        <v>114</v>
      </c>
      <c r="BK232" s="213">
        <f>ROUND(I232*H232,2)</f>
        <v>0</v>
      </c>
      <c r="BL232" s="17" t="s">
        <v>114</v>
      </c>
      <c r="BM232" s="212" t="s">
        <v>296</v>
      </c>
    </row>
    <row r="233" spans="1:47" s="2" customFormat="1" ht="12">
      <c r="A233" s="38"/>
      <c r="B233" s="39"/>
      <c r="C233" s="40"/>
      <c r="D233" s="214" t="s">
        <v>116</v>
      </c>
      <c r="E233" s="40"/>
      <c r="F233" s="215" t="s">
        <v>297</v>
      </c>
      <c r="G233" s="40"/>
      <c r="H233" s="40"/>
      <c r="I233" s="216"/>
      <c r="J233" s="40"/>
      <c r="K233" s="40"/>
      <c r="L233" s="44"/>
      <c r="M233" s="217"/>
      <c r="N233" s="218"/>
      <c r="O233" s="85"/>
      <c r="P233" s="85"/>
      <c r="Q233" s="85"/>
      <c r="R233" s="85"/>
      <c r="S233" s="85"/>
      <c r="T233" s="86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116</v>
      </c>
      <c r="AU233" s="17" t="s">
        <v>82</v>
      </c>
    </row>
    <row r="234" spans="1:51" s="13" customFormat="1" ht="12">
      <c r="A234" s="13"/>
      <c r="B234" s="219"/>
      <c r="C234" s="220"/>
      <c r="D234" s="221" t="s">
        <v>118</v>
      </c>
      <c r="E234" s="222" t="s">
        <v>19</v>
      </c>
      <c r="F234" s="223" t="s">
        <v>298</v>
      </c>
      <c r="G234" s="220"/>
      <c r="H234" s="224">
        <v>1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118</v>
      </c>
      <c r="AU234" s="230" t="s">
        <v>82</v>
      </c>
      <c r="AV234" s="13" t="s">
        <v>82</v>
      </c>
      <c r="AW234" s="13" t="s">
        <v>33</v>
      </c>
      <c r="AX234" s="13" t="s">
        <v>72</v>
      </c>
      <c r="AY234" s="230" t="s">
        <v>107</v>
      </c>
    </row>
    <row r="235" spans="1:51" s="13" customFormat="1" ht="12">
      <c r="A235" s="13"/>
      <c r="B235" s="219"/>
      <c r="C235" s="220"/>
      <c r="D235" s="221" t="s">
        <v>118</v>
      </c>
      <c r="E235" s="222" t="s">
        <v>19</v>
      </c>
      <c r="F235" s="223" t="s">
        <v>284</v>
      </c>
      <c r="G235" s="220"/>
      <c r="H235" s="224">
        <v>1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118</v>
      </c>
      <c r="AU235" s="230" t="s">
        <v>82</v>
      </c>
      <c r="AV235" s="13" t="s">
        <v>82</v>
      </c>
      <c r="AW235" s="13" t="s">
        <v>33</v>
      </c>
      <c r="AX235" s="13" t="s">
        <v>72</v>
      </c>
      <c r="AY235" s="230" t="s">
        <v>107</v>
      </c>
    </row>
    <row r="236" spans="1:51" s="13" customFormat="1" ht="12">
      <c r="A236" s="13"/>
      <c r="B236" s="219"/>
      <c r="C236" s="220"/>
      <c r="D236" s="221" t="s">
        <v>118</v>
      </c>
      <c r="E236" s="222" t="s">
        <v>19</v>
      </c>
      <c r="F236" s="223" t="s">
        <v>286</v>
      </c>
      <c r="G236" s="220"/>
      <c r="H236" s="224">
        <v>1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118</v>
      </c>
      <c r="AU236" s="230" t="s">
        <v>82</v>
      </c>
      <c r="AV236" s="13" t="s">
        <v>82</v>
      </c>
      <c r="AW236" s="13" t="s">
        <v>33</v>
      </c>
      <c r="AX236" s="13" t="s">
        <v>72</v>
      </c>
      <c r="AY236" s="230" t="s">
        <v>107</v>
      </c>
    </row>
    <row r="237" spans="1:51" s="14" customFormat="1" ht="12">
      <c r="A237" s="14"/>
      <c r="B237" s="231"/>
      <c r="C237" s="232"/>
      <c r="D237" s="221" t="s">
        <v>118</v>
      </c>
      <c r="E237" s="233" t="s">
        <v>19</v>
      </c>
      <c r="F237" s="234" t="s">
        <v>130</v>
      </c>
      <c r="G237" s="232"/>
      <c r="H237" s="235">
        <v>3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1" t="s">
        <v>118</v>
      </c>
      <c r="AU237" s="241" t="s">
        <v>82</v>
      </c>
      <c r="AV237" s="14" t="s">
        <v>114</v>
      </c>
      <c r="AW237" s="14" t="s">
        <v>33</v>
      </c>
      <c r="AX237" s="14" t="s">
        <v>80</v>
      </c>
      <c r="AY237" s="241" t="s">
        <v>107</v>
      </c>
    </row>
    <row r="238" spans="1:65" s="2" customFormat="1" ht="24.15" customHeight="1">
      <c r="A238" s="38"/>
      <c r="B238" s="39"/>
      <c r="C238" s="201" t="s">
        <v>299</v>
      </c>
      <c r="D238" s="201" t="s">
        <v>109</v>
      </c>
      <c r="E238" s="202" t="s">
        <v>300</v>
      </c>
      <c r="F238" s="203" t="s">
        <v>301</v>
      </c>
      <c r="G238" s="204" t="s">
        <v>138</v>
      </c>
      <c r="H238" s="205">
        <v>6</v>
      </c>
      <c r="I238" s="206"/>
      <c r="J238" s="207">
        <f>ROUND(I238*H238,2)</f>
        <v>0</v>
      </c>
      <c r="K238" s="203" t="s">
        <v>113</v>
      </c>
      <c r="L238" s="44"/>
      <c r="M238" s="208" t="s">
        <v>19</v>
      </c>
      <c r="N238" s="209" t="s">
        <v>45</v>
      </c>
      <c r="O238" s="85"/>
      <c r="P238" s="210">
        <f>O238*H238</f>
        <v>0</v>
      </c>
      <c r="Q238" s="210">
        <v>0</v>
      </c>
      <c r="R238" s="210">
        <f>Q238*H238</f>
        <v>0</v>
      </c>
      <c r="S238" s="210">
        <v>0</v>
      </c>
      <c r="T238" s="21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2" t="s">
        <v>114</v>
      </c>
      <c r="AT238" s="212" t="s">
        <v>109</v>
      </c>
      <c r="AU238" s="212" t="s">
        <v>82</v>
      </c>
      <c r="AY238" s="17" t="s">
        <v>107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7" t="s">
        <v>114</v>
      </c>
      <c r="BK238" s="213">
        <f>ROUND(I238*H238,2)</f>
        <v>0</v>
      </c>
      <c r="BL238" s="17" t="s">
        <v>114</v>
      </c>
      <c r="BM238" s="212" t="s">
        <v>302</v>
      </c>
    </row>
    <row r="239" spans="1:47" s="2" customFormat="1" ht="12">
      <c r="A239" s="38"/>
      <c r="B239" s="39"/>
      <c r="C239" s="40"/>
      <c r="D239" s="214" t="s">
        <v>116</v>
      </c>
      <c r="E239" s="40"/>
      <c r="F239" s="215" t="s">
        <v>303</v>
      </c>
      <c r="G239" s="40"/>
      <c r="H239" s="40"/>
      <c r="I239" s="216"/>
      <c r="J239" s="40"/>
      <c r="K239" s="40"/>
      <c r="L239" s="44"/>
      <c r="M239" s="217"/>
      <c r="N239" s="218"/>
      <c r="O239" s="85"/>
      <c r="P239" s="85"/>
      <c r="Q239" s="85"/>
      <c r="R239" s="85"/>
      <c r="S239" s="85"/>
      <c r="T239" s="86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116</v>
      </c>
      <c r="AU239" s="17" t="s">
        <v>82</v>
      </c>
    </row>
    <row r="240" spans="1:51" s="13" customFormat="1" ht="12">
      <c r="A240" s="13"/>
      <c r="B240" s="219"/>
      <c r="C240" s="220"/>
      <c r="D240" s="221" t="s">
        <v>118</v>
      </c>
      <c r="E240" s="222" t="s">
        <v>19</v>
      </c>
      <c r="F240" s="223" t="s">
        <v>304</v>
      </c>
      <c r="G240" s="220"/>
      <c r="H240" s="224">
        <v>1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118</v>
      </c>
      <c r="AU240" s="230" t="s">
        <v>82</v>
      </c>
      <c r="AV240" s="13" t="s">
        <v>82</v>
      </c>
      <c r="AW240" s="13" t="s">
        <v>33</v>
      </c>
      <c r="AX240" s="13" t="s">
        <v>72</v>
      </c>
      <c r="AY240" s="230" t="s">
        <v>107</v>
      </c>
    </row>
    <row r="241" spans="1:51" s="13" customFormat="1" ht="12">
      <c r="A241" s="13"/>
      <c r="B241" s="219"/>
      <c r="C241" s="220"/>
      <c r="D241" s="221" t="s">
        <v>118</v>
      </c>
      <c r="E241" s="222" t="s">
        <v>19</v>
      </c>
      <c r="F241" s="223" t="s">
        <v>284</v>
      </c>
      <c r="G241" s="220"/>
      <c r="H241" s="224">
        <v>1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118</v>
      </c>
      <c r="AU241" s="230" t="s">
        <v>82</v>
      </c>
      <c r="AV241" s="13" t="s">
        <v>82</v>
      </c>
      <c r="AW241" s="13" t="s">
        <v>33</v>
      </c>
      <c r="AX241" s="13" t="s">
        <v>72</v>
      </c>
      <c r="AY241" s="230" t="s">
        <v>107</v>
      </c>
    </row>
    <row r="242" spans="1:51" s="13" customFormat="1" ht="12">
      <c r="A242" s="13"/>
      <c r="B242" s="219"/>
      <c r="C242" s="220"/>
      <c r="D242" s="221" t="s">
        <v>118</v>
      </c>
      <c r="E242" s="222" t="s">
        <v>19</v>
      </c>
      <c r="F242" s="223" t="s">
        <v>305</v>
      </c>
      <c r="G242" s="220"/>
      <c r="H242" s="224">
        <v>1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118</v>
      </c>
      <c r="AU242" s="230" t="s">
        <v>82</v>
      </c>
      <c r="AV242" s="13" t="s">
        <v>82</v>
      </c>
      <c r="AW242" s="13" t="s">
        <v>33</v>
      </c>
      <c r="AX242" s="13" t="s">
        <v>72</v>
      </c>
      <c r="AY242" s="230" t="s">
        <v>107</v>
      </c>
    </row>
    <row r="243" spans="1:51" s="13" customFormat="1" ht="12">
      <c r="A243" s="13"/>
      <c r="B243" s="219"/>
      <c r="C243" s="220"/>
      <c r="D243" s="221" t="s">
        <v>118</v>
      </c>
      <c r="E243" s="222" t="s">
        <v>19</v>
      </c>
      <c r="F243" s="223" t="s">
        <v>306</v>
      </c>
      <c r="G243" s="220"/>
      <c r="H243" s="224">
        <v>1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0" t="s">
        <v>118</v>
      </c>
      <c r="AU243" s="230" t="s">
        <v>82</v>
      </c>
      <c r="AV243" s="13" t="s">
        <v>82</v>
      </c>
      <c r="AW243" s="13" t="s">
        <v>33</v>
      </c>
      <c r="AX243" s="13" t="s">
        <v>72</v>
      </c>
      <c r="AY243" s="230" t="s">
        <v>107</v>
      </c>
    </row>
    <row r="244" spans="1:51" s="13" customFormat="1" ht="12">
      <c r="A244" s="13"/>
      <c r="B244" s="219"/>
      <c r="C244" s="220"/>
      <c r="D244" s="221" t="s">
        <v>118</v>
      </c>
      <c r="E244" s="222" t="s">
        <v>19</v>
      </c>
      <c r="F244" s="223" t="s">
        <v>307</v>
      </c>
      <c r="G244" s="220"/>
      <c r="H244" s="224">
        <v>1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118</v>
      </c>
      <c r="AU244" s="230" t="s">
        <v>82</v>
      </c>
      <c r="AV244" s="13" t="s">
        <v>82</v>
      </c>
      <c r="AW244" s="13" t="s">
        <v>33</v>
      </c>
      <c r="AX244" s="13" t="s">
        <v>72</v>
      </c>
      <c r="AY244" s="230" t="s">
        <v>107</v>
      </c>
    </row>
    <row r="245" spans="1:51" s="13" customFormat="1" ht="12">
      <c r="A245" s="13"/>
      <c r="B245" s="219"/>
      <c r="C245" s="220"/>
      <c r="D245" s="221" t="s">
        <v>118</v>
      </c>
      <c r="E245" s="222" t="s">
        <v>19</v>
      </c>
      <c r="F245" s="223" t="s">
        <v>286</v>
      </c>
      <c r="G245" s="220"/>
      <c r="H245" s="224">
        <v>1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0" t="s">
        <v>118</v>
      </c>
      <c r="AU245" s="230" t="s">
        <v>82</v>
      </c>
      <c r="AV245" s="13" t="s">
        <v>82</v>
      </c>
      <c r="AW245" s="13" t="s">
        <v>33</v>
      </c>
      <c r="AX245" s="13" t="s">
        <v>72</v>
      </c>
      <c r="AY245" s="230" t="s">
        <v>107</v>
      </c>
    </row>
    <row r="246" spans="1:51" s="14" customFormat="1" ht="12">
      <c r="A246" s="14"/>
      <c r="B246" s="231"/>
      <c r="C246" s="232"/>
      <c r="D246" s="221" t="s">
        <v>118</v>
      </c>
      <c r="E246" s="233" t="s">
        <v>19</v>
      </c>
      <c r="F246" s="234" t="s">
        <v>130</v>
      </c>
      <c r="G246" s="232"/>
      <c r="H246" s="235">
        <v>6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1" t="s">
        <v>118</v>
      </c>
      <c r="AU246" s="241" t="s">
        <v>82</v>
      </c>
      <c r="AV246" s="14" t="s">
        <v>114</v>
      </c>
      <c r="AW246" s="14" t="s">
        <v>33</v>
      </c>
      <c r="AX246" s="14" t="s">
        <v>80</v>
      </c>
      <c r="AY246" s="241" t="s">
        <v>107</v>
      </c>
    </row>
    <row r="247" spans="1:65" s="2" customFormat="1" ht="24.15" customHeight="1">
      <c r="A247" s="38"/>
      <c r="B247" s="39"/>
      <c r="C247" s="201" t="s">
        <v>308</v>
      </c>
      <c r="D247" s="201" t="s">
        <v>109</v>
      </c>
      <c r="E247" s="202" t="s">
        <v>309</v>
      </c>
      <c r="F247" s="203" t="s">
        <v>310</v>
      </c>
      <c r="G247" s="204" t="s">
        <v>138</v>
      </c>
      <c r="H247" s="205">
        <v>4</v>
      </c>
      <c r="I247" s="206"/>
      <c r="J247" s="207">
        <f>ROUND(I247*H247,2)</f>
        <v>0</v>
      </c>
      <c r="K247" s="203" t="s">
        <v>113</v>
      </c>
      <c r="L247" s="44"/>
      <c r="M247" s="208" t="s">
        <v>19</v>
      </c>
      <c r="N247" s="209" t="s">
        <v>45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2" t="s">
        <v>114</v>
      </c>
      <c r="AT247" s="212" t="s">
        <v>109</v>
      </c>
      <c r="AU247" s="212" t="s">
        <v>82</v>
      </c>
      <c r="AY247" s="17" t="s">
        <v>107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7" t="s">
        <v>114</v>
      </c>
      <c r="BK247" s="213">
        <f>ROUND(I247*H247,2)</f>
        <v>0</v>
      </c>
      <c r="BL247" s="17" t="s">
        <v>114</v>
      </c>
      <c r="BM247" s="212" t="s">
        <v>311</v>
      </c>
    </row>
    <row r="248" spans="1:47" s="2" customFormat="1" ht="12">
      <c r="A248" s="38"/>
      <c r="B248" s="39"/>
      <c r="C248" s="40"/>
      <c r="D248" s="214" t="s">
        <v>116</v>
      </c>
      <c r="E248" s="40"/>
      <c r="F248" s="215" t="s">
        <v>312</v>
      </c>
      <c r="G248" s="40"/>
      <c r="H248" s="40"/>
      <c r="I248" s="216"/>
      <c r="J248" s="40"/>
      <c r="K248" s="40"/>
      <c r="L248" s="44"/>
      <c r="M248" s="217"/>
      <c r="N248" s="218"/>
      <c r="O248" s="85"/>
      <c r="P248" s="85"/>
      <c r="Q248" s="85"/>
      <c r="R248" s="85"/>
      <c r="S248" s="85"/>
      <c r="T248" s="86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116</v>
      </c>
      <c r="AU248" s="17" t="s">
        <v>82</v>
      </c>
    </row>
    <row r="249" spans="1:51" s="13" customFormat="1" ht="12">
      <c r="A249" s="13"/>
      <c r="B249" s="219"/>
      <c r="C249" s="220"/>
      <c r="D249" s="221" t="s">
        <v>118</v>
      </c>
      <c r="E249" s="222" t="s">
        <v>19</v>
      </c>
      <c r="F249" s="223" t="s">
        <v>313</v>
      </c>
      <c r="G249" s="220"/>
      <c r="H249" s="224">
        <v>1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118</v>
      </c>
      <c r="AU249" s="230" t="s">
        <v>82</v>
      </c>
      <c r="AV249" s="13" t="s">
        <v>82</v>
      </c>
      <c r="AW249" s="13" t="s">
        <v>33</v>
      </c>
      <c r="AX249" s="13" t="s">
        <v>72</v>
      </c>
      <c r="AY249" s="230" t="s">
        <v>107</v>
      </c>
    </row>
    <row r="250" spans="1:51" s="13" customFormat="1" ht="12">
      <c r="A250" s="13"/>
      <c r="B250" s="219"/>
      <c r="C250" s="220"/>
      <c r="D250" s="221" t="s">
        <v>118</v>
      </c>
      <c r="E250" s="222" t="s">
        <v>19</v>
      </c>
      <c r="F250" s="223" t="s">
        <v>314</v>
      </c>
      <c r="G250" s="220"/>
      <c r="H250" s="224">
        <v>1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0" t="s">
        <v>118</v>
      </c>
      <c r="AU250" s="230" t="s">
        <v>82</v>
      </c>
      <c r="AV250" s="13" t="s">
        <v>82</v>
      </c>
      <c r="AW250" s="13" t="s">
        <v>33</v>
      </c>
      <c r="AX250" s="13" t="s">
        <v>72</v>
      </c>
      <c r="AY250" s="230" t="s">
        <v>107</v>
      </c>
    </row>
    <row r="251" spans="1:51" s="13" customFormat="1" ht="12">
      <c r="A251" s="13"/>
      <c r="B251" s="219"/>
      <c r="C251" s="220"/>
      <c r="D251" s="221" t="s">
        <v>118</v>
      </c>
      <c r="E251" s="222" t="s">
        <v>19</v>
      </c>
      <c r="F251" s="223" t="s">
        <v>315</v>
      </c>
      <c r="G251" s="220"/>
      <c r="H251" s="224">
        <v>1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118</v>
      </c>
      <c r="AU251" s="230" t="s">
        <v>82</v>
      </c>
      <c r="AV251" s="13" t="s">
        <v>82</v>
      </c>
      <c r="AW251" s="13" t="s">
        <v>33</v>
      </c>
      <c r="AX251" s="13" t="s">
        <v>72</v>
      </c>
      <c r="AY251" s="230" t="s">
        <v>107</v>
      </c>
    </row>
    <row r="252" spans="1:51" s="13" customFormat="1" ht="12">
      <c r="A252" s="13"/>
      <c r="B252" s="219"/>
      <c r="C252" s="220"/>
      <c r="D252" s="221" t="s">
        <v>118</v>
      </c>
      <c r="E252" s="222" t="s">
        <v>19</v>
      </c>
      <c r="F252" s="223" t="s">
        <v>316</v>
      </c>
      <c r="G252" s="220"/>
      <c r="H252" s="224">
        <v>1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118</v>
      </c>
      <c r="AU252" s="230" t="s">
        <v>82</v>
      </c>
      <c r="AV252" s="13" t="s">
        <v>82</v>
      </c>
      <c r="AW252" s="13" t="s">
        <v>33</v>
      </c>
      <c r="AX252" s="13" t="s">
        <v>72</v>
      </c>
      <c r="AY252" s="230" t="s">
        <v>107</v>
      </c>
    </row>
    <row r="253" spans="1:51" s="14" customFormat="1" ht="12">
      <c r="A253" s="14"/>
      <c r="B253" s="231"/>
      <c r="C253" s="232"/>
      <c r="D253" s="221" t="s">
        <v>118</v>
      </c>
      <c r="E253" s="233" t="s">
        <v>19</v>
      </c>
      <c r="F253" s="234" t="s">
        <v>130</v>
      </c>
      <c r="G253" s="232"/>
      <c r="H253" s="235">
        <v>4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1" t="s">
        <v>118</v>
      </c>
      <c r="AU253" s="241" t="s">
        <v>82</v>
      </c>
      <c r="AV253" s="14" t="s">
        <v>114</v>
      </c>
      <c r="AW253" s="14" t="s">
        <v>33</v>
      </c>
      <c r="AX253" s="14" t="s">
        <v>80</v>
      </c>
      <c r="AY253" s="241" t="s">
        <v>107</v>
      </c>
    </row>
    <row r="254" spans="1:65" s="2" customFormat="1" ht="24.15" customHeight="1">
      <c r="A254" s="38"/>
      <c r="B254" s="39"/>
      <c r="C254" s="201" t="s">
        <v>317</v>
      </c>
      <c r="D254" s="201" t="s">
        <v>109</v>
      </c>
      <c r="E254" s="202" t="s">
        <v>318</v>
      </c>
      <c r="F254" s="203" t="s">
        <v>319</v>
      </c>
      <c r="G254" s="204" t="s">
        <v>138</v>
      </c>
      <c r="H254" s="205">
        <v>2</v>
      </c>
      <c r="I254" s="206"/>
      <c r="J254" s="207">
        <f>ROUND(I254*H254,2)</f>
        <v>0</v>
      </c>
      <c r="K254" s="203" t="s">
        <v>113</v>
      </c>
      <c r="L254" s="44"/>
      <c r="M254" s="208" t="s">
        <v>19</v>
      </c>
      <c r="N254" s="209" t="s">
        <v>45</v>
      </c>
      <c r="O254" s="85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2" t="s">
        <v>114</v>
      </c>
      <c r="AT254" s="212" t="s">
        <v>109</v>
      </c>
      <c r="AU254" s="212" t="s">
        <v>82</v>
      </c>
      <c r="AY254" s="17" t="s">
        <v>107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7" t="s">
        <v>114</v>
      </c>
      <c r="BK254" s="213">
        <f>ROUND(I254*H254,2)</f>
        <v>0</v>
      </c>
      <c r="BL254" s="17" t="s">
        <v>114</v>
      </c>
      <c r="BM254" s="212" t="s">
        <v>320</v>
      </c>
    </row>
    <row r="255" spans="1:47" s="2" customFormat="1" ht="12">
      <c r="A255" s="38"/>
      <c r="B255" s="39"/>
      <c r="C255" s="40"/>
      <c r="D255" s="214" t="s">
        <v>116</v>
      </c>
      <c r="E255" s="40"/>
      <c r="F255" s="215" t="s">
        <v>321</v>
      </c>
      <c r="G255" s="40"/>
      <c r="H255" s="40"/>
      <c r="I255" s="216"/>
      <c r="J255" s="40"/>
      <c r="K255" s="40"/>
      <c r="L255" s="44"/>
      <c r="M255" s="217"/>
      <c r="N255" s="218"/>
      <c r="O255" s="85"/>
      <c r="P255" s="85"/>
      <c r="Q255" s="85"/>
      <c r="R255" s="85"/>
      <c r="S255" s="85"/>
      <c r="T255" s="86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116</v>
      </c>
      <c r="AU255" s="17" t="s">
        <v>82</v>
      </c>
    </row>
    <row r="256" spans="1:51" s="13" customFormat="1" ht="12">
      <c r="A256" s="13"/>
      <c r="B256" s="219"/>
      <c r="C256" s="220"/>
      <c r="D256" s="221" t="s">
        <v>118</v>
      </c>
      <c r="E256" s="222" t="s">
        <v>19</v>
      </c>
      <c r="F256" s="223" t="s">
        <v>322</v>
      </c>
      <c r="G256" s="220"/>
      <c r="H256" s="224">
        <v>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118</v>
      </c>
      <c r="AU256" s="230" t="s">
        <v>82</v>
      </c>
      <c r="AV256" s="13" t="s">
        <v>82</v>
      </c>
      <c r="AW256" s="13" t="s">
        <v>33</v>
      </c>
      <c r="AX256" s="13" t="s">
        <v>72</v>
      </c>
      <c r="AY256" s="230" t="s">
        <v>107</v>
      </c>
    </row>
    <row r="257" spans="1:51" s="13" customFormat="1" ht="12">
      <c r="A257" s="13"/>
      <c r="B257" s="219"/>
      <c r="C257" s="220"/>
      <c r="D257" s="221" t="s">
        <v>118</v>
      </c>
      <c r="E257" s="222" t="s">
        <v>19</v>
      </c>
      <c r="F257" s="223" t="s">
        <v>323</v>
      </c>
      <c r="G257" s="220"/>
      <c r="H257" s="224">
        <v>1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118</v>
      </c>
      <c r="AU257" s="230" t="s">
        <v>82</v>
      </c>
      <c r="AV257" s="13" t="s">
        <v>82</v>
      </c>
      <c r="AW257" s="13" t="s">
        <v>33</v>
      </c>
      <c r="AX257" s="13" t="s">
        <v>72</v>
      </c>
      <c r="AY257" s="230" t="s">
        <v>107</v>
      </c>
    </row>
    <row r="258" spans="1:51" s="14" customFormat="1" ht="12">
      <c r="A258" s="14"/>
      <c r="B258" s="231"/>
      <c r="C258" s="232"/>
      <c r="D258" s="221" t="s">
        <v>118</v>
      </c>
      <c r="E258" s="233" t="s">
        <v>19</v>
      </c>
      <c r="F258" s="234" t="s">
        <v>130</v>
      </c>
      <c r="G258" s="232"/>
      <c r="H258" s="235">
        <v>2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118</v>
      </c>
      <c r="AU258" s="241" t="s">
        <v>82</v>
      </c>
      <c r="AV258" s="14" t="s">
        <v>114</v>
      </c>
      <c r="AW258" s="14" t="s">
        <v>33</v>
      </c>
      <c r="AX258" s="14" t="s">
        <v>80</v>
      </c>
      <c r="AY258" s="241" t="s">
        <v>107</v>
      </c>
    </row>
    <row r="259" spans="1:65" s="2" customFormat="1" ht="24.15" customHeight="1">
      <c r="A259" s="38"/>
      <c r="B259" s="39"/>
      <c r="C259" s="201" t="s">
        <v>324</v>
      </c>
      <c r="D259" s="201" t="s">
        <v>109</v>
      </c>
      <c r="E259" s="202" t="s">
        <v>325</v>
      </c>
      <c r="F259" s="203" t="s">
        <v>326</v>
      </c>
      <c r="G259" s="204" t="s">
        <v>138</v>
      </c>
      <c r="H259" s="205">
        <v>1</v>
      </c>
      <c r="I259" s="206"/>
      <c r="J259" s="207">
        <f>ROUND(I259*H259,2)</f>
        <v>0</v>
      </c>
      <c r="K259" s="203" t="s">
        <v>113</v>
      </c>
      <c r="L259" s="44"/>
      <c r="M259" s="208" t="s">
        <v>19</v>
      </c>
      <c r="N259" s="209" t="s">
        <v>45</v>
      </c>
      <c r="O259" s="85"/>
      <c r="P259" s="210">
        <f>O259*H259</f>
        <v>0</v>
      </c>
      <c r="Q259" s="210">
        <v>0</v>
      </c>
      <c r="R259" s="210">
        <f>Q259*H259</f>
        <v>0</v>
      </c>
      <c r="S259" s="210">
        <v>0</v>
      </c>
      <c r="T259" s="21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2" t="s">
        <v>114</v>
      </c>
      <c r="AT259" s="212" t="s">
        <v>109</v>
      </c>
      <c r="AU259" s="212" t="s">
        <v>82</v>
      </c>
      <c r="AY259" s="17" t="s">
        <v>107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7" t="s">
        <v>114</v>
      </c>
      <c r="BK259" s="213">
        <f>ROUND(I259*H259,2)</f>
        <v>0</v>
      </c>
      <c r="BL259" s="17" t="s">
        <v>114</v>
      </c>
      <c r="BM259" s="212" t="s">
        <v>327</v>
      </c>
    </row>
    <row r="260" spans="1:47" s="2" customFormat="1" ht="12">
      <c r="A260" s="38"/>
      <c r="B260" s="39"/>
      <c r="C260" s="40"/>
      <c r="D260" s="214" t="s">
        <v>116</v>
      </c>
      <c r="E260" s="40"/>
      <c r="F260" s="215" t="s">
        <v>328</v>
      </c>
      <c r="G260" s="40"/>
      <c r="H260" s="40"/>
      <c r="I260" s="216"/>
      <c r="J260" s="40"/>
      <c r="K260" s="40"/>
      <c r="L260" s="44"/>
      <c r="M260" s="217"/>
      <c r="N260" s="218"/>
      <c r="O260" s="85"/>
      <c r="P260" s="85"/>
      <c r="Q260" s="85"/>
      <c r="R260" s="85"/>
      <c r="S260" s="85"/>
      <c r="T260" s="86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116</v>
      </c>
      <c r="AU260" s="17" t="s">
        <v>82</v>
      </c>
    </row>
    <row r="261" spans="1:51" s="13" customFormat="1" ht="12">
      <c r="A261" s="13"/>
      <c r="B261" s="219"/>
      <c r="C261" s="220"/>
      <c r="D261" s="221" t="s">
        <v>118</v>
      </c>
      <c r="E261" s="222" t="s">
        <v>19</v>
      </c>
      <c r="F261" s="223" t="s">
        <v>329</v>
      </c>
      <c r="G261" s="220"/>
      <c r="H261" s="224">
        <v>1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118</v>
      </c>
      <c r="AU261" s="230" t="s">
        <v>82</v>
      </c>
      <c r="AV261" s="13" t="s">
        <v>82</v>
      </c>
      <c r="AW261" s="13" t="s">
        <v>33</v>
      </c>
      <c r="AX261" s="13" t="s">
        <v>72</v>
      </c>
      <c r="AY261" s="230" t="s">
        <v>107</v>
      </c>
    </row>
    <row r="262" spans="1:51" s="14" customFormat="1" ht="12">
      <c r="A262" s="14"/>
      <c r="B262" s="231"/>
      <c r="C262" s="232"/>
      <c r="D262" s="221" t="s">
        <v>118</v>
      </c>
      <c r="E262" s="233" t="s">
        <v>19</v>
      </c>
      <c r="F262" s="234" t="s">
        <v>130</v>
      </c>
      <c r="G262" s="232"/>
      <c r="H262" s="235">
        <v>1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1" t="s">
        <v>118</v>
      </c>
      <c r="AU262" s="241" t="s">
        <v>82</v>
      </c>
      <c r="AV262" s="14" t="s">
        <v>114</v>
      </c>
      <c r="AW262" s="14" t="s">
        <v>33</v>
      </c>
      <c r="AX262" s="14" t="s">
        <v>80</v>
      </c>
      <c r="AY262" s="241" t="s">
        <v>107</v>
      </c>
    </row>
    <row r="263" spans="1:65" s="2" customFormat="1" ht="24.15" customHeight="1">
      <c r="A263" s="38"/>
      <c r="B263" s="39"/>
      <c r="C263" s="201" t="s">
        <v>330</v>
      </c>
      <c r="D263" s="201" t="s">
        <v>109</v>
      </c>
      <c r="E263" s="202" t="s">
        <v>331</v>
      </c>
      <c r="F263" s="203" t="s">
        <v>332</v>
      </c>
      <c r="G263" s="204" t="s">
        <v>138</v>
      </c>
      <c r="H263" s="205">
        <v>1</v>
      </c>
      <c r="I263" s="206"/>
      <c r="J263" s="207">
        <f>ROUND(I263*H263,2)</f>
        <v>0</v>
      </c>
      <c r="K263" s="203" t="s">
        <v>113</v>
      </c>
      <c r="L263" s="44"/>
      <c r="M263" s="208" t="s">
        <v>19</v>
      </c>
      <c r="N263" s="209" t="s">
        <v>45</v>
      </c>
      <c r="O263" s="8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2" t="s">
        <v>114</v>
      </c>
      <c r="AT263" s="212" t="s">
        <v>109</v>
      </c>
      <c r="AU263" s="212" t="s">
        <v>82</v>
      </c>
      <c r="AY263" s="17" t="s">
        <v>107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7" t="s">
        <v>114</v>
      </c>
      <c r="BK263" s="213">
        <f>ROUND(I263*H263,2)</f>
        <v>0</v>
      </c>
      <c r="BL263" s="17" t="s">
        <v>114</v>
      </c>
      <c r="BM263" s="212" t="s">
        <v>333</v>
      </c>
    </row>
    <row r="264" spans="1:47" s="2" customFormat="1" ht="12">
      <c r="A264" s="38"/>
      <c r="B264" s="39"/>
      <c r="C264" s="40"/>
      <c r="D264" s="214" t="s">
        <v>116</v>
      </c>
      <c r="E264" s="40"/>
      <c r="F264" s="215" t="s">
        <v>334</v>
      </c>
      <c r="G264" s="40"/>
      <c r="H264" s="40"/>
      <c r="I264" s="216"/>
      <c r="J264" s="40"/>
      <c r="K264" s="40"/>
      <c r="L264" s="44"/>
      <c r="M264" s="217"/>
      <c r="N264" s="218"/>
      <c r="O264" s="85"/>
      <c r="P264" s="85"/>
      <c r="Q264" s="85"/>
      <c r="R264" s="85"/>
      <c r="S264" s="85"/>
      <c r="T264" s="86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116</v>
      </c>
      <c r="AU264" s="17" t="s">
        <v>82</v>
      </c>
    </row>
    <row r="265" spans="1:51" s="13" customFormat="1" ht="12">
      <c r="A265" s="13"/>
      <c r="B265" s="219"/>
      <c r="C265" s="220"/>
      <c r="D265" s="221" t="s">
        <v>118</v>
      </c>
      <c r="E265" s="222" t="s">
        <v>19</v>
      </c>
      <c r="F265" s="223" t="s">
        <v>335</v>
      </c>
      <c r="G265" s="220"/>
      <c r="H265" s="224">
        <v>1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118</v>
      </c>
      <c r="AU265" s="230" t="s">
        <v>82</v>
      </c>
      <c r="AV265" s="13" t="s">
        <v>82</v>
      </c>
      <c r="AW265" s="13" t="s">
        <v>33</v>
      </c>
      <c r="AX265" s="13" t="s">
        <v>72</v>
      </c>
      <c r="AY265" s="230" t="s">
        <v>107</v>
      </c>
    </row>
    <row r="266" spans="1:51" s="14" customFormat="1" ht="12">
      <c r="A266" s="14"/>
      <c r="B266" s="231"/>
      <c r="C266" s="232"/>
      <c r="D266" s="221" t="s">
        <v>118</v>
      </c>
      <c r="E266" s="233" t="s">
        <v>19</v>
      </c>
      <c r="F266" s="234" t="s">
        <v>130</v>
      </c>
      <c r="G266" s="232"/>
      <c r="H266" s="235">
        <v>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1" t="s">
        <v>118</v>
      </c>
      <c r="AU266" s="241" t="s">
        <v>82</v>
      </c>
      <c r="AV266" s="14" t="s">
        <v>114</v>
      </c>
      <c r="AW266" s="14" t="s">
        <v>33</v>
      </c>
      <c r="AX266" s="14" t="s">
        <v>80</v>
      </c>
      <c r="AY266" s="241" t="s">
        <v>107</v>
      </c>
    </row>
    <row r="267" spans="1:65" s="2" customFormat="1" ht="24.15" customHeight="1">
      <c r="A267" s="38"/>
      <c r="B267" s="39"/>
      <c r="C267" s="201" t="s">
        <v>336</v>
      </c>
      <c r="D267" s="201" t="s">
        <v>109</v>
      </c>
      <c r="E267" s="202" t="s">
        <v>337</v>
      </c>
      <c r="F267" s="203" t="s">
        <v>338</v>
      </c>
      <c r="G267" s="204" t="s">
        <v>138</v>
      </c>
      <c r="H267" s="205">
        <v>1</v>
      </c>
      <c r="I267" s="206"/>
      <c r="J267" s="207">
        <f>ROUND(I267*H267,2)</f>
        <v>0</v>
      </c>
      <c r="K267" s="203" t="s">
        <v>113</v>
      </c>
      <c r="L267" s="44"/>
      <c r="M267" s="208" t="s">
        <v>19</v>
      </c>
      <c r="N267" s="209" t="s">
        <v>45</v>
      </c>
      <c r="O267" s="85"/>
      <c r="P267" s="210">
        <f>O267*H267</f>
        <v>0</v>
      </c>
      <c r="Q267" s="210">
        <v>0</v>
      </c>
      <c r="R267" s="210">
        <f>Q267*H267</f>
        <v>0</v>
      </c>
      <c r="S267" s="210">
        <v>0</v>
      </c>
      <c r="T267" s="21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2" t="s">
        <v>114</v>
      </c>
      <c r="AT267" s="212" t="s">
        <v>109</v>
      </c>
      <c r="AU267" s="212" t="s">
        <v>82</v>
      </c>
      <c r="AY267" s="17" t="s">
        <v>107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7" t="s">
        <v>114</v>
      </c>
      <c r="BK267" s="213">
        <f>ROUND(I267*H267,2)</f>
        <v>0</v>
      </c>
      <c r="BL267" s="17" t="s">
        <v>114</v>
      </c>
      <c r="BM267" s="212" t="s">
        <v>339</v>
      </c>
    </row>
    <row r="268" spans="1:47" s="2" customFormat="1" ht="12">
      <c r="A268" s="38"/>
      <c r="B268" s="39"/>
      <c r="C268" s="40"/>
      <c r="D268" s="214" t="s">
        <v>116</v>
      </c>
      <c r="E268" s="40"/>
      <c r="F268" s="215" t="s">
        <v>340</v>
      </c>
      <c r="G268" s="40"/>
      <c r="H268" s="40"/>
      <c r="I268" s="216"/>
      <c r="J268" s="40"/>
      <c r="K268" s="40"/>
      <c r="L268" s="44"/>
      <c r="M268" s="217"/>
      <c r="N268" s="218"/>
      <c r="O268" s="85"/>
      <c r="P268" s="85"/>
      <c r="Q268" s="85"/>
      <c r="R268" s="85"/>
      <c r="S268" s="85"/>
      <c r="T268" s="86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116</v>
      </c>
      <c r="AU268" s="17" t="s">
        <v>82</v>
      </c>
    </row>
    <row r="269" spans="1:51" s="13" customFormat="1" ht="12">
      <c r="A269" s="13"/>
      <c r="B269" s="219"/>
      <c r="C269" s="220"/>
      <c r="D269" s="221" t="s">
        <v>118</v>
      </c>
      <c r="E269" s="222" t="s">
        <v>19</v>
      </c>
      <c r="F269" s="223" t="s">
        <v>341</v>
      </c>
      <c r="G269" s="220"/>
      <c r="H269" s="224">
        <v>1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0" t="s">
        <v>118</v>
      </c>
      <c r="AU269" s="230" t="s">
        <v>82</v>
      </c>
      <c r="AV269" s="13" t="s">
        <v>82</v>
      </c>
      <c r="AW269" s="13" t="s">
        <v>33</v>
      </c>
      <c r="AX269" s="13" t="s">
        <v>80</v>
      </c>
      <c r="AY269" s="230" t="s">
        <v>107</v>
      </c>
    </row>
    <row r="270" spans="1:65" s="2" customFormat="1" ht="24.15" customHeight="1">
      <c r="A270" s="38"/>
      <c r="B270" s="39"/>
      <c r="C270" s="201" t="s">
        <v>342</v>
      </c>
      <c r="D270" s="201" t="s">
        <v>109</v>
      </c>
      <c r="E270" s="202" t="s">
        <v>343</v>
      </c>
      <c r="F270" s="203" t="s">
        <v>344</v>
      </c>
      <c r="G270" s="204" t="s">
        <v>138</v>
      </c>
      <c r="H270" s="205">
        <v>129</v>
      </c>
      <c r="I270" s="206"/>
      <c r="J270" s="207">
        <f>ROUND(I270*H270,2)</f>
        <v>0</v>
      </c>
      <c r="K270" s="203" t="s">
        <v>113</v>
      </c>
      <c r="L270" s="44"/>
      <c r="M270" s="208" t="s">
        <v>19</v>
      </c>
      <c r="N270" s="209" t="s">
        <v>45</v>
      </c>
      <c r="O270" s="85"/>
      <c r="P270" s="210">
        <f>O270*H270</f>
        <v>0</v>
      </c>
      <c r="Q270" s="210">
        <v>0</v>
      </c>
      <c r="R270" s="210">
        <f>Q270*H270</f>
        <v>0</v>
      </c>
      <c r="S270" s="210">
        <v>0</v>
      </c>
      <c r="T270" s="21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2" t="s">
        <v>114</v>
      </c>
      <c r="AT270" s="212" t="s">
        <v>109</v>
      </c>
      <c r="AU270" s="212" t="s">
        <v>82</v>
      </c>
      <c r="AY270" s="17" t="s">
        <v>107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7" t="s">
        <v>114</v>
      </c>
      <c r="BK270" s="213">
        <f>ROUND(I270*H270,2)</f>
        <v>0</v>
      </c>
      <c r="BL270" s="17" t="s">
        <v>114</v>
      </c>
      <c r="BM270" s="212" t="s">
        <v>345</v>
      </c>
    </row>
    <row r="271" spans="1:47" s="2" customFormat="1" ht="12">
      <c r="A271" s="38"/>
      <c r="B271" s="39"/>
      <c r="C271" s="40"/>
      <c r="D271" s="214" t="s">
        <v>116</v>
      </c>
      <c r="E271" s="40"/>
      <c r="F271" s="215" t="s">
        <v>346</v>
      </c>
      <c r="G271" s="40"/>
      <c r="H271" s="40"/>
      <c r="I271" s="216"/>
      <c r="J271" s="40"/>
      <c r="K271" s="40"/>
      <c r="L271" s="44"/>
      <c r="M271" s="217"/>
      <c r="N271" s="218"/>
      <c r="O271" s="85"/>
      <c r="P271" s="85"/>
      <c r="Q271" s="85"/>
      <c r="R271" s="85"/>
      <c r="S271" s="85"/>
      <c r="T271" s="86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116</v>
      </c>
      <c r="AU271" s="17" t="s">
        <v>82</v>
      </c>
    </row>
    <row r="272" spans="1:65" s="2" customFormat="1" ht="24.15" customHeight="1">
      <c r="A272" s="38"/>
      <c r="B272" s="39"/>
      <c r="C272" s="201" t="s">
        <v>347</v>
      </c>
      <c r="D272" s="201" t="s">
        <v>109</v>
      </c>
      <c r="E272" s="202" t="s">
        <v>348</v>
      </c>
      <c r="F272" s="203" t="s">
        <v>349</v>
      </c>
      <c r="G272" s="204" t="s">
        <v>138</v>
      </c>
      <c r="H272" s="205">
        <v>23</v>
      </c>
      <c r="I272" s="206"/>
      <c r="J272" s="207">
        <f>ROUND(I272*H272,2)</f>
        <v>0</v>
      </c>
      <c r="K272" s="203" t="s">
        <v>113</v>
      </c>
      <c r="L272" s="44"/>
      <c r="M272" s="208" t="s">
        <v>19</v>
      </c>
      <c r="N272" s="209" t="s">
        <v>45</v>
      </c>
      <c r="O272" s="85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2" t="s">
        <v>114</v>
      </c>
      <c r="AT272" s="212" t="s">
        <v>109</v>
      </c>
      <c r="AU272" s="212" t="s">
        <v>82</v>
      </c>
      <c r="AY272" s="17" t="s">
        <v>107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7" t="s">
        <v>114</v>
      </c>
      <c r="BK272" s="213">
        <f>ROUND(I272*H272,2)</f>
        <v>0</v>
      </c>
      <c r="BL272" s="17" t="s">
        <v>114</v>
      </c>
      <c r="BM272" s="212" t="s">
        <v>350</v>
      </c>
    </row>
    <row r="273" spans="1:47" s="2" customFormat="1" ht="12">
      <c r="A273" s="38"/>
      <c r="B273" s="39"/>
      <c r="C273" s="40"/>
      <c r="D273" s="214" t="s">
        <v>116</v>
      </c>
      <c r="E273" s="40"/>
      <c r="F273" s="215" t="s">
        <v>351</v>
      </c>
      <c r="G273" s="40"/>
      <c r="H273" s="40"/>
      <c r="I273" s="216"/>
      <c r="J273" s="40"/>
      <c r="K273" s="40"/>
      <c r="L273" s="44"/>
      <c r="M273" s="217"/>
      <c r="N273" s="218"/>
      <c r="O273" s="85"/>
      <c r="P273" s="85"/>
      <c r="Q273" s="85"/>
      <c r="R273" s="85"/>
      <c r="S273" s="85"/>
      <c r="T273" s="86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116</v>
      </c>
      <c r="AU273" s="17" t="s">
        <v>82</v>
      </c>
    </row>
    <row r="274" spans="1:65" s="2" customFormat="1" ht="24.15" customHeight="1">
      <c r="A274" s="38"/>
      <c r="B274" s="39"/>
      <c r="C274" s="201" t="s">
        <v>352</v>
      </c>
      <c r="D274" s="201" t="s">
        <v>109</v>
      </c>
      <c r="E274" s="202" t="s">
        <v>353</v>
      </c>
      <c r="F274" s="203" t="s">
        <v>354</v>
      </c>
      <c r="G274" s="204" t="s">
        <v>138</v>
      </c>
      <c r="H274" s="205">
        <v>16</v>
      </c>
      <c r="I274" s="206"/>
      <c r="J274" s="207">
        <f>ROUND(I274*H274,2)</f>
        <v>0</v>
      </c>
      <c r="K274" s="203" t="s">
        <v>113</v>
      </c>
      <c r="L274" s="44"/>
      <c r="M274" s="208" t="s">
        <v>19</v>
      </c>
      <c r="N274" s="209" t="s">
        <v>45</v>
      </c>
      <c r="O274" s="85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2" t="s">
        <v>114</v>
      </c>
      <c r="AT274" s="212" t="s">
        <v>109</v>
      </c>
      <c r="AU274" s="212" t="s">
        <v>82</v>
      </c>
      <c r="AY274" s="17" t="s">
        <v>107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7" t="s">
        <v>114</v>
      </c>
      <c r="BK274" s="213">
        <f>ROUND(I274*H274,2)</f>
        <v>0</v>
      </c>
      <c r="BL274" s="17" t="s">
        <v>114</v>
      </c>
      <c r="BM274" s="212" t="s">
        <v>355</v>
      </c>
    </row>
    <row r="275" spans="1:47" s="2" customFormat="1" ht="12">
      <c r="A275" s="38"/>
      <c r="B275" s="39"/>
      <c r="C275" s="40"/>
      <c r="D275" s="214" t="s">
        <v>116</v>
      </c>
      <c r="E275" s="40"/>
      <c r="F275" s="215" t="s">
        <v>356</v>
      </c>
      <c r="G275" s="40"/>
      <c r="H275" s="40"/>
      <c r="I275" s="216"/>
      <c r="J275" s="40"/>
      <c r="K275" s="40"/>
      <c r="L275" s="44"/>
      <c r="M275" s="217"/>
      <c r="N275" s="218"/>
      <c r="O275" s="85"/>
      <c r="P275" s="85"/>
      <c r="Q275" s="85"/>
      <c r="R275" s="85"/>
      <c r="S275" s="85"/>
      <c r="T275" s="86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116</v>
      </c>
      <c r="AU275" s="17" t="s">
        <v>82</v>
      </c>
    </row>
    <row r="276" spans="1:65" s="2" customFormat="1" ht="24.15" customHeight="1">
      <c r="A276" s="38"/>
      <c r="B276" s="39"/>
      <c r="C276" s="201" t="s">
        <v>357</v>
      </c>
      <c r="D276" s="201" t="s">
        <v>109</v>
      </c>
      <c r="E276" s="202" t="s">
        <v>358</v>
      </c>
      <c r="F276" s="203" t="s">
        <v>359</v>
      </c>
      <c r="G276" s="204" t="s">
        <v>138</v>
      </c>
      <c r="H276" s="205">
        <v>14</v>
      </c>
      <c r="I276" s="206"/>
      <c r="J276" s="207">
        <f>ROUND(I276*H276,2)</f>
        <v>0</v>
      </c>
      <c r="K276" s="203" t="s">
        <v>113</v>
      </c>
      <c r="L276" s="44"/>
      <c r="M276" s="208" t="s">
        <v>19</v>
      </c>
      <c r="N276" s="209" t="s">
        <v>45</v>
      </c>
      <c r="O276" s="85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2" t="s">
        <v>114</v>
      </c>
      <c r="AT276" s="212" t="s">
        <v>109</v>
      </c>
      <c r="AU276" s="212" t="s">
        <v>82</v>
      </c>
      <c r="AY276" s="17" t="s">
        <v>107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7" t="s">
        <v>114</v>
      </c>
      <c r="BK276" s="213">
        <f>ROUND(I276*H276,2)</f>
        <v>0</v>
      </c>
      <c r="BL276" s="17" t="s">
        <v>114</v>
      </c>
      <c r="BM276" s="212" t="s">
        <v>360</v>
      </c>
    </row>
    <row r="277" spans="1:47" s="2" customFormat="1" ht="12">
      <c r="A277" s="38"/>
      <c r="B277" s="39"/>
      <c r="C277" s="40"/>
      <c r="D277" s="214" t="s">
        <v>116</v>
      </c>
      <c r="E277" s="40"/>
      <c r="F277" s="215" t="s">
        <v>361</v>
      </c>
      <c r="G277" s="40"/>
      <c r="H277" s="40"/>
      <c r="I277" s="216"/>
      <c r="J277" s="40"/>
      <c r="K277" s="40"/>
      <c r="L277" s="44"/>
      <c r="M277" s="217"/>
      <c r="N277" s="218"/>
      <c r="O277" s="85"/>
      <c r="P277" s="85"/>
      <c r="Q277" s="85"/>
      <c r="R277" s="85"/>
      <c r="S277" s="85"/>
      <c r="T277" s="86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116</v>
      </c>
      <c r="AU277" s="17" t="s">
        <v>82</v>
      </c>
    </row>
    <row r="278" spans="1:65" s="2" customFormat="1" ht="24.15" customHeight="1">
      <c r="A278" s="38"/>
      <c r="B278" s="39"/>
      <c r="C278" s="201" t="s">
        <v>362</v>
      </c>
      <c r="D278" s="201" t="s">
        <v>109</v>
      </c>
      <c r="E278" s="202" t="s">
        <v>363</v>
      </c>
      <c r="F278" s="203" t="s">
        <v>364</v>
      </c>
      <c r="G278" s="204" t="s">
        <v>138</v>
      </c>
      <c r="H278" s="205">
        <v>129</v>
      </c>
      <c r="I278" s="206"/>
      <c r="J278" s="207">
        <f>ROUND(I278*H278,2)</f>
        <v>0</v>
      </c>
      <c r="K278" s="203" t="s">
        <v>113</v>
      </c>
      <c r="L278" s="44"/>
      <c r="M278" s="208" t="s">
        <v>19</v>
      </c>
      <c r="N278" s="209" t="s">
        <v>45</v>
      </c>
      <c r="O278" s="8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2" t="s">
        <v>114</v>
      </c>
      <c r="AT278" s="212" t="s">
        <v>109</v>
      </c>
      <c r="AU278" s="212" t="s">
        <v>82</v>
      </c>
      <c r="AY278" s="17" t="s">
        <v>107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7" t="s">
        <v>114</v>
      </c>
      <c r="BK278" s="213">
        <f>ROUND(I278*H278,2)</f>
        <v>0</v>
      </c>
      <c r="BL278" s="17" t="s">
        <v>114</v>
      </c>
      <c r="BM278" s="212" t="s">
        <v>365</v>
      </c>
    </row>
    <row r="279" spans="1:47" s="2" customFormat="1" ht="12">
      <c r="A279" s="38"/>
      <c r="B279" s="39"/>
      <c r="C279" s="40"/>
      <c r="D279" s="214" t="s">
        <v>116</v>
      </c>
      <c r="E279" s="40"/>
      <c r="F279" s="215" t="s">
        <v>366</v>
      </c>
      <c r="G279" s="40"/>
      <c r="H279" s="40"/>
      <c r="I279" s="216"/>
      <c r="J279" s="40"/>
      <c r="K279" s="40"/>
      <c r="L279" s="44"/>
      <c r="M279" s="217"/>
      <c r="N279" s="218"/>
      <c r="O279" s="85"/>
      <c r="P279" s="85"/>
      <c r="Q279" s="85"/>
      <c r="R279" s="85"/>
      <c r="S279" s="85"/>
      <c r="T279" s="86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116</v>
      </c>
      <c r="AU279" s="17" t="s">
        <v>82</v>
      </c>
    </row>
    <row r="280" spans="1:51" s="13" customFormat="1" ht="12">
      <c r="A280" s="13"/>
      <c r="B280" s="219"/>
      <c r="C280" s="220"/>
      <c r="D280" s="221" t="s">
        <v>118</v>
      </c>
      <c r="E280" s="222" t="s">
        <v>19</v>
      </c>
      <c r="F280" s="223" t="s">
        <v>367</v>
      </c>
      <c r="G280" s="220"/>
      <c r="H280" s="224">
        <v>129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118</v>
      </c>
      <c r="AU280" s="230" t="s">
        <v>82</v>
      </c>
      <c r="AV280" s="13" t="s">
        <v>82</v>
      </c>
      <c r="AW280" s="13" t="s">
        <v>33</v>
      </c>
      <c r="AX280" s="13" t="s">
        <v>80</v>
      </c>
      <c r="AY280" s="230" t="s">
        <v>107</v>
      </c>
    </row>
    <row r="281" spans="1:65" s="2" customFormat="1" ht="24.15" customHeight="1">
      <c r="A281" s="38"/>
      <c r="B281" s="39"/>
      <c r="C281" s="201" t="s">
        <v>368</v>
      </c>
      <c r="D281" s="201" t="s">
        <v>109</v>
      </c>
      <c r="E281" s="202" t="s">
        <v>369</v>
      </c>
      <c r="F281" s="203" t="s">
        <v>370</v>
      </c>
      <c r="G281" s="204" t="s">
        <v>138</v>
      </c>
      <c r="H281" s="205">
        <v>23</v>
      </c>
      <c r="I281" s="206"/>
      <c r="J281" s="207">
        <f>ROUND(I281*H281,2)</f>
        <v>0</v>
      </c>
      <c r="K281" s="203" t="s">
        <v>113</v>
      </c>
      <c r="L281" s="44"/>
      <c r="M281" s="208" t="s">
        <v>19</v>
      </c>
      <c r="N281" s="209" t="s">
        <v>45</v>
      </c>
      <c r="O281" s="85"/>
      <c r="P281" s="210">
        <f>O281*H281</f>
        <v>0</v>
      </c>
      <c r="Q281" s="210">
        <v>0</v>
      </c>
      <c r="R281" s="210">
        <f>Q281*H281</f>
        <v>0</v>
      </c>
      <c r="S281" s="210">
        <v>0</v>
      </c>
      <c r="T281" s="21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2" t="s">
        <v>114</v>
      </c>
      <c r="AT281" s="212" t="s">
        <v>109</v>
      </c>
      <c r="AU281" s="212" t="s">
        <v>82</v>
      </c>
      <c r="AY281" s="17" t="s">
        <v>107</v>
      </c>
      <c r="BE281" s="213">
        <f>IF(N281="základní",J281,0)</f>
        <v>0</v>
      </c>
      <c r="BF281" s="213">
        <f>IF(N281="snížená",J281,0)</f>
        <v>0</v>
      </c>
      <c r="BG281" s="213">
        <f>IF(N281="zákl. přenesená",J281,0)</f>
        <v>0</v>
      </c>
      <c r="BH281" s="213">
        <f>IF(N281="sníž. přenesená",J281,0)</f>
        <v>0</v>
      </c>
      <c r="BI281" s="213">
        <f>IF(N281="nulová",J281,0)</f>
        <v>0</v>
      </c>
      <c r="BJ281" s="17" t="s">
        <v>114</v>
      </c>
      <c r="BK281" s="213">
        <f>ROUND(I281*H281,2)</f>
        <v>0</v>
      </c>
      <c r="BL281" s="17" t="s">
        <v>114</v>
      </c>
      <c r="BM281" s="212" t="s">
        <v>371</v>
      </c>
    </row>
    <row r="282" spans="1:47" s="2" customFormat="1" ht="12">
      <c r="A282" s="38"/>
      <c r="B282" s="39"/>
      <c r="C282" s="40"/>
      <c r="D282" s="214" t="s">
        <v>116</v>
      </c>
      <c r="E282" s="40"/>
      <c r="F282" s="215" t="s">
        <v>372</v>
      </c>
      <c r="G282" s="40"/>
      <c r="H282" s="40"/>
      <c r="I282" s="216"/>
      <c r="J282" s="40"/>
      <c r="K282" s="40"/>
      <c r="L282" s="44"/>
      <c r="M282" s="217"/>
      <c r="N282" s="218"/>
      <c r="O282" s="85"/>
      <c r="P282" s="85"/>
      <c r="Q282" s="85"/>
      <c r="R282" s="85"/>
      <c r="S282" s="85"/>
      <c r="T282" s="86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116</v>
      </c>
      <c r="AU282" s="17" t="s">
        <v>82</v>
      </c>
    </row>
    <row r="283" spans="1:51" s="13" customFormat="1" ht="12">
      <c r="A283" s="13"/>
      <c r="B283" s="219"/>
      <c r="C283" s="220"/>
      <c r="D283" s="221" t="s">
        <v>118</v>
      </c>
      <c r="E283" s="222" t="s">
        <v>19</v>
      </c>
      <c r="F283" s="223" t="s">
        <v>373</v>
      </c>
      <c r="G283" s="220"/>
      <c r="H283" s="224">
        <v>23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118</v>
      </c>
      <c r="AU283" s="230" t="s">
        <v>82</v>
      </c>
      <c r="AV283" s="13" t="s">
        <v>82</v>
      </c>
      <c r="AW283" s="13" t="s">
        <v>33</v>
      </c>
      <c r="AX283" s="13" t="s">
        <v>80</v>
      </c>
      <c r="AY283" s="230" t="s">
        <v>107</v>
      </c>
    </row>
    <row r="284" spans="1:65" s="2" customFormat="1" ht="24.15" customHeight="1">
      <c r="A284" s="38"/>
      <c r="B284" s="39"/>
      <c r="C284" s="201" t="s">
        <v>374</v>
      </c>
      <c r="D284" s="201" t="s">
        <v>109</v>
      </c>
      <c r="E284" s="202" t="s">
        <v>375</v>
      </c>
      <c r="F284" s="203" t="s">
        <v>376</v>
      </c>
      <c r="G284" s="204" t="s">
        <v>138</v>
      </c>
      <c r="H284" s="205">
        <v>16</v>
      </c>
      <c r="I284" s="206"/>
      <c r="J284" s="207">
        <f>ROUND(I284*H284,2)</f>
        <v>0</v>
      </c>
      <c r="K284" s="203" t="s">
        <v>113</v>
      </c>
      <c r="L284" s="44"/>
      <c r="M284" s="208" t="s">
        <v>19</v>
      </c>
      <c r="N284" s="209" t="s">
        <v>45</v>
      </c>
      <c r="O284" s="8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2" t="s">
        <v>114</v>
      </c>
      <c r="AT284" s="212" t="s">
        <v>109</v>
      </c>
      <c r="AU284" s="212" t="s">
        <v>82</v>
      </c>
      <c r="AY284" s="17" t="s">
        <v>107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7" t="s">
        <v>114</v>
      </c>
      <c r="BK284" s="213">
        <f>ROUND(I284*H284,2)</f>
        <v>0</v>
      </c>
      <c r="BL284" s="17" t="s">
        <v>114</v>
      </c>
      <c r="BM284" s="212" t="s">
        <v>377</v>
      </c>
    </row>
    <row r="285" spans="1:47" s="2" customFormat="1" ht="12">
      <c r="A285" s="38"/>
      <c r="B285" s="39"/>
      <c r="C285" s="40"/>
      <c r="D285" s="214" t="s">
        <v>116</v>
      </c>
      <c r="E285" s="40"/>
      <c r="F285" s="215" t="s">
        <v>378</v>
      </c>
      <c r="G285" s="40"/>
      <c r="H285" s="40"/>
      <c r="I285" s="216"/>
      <c r="J285" s="40"/>
      <c r="K285" s="40"/>
      <c r="L285" s="44"/>
      <c r="M285" s="217"/>
      <c r="N285" s="218"/>
      <c r="O285" s="85"/>
      <c r="P285" s="85"/>
      <c r="Q285" s="85"/>
      <c r="R285" s="85"/>
      <c r="S285" s="85"/>
      <c r="T285" s="86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116</v>
      </c>
      <c r="AU285" s="17" t="s">
        <v>82</v>
      </c>
    </row>
    <row r="286" spans="1:51" s="13" customFormat="1" ht="12">
      <c r="A286" s="13"/>
      <c r="B286" s="219"/>
      <c r="C286" s="220"/>
      <c r="D286" s="221" t="s">
        <v>118</v>
      </c>
      <c r="E286" s="222" t="s">
        <v>19</v>
      </c>
      <c r="F286" s="223" t="s">
        <v>379</v>
      </c>
      <c r="G286" s="220"/>
      <c r="H286" s="224">
        <v>16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118</v>
      </c>
      <c r="AU286" s="230" t="s">
        <v>82</v>
      </c>
      <c r="AV286" s="13" t="s">
        <v>82</v>
      </c>
      <c r="AW286" s="13" t="s">
        <v>33</v>
      </c>
      <c r="AX286" s="13" t="s">
        <v>80</v>
      </c>
      <c r="AY286" s="230" t="s">
        <v>107</v>
      </c>
    </row>
    <row r="287" spans="1:65" s="2" customFormat="1" ht="24.15" customHeight="1">
      <c r="A287" s="38"/>
      <c r="B287" s="39"/>
      <c r="C287" s="201" t="s">
        <v>380</v>
      </c>
      <c r="D287" s="201" t="s">
        <v>109</v>
      </c>
      <c r="E287" s="202" t="s">
        <v>381</v>
      </c>
      <c r="F287" s="203" t="s">
        <v>382</v>
      </c>
      <c r="G287" s="204" t="s">
        <v>138</v>
      </c>
      <c r="H287" s="205">
        <v>14</v>
      </c>
      <c r="I287" s="206"/>
      <c r="J287" s="207">
        <f>ROUND(I287*H287,2)</f>
        <v>0</v>
      </c>
      <c r="K287" s="203" t="s">
        <v>113</v>
      </c>
      <c r="L287" s="44"/>
      <c r="M287" s="208" t="s">
        <v>19</v>
      </c>
      <c r="N287" s="209" t="s">
        <v>45</v>
      </c>
      <c r="O287" s="85"/>
      <c r="P287" s="210">
        <f>O287*H287</f>
        <v>0</v>
      </c>
      <c r="Q287" s="210">
        <v>0</v>
      </c>
      <c r="R287" s="210">
        <f>Q287*H287</f>
        <v>0</v>
      </c>
      <c r="S287" s="210">
        <v>0</v>
      </c>
      <c r="T287" s="21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2" t="s">
        <v>114</v>
      </c>
      <c r="AT287" s="212" t="s">
        <v>109</v>
      </c>
      <c r="AU287" s="212" t="s">
        <v>82</v>
      </c>
      <c r="AY287" s="17" t="s">
        <v>107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17" t="s">
        <v>114</v>
      </c>
      <c r="BK287" s="213">
        <f>ROUND(I287*H287,2)</f>
        <v>0</v>
      </c>
      <c r="BL287" s="17" t="s">
        <v>114</v>
      </c>
      <c r="BM287" s="212" t="s">
        <v>383</v>
      </c>
    </row>
    <row r="288" spans="1:47" s="2" customFormat="1" ht="12">
      <c r="A288" s="38"/>
      <c r="B288" s="39"/>
      <c r="C288" s="40"/>
      <c r="D288" s="214" t="s">
        <v>116</v>
      </c>
      <c r="E288" s="40"/>
      <c r="F288" s="215" t="s">
        <v>384</v>
      </c>
      <c r="G288" s="40"/>
      <c r="H288" s="40"/>
      <c r="I288" s="216"/>
      <c r="J288" s="40"/>
      <c r="K288" s="40"/>
      <c r="L288" s="44"/>
      <c r="M288" s="217"/>
      <c r="N288" s="218"/>
      <c r="O288" s="85"/>
      <c r="P288" s="85"/>
      <c r="Q288" s="85"/>
      <c r="R288" s="85"/>
      <c r="S288" s="85"/>
      <c r="T288" s="86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116</v>
      </c>
      <c r="AU288" s="17" t="s">
        <v>82</v>
      </c>
    </row>
    <row r="289" spans="1:51" s="13" customFormat="1" ht="12">
      <c r="A289" s="13"/>
      <c r="B289" s="219"/>
      <c r="C289" s="220"/>
      <c r="D289" s="221" t="s">
        <v>118</v>
      </c>
      <c r="E289" s="222" t="s">
        <v>19</v>
      </c>
      <c r="F289" s="223" t="s">
        <v>385</v>
      </c>
      <c r="G289" s="220"/>
      <c r="H289" s="224">
        <v>14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118</v>
      </c>
      <c r="AU289" s="230" t="s">
        <v>82</v>
      </c>
      <c r="AV289" s="13" t="s">
        <v>82</v>
      </c>
      <c r="AW289" s="13" t="s">
        <v>33</v>
      </c>
      <c r="AX289" s="13" t="s">
        <v>80</v>
      </c>
      <c r="AY289" s="230" t="s">
        <v>107</v>
      </c>
    </row>
    <row r="290" spans="1:65" s="2" customFormat="1" ht="24.15" customHeight="1">
      <c r="A290" s="38"/>
      <c r="B290" s="39"/>
      <c r="C290" s="201" t="s">
        <v>386</v>
      </c>
      <c r="D290" s="201" t="s">
        <v>109</v>
      </c>
      <c r="E290" s="202" t="s">
        <v>387</v>
      </c>
      <c r="F290" s="203" t="s">
        <v>388</v>
      </c>
      <c r="G290" s="204" t="s">
        <v>138</v>
      </c>
      <c r="H290" s="205">
        <v>5</v>
      </c>
      <c r="I290" s="206"/>
      <c r="J290" s="207">
        <f>ROUND(I290*H290,2)</f>
        <v>0</v>
      </c>
      <c r="K290" s="203" t="s">
        <v>113</v>
      </c>
      <c r="L290" s="44"/>
      <c r="M290" s="208" t="s">
        <v>19</v>
      </c>
      <c r="N290" s="209" t="s">
        <v>45</v>
      </c>
      <c r="O290" s="85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2" t="s">
        <v>114</v>
      </c>
      <c r="AT290" s="212" t="s">
        <v>109</v>
      </c>
      <c r="AU290" s="212" t="s">
        <v>82</v>
      </c>
      <c r="AY290" s="17" t="s">
        <v>107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7" t="s">
        <v>114</v>
      </c>
      <c r="BK290" s="213">
        <f>ROUND(I290*H290,2)</f>
        <v>0</v>
      </c>
      <c r="BL290" s="17" t="s">
        <v>114</v>
      </c>
      <c r="BM290" s="212" t="s">
        <v>389</v>
      </c>
    </row>
    <row r="291" spans="1:47" s="2" customFormat="1" ht="12">
      <c r="A291" s="38"/>
      <c r="B291" s="39"/>
      <c r="C291" s="40"/>
      <c r="D291" s="214" t="s">
        <v>116</v>
      </c>
      <c r="E291" s="40"/>
      <c r="F291" s="215" t="s">
        <v>390</v>
      </c>
      <c r="G291" s="40"/>
      <c r="H291" s="40"/>
      <c r="I291" s="216"/>
      <c r="J291" s="40"/>
      <c r="K291" s="40"/>
      <c r="L291" s="44"/>
      <c r="M291" s="217"/>
      <c r="N291" s="218"/>
      <c r="O291" s="85"/>
      <c r="P291" s="85"/>
      <c r="Q291" s="85"/>
      <c r="R291" s="85"/>
      <c r="S291" s="85"/>
      <c r="T291" s="86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116</v>
      </c>
      <c r="AU291" s="17" t="s">
        <v>82</v>
      </c>
    </row>
    <row r="292" spans="1:65" s="2" customFormat="1" ht="24.15" customHeight="1">
      <c r="A292" s="38"/>
      <c r="B292" s="39"/>
      <c r="C292" s="201" t="s">
        <v>391</v>
      </c>
      <c r="D292" s="201" t="s">
        <v>109</v>
      </c>
      <c r="E292" s="202" t="s">
        <v>392</v>
      </c>
      <c r="F292" s="203" t="s">
        <v>393</v>
      </c>
      <c r="G292" s="204" t="s">
        <v>138</v>
      </c>
      <c r="H292" s="205">
        <v>7</v>
      </c>
      <c r="I292" s="206"/>
      <c r="J292" s="207">
        <f>ROUND(I292*H292,2)</f>
        <v>0</v>
      </c>
      <c r="K292" s="203" t="s">
        <v>113</v>
      </c>
      <c r="L292" s="44"/>
      <c r="M292" s="208" t="s">
        <v>19</v>
      </c>
      <c r="N292" s="209" t="s">
        <v>45</v>
      </c>
      <c r="O292" s="85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2" t="s">
        <v>114</v>
      </c>
      <c r="AT292" s="212" t="s">
        <v>109</v>
      </c>
      <c r="AU292" s="212" t="s">
        <v>82</v>
      </c>
      <c r="AY292" s="17" t="s">
        <v>107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17" t="s">
        <v>114</v>
      </c>
      <c r="BK292" s="213">
        <f>ROUND(I292*H292,2)</f>
        <v>0</v>
      </c>
      <c r="BL292" s="17" t="s">
        <v>114</v>
      </c>
      <c r="BM292" s="212" t="s">
        <v>394</v>
      </c>
    </row>
    <row r="293" spans="1:47" s="2" customFormat="1" ht="12">
      <c r="A293" s="38"/>
      <c r="B293" s="39"/>
      <c r="C293" s="40"/>
      <c r="D293" s="214" t="s">
        <v>116</v>
      </c>
      <c r="E293" s="40"/>
      <c r="F293" s="215" t="s">
        <v>395</v>
      </c>
      <c r="G293" s="40"/>
      <c r="H293" s="40"/>
      <c r="I293" s="216"/>
      <c r="J293" s="40"/>
      <c r="K293" s="40"/>
      <c r="L293" s="44"/>
      <c r="M293" s="217"/>
      <c r="N293" s="218"/>
      <c r="O293" s="85"/>
      <c r="P293" s="85"/>
      <c r="Q293" s="85"/>
      <c r="R293" s="85"/>
      <c r="S293" s="85"/>
      <c r="T293" s="86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116</v>
      </c>
      <c r="AU293" s="17" t="s">
        <v>82</v>
      </c>
    </row>
    <row r="294" spans="1:65" s="2" customFormat="1" ht="24.15" customHeight="1">
      <c r="A294" s="38"/>
      <c r="B294" s="39"/>
      <c r="C294" s="201" t="s">
        <v>396</v>
      </c>
      <c r="D294" s="201" t="s">
        <v>109</v>
      </c>
      <c r="E294" s="202" t="s">
        <v>397</v>
      </c>
      <c r="F294" s="203" t="s">
        <v>398</v>
      </c>
      <c r="G294" s="204" t="s">
        <v>138</v>
      </c>
      <c r="H294" s="205">
        <v>1</v>
      </c>
      <c r="I294" s="206"/>
      <c r="J294" s="207">
        <f>ROUND(I294*H294,2)</f>
        <v>0</v>
      </c>
      <c r="K294" s="203" t="s">
        <v>113</v>
      </c>
      <c r="L294" s="44"/>
      <c r="M294" s="208" t="s">
        <v>19</v>
      </c>
      <c r="N294" s="209" t="s">
        <v>45</v>
      </c>
      <c r="O294" s="85"/>
      <c r="P294" s="210">
        <f>O294*H294</f>
        <v>0</v>
      </c>
      <c r="Q294" s="210">
        <v>0</v>
      </c>
      <c r="R294" s="210">
        <f>Q294*H294</f>
        <v>0</v>
      </c>
      <c r="S294" s="210">
        <v>0</v>
      </c>
      <c r="T294" s="21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2" t="s">
        <v>114</v>
      </c>
      <c r="AT294" s="212" t="s">
        <v>109</v>
      </c>
      <c r="AU294" s="212" t="s">
        <v>82</v>
      </c>
      <c r="AY294" s="17" t="s">
        <v>107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17" t="s">
        <v>114</v>
      </c>
      <c r="BK294" s="213">
        <f>ROUND(I294*H294,2)</f>
        <v>0</v>
      </c>
      <c r="BL294" s="17" t="s">
        <v>114</v>
      </c>
      <c r="BM294" s="212" t="s">
        <v>399</v>
      </c>
    </row>
    <row r="295" spans="1:47" s="2" customFormat="1" ht="12">
      <c r="A295" s="38"/>
      <c r="B295" s="39"/>
      <c r="C295" s="40"/>
      <c r="D295" s="214" t="s">
        <v>116</v>
      </c>
      <c r="E295" s="40"/>
      <c r="F295" s="215" t="s">
        <v>400</v>
      </c>
      <c r="G295" s="40"/>
      <c r="H295" s="40"/>
      <c r="I295" s="216"/>
      <c r="J295" s="40"/>
      <c r="K295" s="40"/>
      <c r="L295" s="44"/>
      <c r="M295" s="217"/>
      <c r="N295" s="218"/>
      <c r="O295" s="85"/>
      <c r="P295" s="85"/>
      <c r="Q295" s="85"/>
      <c r="R295" s="85"/>
      <c r="S295" s="85"/>
      <c r="T295" s="86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116</v>
      </c>
      <c r="AU295" s="17" t="s">
        <v>82</v>
      </c>
    </row>
    <row r="296" spans="1:65" s="2" customFormat="1" ht="24.15" customHeight="1">
      <c r="A296" s="38"/>
      <c r="B296" s="39"/>
      <c r="C296" s="201" t="s">
        <v>401</v>
      </c>
      <c r="D296" s="201" t="s">
        <v>109</v>
      </c>
      <c r="E296" s="202" t="s">
        <v>402</v>
      </c>
      <c r="F296" s="203" t="s">
        <v>403</v>
      </c>
      <c r="G296" s="204" t="s">
        <v>138</v>
      </c>
      <c r="H296" s="205">
        <v>5</v>
      </c>
      <c r="I296" s="206"/>
      <c r="J296" s="207">
        <f>ROUND(I296*H296,2)</f>
        <v>0</v>
      </c>
      <c r="K296" s="203" t="s">
        <v>113</v>
      </c>
      <c r="L296" s="44"/>
      <c r="M296" s="208" t="s">
        <v>19</v>
      </c>
      <c r="N296" s="209" t="s">
        <v>45</v>
      </c>
      <c r="O296" s="85"/>
      <c r="P296" s="210">
        <f>O296*H296</f>
        <v>0</v>
      </c>
      <c r="Q296" s="210">
        <v>0</v>
      </c>
      <c r="R296" s="210">
        <f>Q296*H296</f>
        <v>0</v>
      </c>
      <c r="S296" s="210">
        <v>0</v>
      </c>
      <c r="T296" s="21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2" t="s">
        <v>114</v>
      </c>
      <c r="AT296" s="212" t="s">
        <v>109</v>
      </c>
      <c r="AU296" s="212" t="s">
        <v>82</v>
      </c>
      <c r="AY296" s="17" t="s">
        <v>107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17" t="s">
        <v>114</v>
      </c>
      <c r="BK296" s="213">
        <f>ROUND(I296*H296,2)</f>
        <v>0</v>
      </c>
      <c r="BL296" s="17" t="s">
        <v>114</v>
      </c>
      <c r="BM296" s="212" t="s">
        <v>404</v>
      </c>
    </row>
    <row r="297" spans="1:47" s="2" customFormat="1" ht="12">
      <c r="A297" s="38"/>
      <c r="B297" s="39"/>
      <c r="C297" s="40"/>
      <c r="D297" s="214" t="s">
        <v>116</v>
      </c>
      <c r="E297" s="40"/>
      <c r="F297" s="215" t="s">
        <v>405</v>
      </c>
      <c r="G297" s="40"/>
      <c r="H297" s="40"/>
      <c r="I297" s="216"/>
      <c r="J297" s="40"/>
      <c r="K297" s="40"/>
      <c r="L297" s="44"/>
      <c r="M297" s="217"/>
      <c r="N297" s="218"/>
      <c r="O297" s="85"/>
      <c r="P297" s="85"/>
      <c r="Q297" s="85"/>
      <c r="R297" s="85"/>
      <c r="S297" s="85"/>
      <c r="T297" s="86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116</v>
      </c>
      <c r="AU297" s="17" t="s">
        <v>82</v>
      </c>
    </row>
    <row r="298" spans="1:51" s="13" customFormat="1" ht="12">
      <c r="A298" s="13"/>
      <c r="B298" s="219"/>
      <c r="C298" s="220"/>
      <c r="D298" s="221" t="s">
        <v>118</v>
      </c>
      <c r="E298" s="222" t="s">
        <v>19</v>
      </c>
      <c r="F298" s="223" t="s">
        <v>406</v>
      </c>
      <c r="G298" s="220"/>
      <c r="H298" s="224">
        <v>5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118</v>
      </c>
      <c r="AU298" s="230" t="s">
        <v>82</v>
      </c>
      <c r="AV298" s="13" t="s">
        <v>82</v>
      </c>
      <c r="AW298" s="13" t="s">
        <v>33</v>
      </c>
      <c r="AX298" s="13" t="s">
        <v>80</v>
      </c>
      <c r="AY298" s="230" t="s">
        <v>107</v>
      </c>
    </row>
    <row r="299" spans="1:65" s="2" customFormat="1" ht="24.15" customHeight="1">
      <c r="A299" s="38"/>
      <c r="B299" s="39"/>
      <c r="C299" s="201" t="s">
        <v>407</v>
      </c>
      <c r="D299" s="201" t="s">
        <v>109</v>
      </c>
      <c r="E299" s="202" t="s">
        <v>408</v>
      </c>
      <c r="F299" s="203" t="s">
        <v>409</v>
      </c>
      <c r="G299" s="204" t="s">
        <v>138</v>
      </c>
      <c r="H299" s="205">
        <v>7</v>
      </c>
      <c r="I299" s="206"/>
      <c r="J299" s="207">
        <f>ROUND(I299*H299,2)</f>
        <v>0</v>
      </c>
      <c r="K299" s="203" t="s">
        <v>113</v>
      </c>
      <c r="L299" s="44"/>
      <c r="M299" s="208" t="s">
        <v>19</v>
      </c>
      <c r="N299" s="209" t="s">
        <v>45</v>
      </c>
      <c r="O299" s="85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2" t="s">
        <v>114</v>
      </c>
      <c r="AT299" s="212" t="s">
        <v>109</v>
      </c>
      <c r="AU299" s="212" t="s">
        <v>82</v>
      </c>
      <c r="AY299" s="17" t="s">
        <v>107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17" t="s">
        <v>114</v>
      </c>
      <c r="BK299" s="213">
        <f>ROUND(I299*H299,2)</f>
        <v>0</v>
      </c>
      <c r="BL299" s="17" t="s">
        <v>114</v>
      </c>
      <c r="BM299" s="212" t="s">
        <v>410</v>
      </c>
    </row>
    <row r="300" spans="1:47" s="2" customFormat="1" ht="12">
      <c r="A300" s="38"/>
      <c r="B300" s="39"/>
      <c r="C300" s="40"/>
      <c r="D300" s="214" t="s">
        <v>116</v>
      </c>
      <c r="E300" s="40"/>
      <c r="F300" s="215" t="s">
        <v>411</v>
      </c>
      <c r="G300" s="40"/>
      <c r="H300" s="40"/>
      <c r="I300" s="216"/>
      <c r="J300" s="40"/>
      <c r="K300" s="40"/>
      <c r="L300" s="44"/>
      <c r="M300" s="217"/>
      <c r="N300" s="218"/>
      <c r="O300" s="85"/>
      <c r="P300" s="85"/>
      <c r="Q300" s="85"/>
      <c r="R300" s="85"/>
      <c r="S300" s="85"/>
      <c r="T300" s="86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116</v>
      </c>
      <c r="AU300" s="17" t="s">
        <v>82</v>
      </c>
    </row>
    <row r="301" spans="1:51" s="13" customFormat="1" ht="12">
      <c r="A301" s="13"/>
      <c r="B301" s="219"/>
      <c r="C301" s="220"/>
      <c r="D301" s="221" t="s">
        <v>118</v>
      </c>
      <c r="E301" s="222" t="s">
        <v>19</v>
      </c>
      <c r="F301" s="223" t="s">
        <v>412</v>
      </c>
      <c r="G301" s="220"/>
      <c r="H301" s="224">
        <v>7</v>
      </c>
      <c r="I301" s="225"/>
      <c r="J301" s="220"/>
      <c r="K301" s="220"/>
      <c r="L301" s="226"/>
      <c r="M301" s="227"/>
      <c r="N301" s="228"/>
      <c r="O301" s="228"/>
      <c r="P301" s="228"/>
      <c r="Q301" s="228"/>
      <c r="R301" s="228"/>
      <c r="S301" s="228"/>
      <c r="T301" s="22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0" t="s">
        <v>118</v>
      </c>
      <c r="AU301" s="230" t="s">
        <v>82</v>
      </c>
      <c r="AV301" s="13" t="s">
        <v>82</v>
      </c>
      <c r="AW301" s="13" t="s">
        <v>33</v>
      </c>
      <c r="AX301" s="13" t="s">
        <v>80</v>
      </c>
      <c r="AY301" s="230" t="s">
        <v>107</v>
      </c>
    </row>
    <row r="302" spans="1:65" s="2" customFormat="1" ht="24.15" customHeight="1">
      <c r="A302" s="38"/>
      <c r="B302" s="39"/>
      <c r="C302" s="201" t="s">
        <v>413</v>
      </c>
      <c r="D302" s="201" t="s">
        <v>109</v>
      </c>
      <c r="E302" s="202" t="s">
        <v>414</v>
      </c>
      <c r="F302" s="203" t="s">
        <v>415</v>
      </c>
      <c r="G302" s="204" t="s">
        <v>138</v>
      </c>
      <c r="H302" s="205">
        <v>1</v>
      </c>
      <c r="I302" s="206"/>
      <c r="J302" s="207">
        <f>ROUND(I302*H302,2)</f>
        <v>0</v>
      </c>
      <c r="K302" s="203" t="s">
        <v>113</v>
      </c>
      <c r="L302" s="44"/>
      <c r="M302" s="208" t="s">
        <v>19</v>
      </c>
      <c r="N302" s="209" t="s">
        <v>45</v>
      </c>
      <c r="O302" s="85"/>
      <c r="P302" s="210">
        <f>O302*H302</f>
        <v>0</v>
      </c>
      <c r="Q302" s="210">
        <v>0</v>
      </c>
      <c r="R302" s="210">
        <f>Q302*H302</f>
        <v>0</v>
      </c>
      <c r="S302" s="210">
        <v>0</v>
      </c>
      <c r="T302" s="21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2" t="s">
        <v>114</v>
      </c>
      <c r="AT302" s="212" t="s">
        <v>109</v>
      </c>
      <c r="AU302" s="212" t="s">
        <v>82</v>
      </c>
      <c r="AY302" s="17" t="s">
        <v>107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17" t="s">
        <v>114</v>
      </c>
      <c r="BK302" s="213">
        <f>ROUND(I302*H302,2)</f>
        <v>0</v>
      </c>
      <c r="BL302" s="17" t="s">
        <v>114</v>
      </c>
      <c r="BM302" s="212" t="s">
        <v>416</v>
      </c>
    </row>
    <row r="303" spans="1:47" s="2" customFormat="1" ht="12">
      <c r="A303" s="38"/>
      <c r="B303" s="39"/>
      <c r="C303" s="40"/>
      <c r="D303" s="214" t="s">
        <v>116</v>
      </c>
      <c r="E303" s="40"/>
      <c r="F303" s="215" t="s">
        <v>417</v>
      </c>
      <c r="G303" s="40"/>
      <c r="H303" s="40"/>
      <c r="I303" s="216"/>
      <c r="J303" s="40"/>
      <c r="K303" s="40"/>
      <c r="L303" s="44"/>
      <c r="M303" s="217"/>
      <c r="N303" s="218"/>
      <c r="O303" s="85"/>
      <c r="P303" s="85"/>
      <c r="Q303" s="85"/>
      <c r="R303" s="85"/>
      <c r="S303" s="85"/>
      <c r="T303" s="86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116</v>
      </c>
      <c r="AU303" s="17" t="s">
        <v>82</v>
      </c>
    </row>
    <row r="304" spans="1:51" s="13" customFormat="1" ht="12">
      <c r="A304" s="13"/>
      <c r="B304" s="219"/>
      <c r="C304" s="220"/>
      <c r="D304" s="221" t="s">
        <v>118</v>
      </c>
      <c r="E304" s="222" t="s">
        <v>19</v>
      </c>
      <c r="F304" s="223" t="s">
        <v>80</v>
      </c>
      <c r="G304" s="220"/>
      <c r="H304" s="224">
        <v>1</v>
      </c>
      <c r="I304" s="225"/>
      <c r="J304" s="220"/>
      <c r="K304" s="220"/>
      <c r="L304" s="226"/>
      <c r="M304" s="227"/>
      <c r="N304" s="228"/>
      <c r="O304" s="228"/>
      <c r="P304" s="228"/>
      <c r="Q304" s="228"/>
      <c r="R304" s="228"/>
      <c r="S304" s="228"/>
      <c r="T304" s="22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0" t="s">
        <v>118</v>
      </c>
      <c r="AU304" s="230" t="s">
        <v>82</v>
      </c>
      <c r="AV304" s="13" t="s">
        <v>82</v>
      </c>
      <c r="AW304" s="13" t="s">
        <v>33</v>
      </c>
      <c r="AX304" s="13" t="s">
        <v>80</v>
      </c>
      <c r="AY304" s="230" t="s">
        <v>107</v>
      </c>
    </row>
    <row r="305" spans="1:65" s="2" customFormat="1" ht="21.75" customHeight="1">
      <c r="A305" s="38"/>
      <c r="B305" s="39"/>
      <c r="C305" s="201" t="s">
        <v>418</v>
      </c>
      <c r="D305" s="201" t="s">
        <v>109</v>
      </c>
      <c r="E305" s="202" t="s">
        <v>419</v>
      </c>
      <c r="F305" s="203" t="s">
        <v>420</v>
      </c>
      <c r="G305" s="204" t="s">
        <v>112</v>
      </c>
      <c r="H305" s="205">
        <v>153</v>
      </c>
      <c r="I305" s="206"/>
      <c r="J305" s="207">
        <f>ROUND(I305*H305,2)</f>
        <v>0</v>
      </c>
      <c r="K305" s="203" t="s">
        <v>113</v>
      </c>
      <c r="L305" s="44"/>
      <c r="M305" s="208" t="s">
        <v>19</v>
      </c>
      <c r="N305" s="209" t="s">
        <v>45</v>
      </c>
      <c r="O305" s="8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2" t="s">
        <v>114</v>
      </c>
      <c r="AT305" s="212" t="s">
        <v>109</v>
      </c>
      <c r="AU305" s="212" t="s">
        <v>82</v>
      </c>
      <c r="AY305" s="17" t="s">
        <v>107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7" t="s">
        <v>114</v>
      </c>
      <c r="BK305" s="213">
        <f>ROUND(I305*H305,2)</f>
        <v>0</v>
      </c>
      <c r="BL305" s="17" t="s">
        <v>114</v>
      </c>
      <c r="BM305" s="212" t="s">
        <v>421</v>
      </c>
    </row>
    <row r="306" spans="1:47" s="2" customFormat="1" ht="12">
      <c r="A306" s="38"/>
      <c r="B306" s="39"/>
      <c r="C306" s="40"/>
      <c r="D306" s="214" t="s">
        <v>116</v>
      </c>
      <c r="E306" s="40"/>
      <c r="F306" s="215" t="s">
        <v>422</v>
      </c>
      <c r="G306" s="40"/>
      <c r="H306" s="40"/>
      <c r="I306" s="216"/>
      <c r="J306" s="40"/>
      <c r="K306" s="40"/>
      <c r="L306" s="44"/>
      <c r="M306" s="217"/>
      <c r="N306" s="218"/>
      <c r="O306" s="85"/>
      <c r="P306" s="85"/>
      <c r="Q306" s="85"/>
      <c r="R306" s="85"/>
      <c r="S306" s="85"/>
      <c r="T306" s="86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116</v>
      </c>
      <c r="AU306" s="17" t="s">
        <v>82</v>
      </c>
    </row>
    <row r="307" spans="1:65" s="2" customFormat="1" ht="37.8" customHeight="1">
      <c r="A307" s="38"/>
      <c r="B307" s="39"/>
      <c r="C307" s="201" t="s">
        <v>423</v>
      </c>
      <c r="D307" s="201" t="s">
        <v>109</v>
      </c>
      <c r="E307" s="202" t="s">
        <v>424</v>
      </c>
      <c r="F307" s="203" t="s">
        <v>425</v>
      </c>
      <c r="G307" s="204" t="s">
        <v>138</v>
      </c>
      <c r="H307" s="205">
        <v>129</v>
      </c>
      <c r="I307" s="206"/>
      <c r="J307" s="207">
        <f>ROUND(I307*H307,2)</f>
        <v>0</v>
      </c>
      <c r="K307" s="203" t="s">
        <v>113</v>
      </c>
      <c r="L307" s="44"/>
      <c r="M307" s="208" t="s">
        <v>19</v>
      </c>
      <c r="N307" s="209" t="s">
        <v>45</v>
      </c>
      <c r="O307" s="85"/>
      <c r="P307" s="210">
        <f>O307*H307</f>
        <v>0</v>
      </c>
      <c r="Q307" s="210">
        <v>0</v>
      </c>
      <c r="R307" s="210">
        <f>Q307*H307</f>
        <v>0</v>
      </c>
      <c r="S307" s="210">
        <v>0</v>
      </c>
      <c r="T307" s="21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2" t="s">
        <v>114</v>
      </c>
      <c r="AT307" s="212" t="s">
        <v>109</v>
      </c>
      <c r="AU307" s="212" t="s">
        <v>82</v>
      </c>
      <c r="AY307" s="17" t="s">
        <v>107</v>
      </c>
      <c r="BE307" s="213">
        <f>IF(N307="základní",J307,0)</f>
        <v>0</v>
      </c>
      <c r="BF307" s="213">
        <f>IF(N307="snížená",J307,0)</f>
        <v>0</v>
      </c>
      <c r="BG307" s="213">
        <f>IF(N307="zákl. přenesená",J307,0)</f>
        <v>0</v>
      </c>
      <c r="BH307" s="213">
        <f>IF(N307="sníž. přenesená",J307,0)</f>
        <v>0</v>
      </c>
      <c r="BI307" s="213">
        <f>IF(N307="nulová",J307,0)</f>
        <v>0</v>
      </c>
      <c r="BJ307" s="17" t="s">
        <v>114</v>
      </c>
      <c r="BK307" s="213">
        <f>ROUND(I307*H307,2)</f>
        <v>0</v>
      </c>
      <c r="BL307" s="17" t="s">
        <v>114</v>
      </c>
      <c r="BM307" s="212" t="s">
        <v>426</v>
      </c>
    </row>
    <row r="308" spans="1:47" s="2" customFormat="1" ht="12">
      <c r="A308" s="38"/>
      <c r="B308" s="39"/>
      <c r="C308" s="40"/>
      <c r="D308" s="214" t="s">
        <v>116</v>
      </c>
      <c r="E308" s="40"/>
      <c r="F308" s="215" t="s">
        <v>427</v>
      </c>
      <c r="G308" s="40"/>
      <c r="H308" s="40"/>
      <c r="I308" s="216"/>
      <c r="J308" s="40"/>
      <c r="K308" s="40"/>
      <c r="L308" s="44"/>
      <c r="M308" s="217"/>
      <c r="N308" s="218"/>
      <c r="O308" s="85"/>
      <c r="P308" s="85"/>
      <c r="Q308" s="85"/>
      <c r="R308" s="85"/>
      <c r="S308" s="85"/>
      <c r="T308" s="86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116</v>
      </c>
      <c r="AU308" s="17" t="s">
        <v>82</v>
      </c>
    </row>
    <row r="309" spans="1:65" s="2" customFormat="1" ht="37.8" customHeight="1">
      <c r="A309" s="38"/>
      <c r="B309" s="39"/>
      <c r="C309" s="201" t="s">
        <v>428</v>
      </c>
      <c r="D309" s="201" t="s">
        <v>109</v>
      </c>
      <c r="E309" s="202" t="s">
        <v>429</v>
      </c>
      <c r="F309" s="203" t="s">
        <v>430</v>
      </c>
      <c r="G309" s="204" t="s">
        <v>138</v>
      </c>
      <c r="H309" s="205">
        <v>23</v>
      </c>
      <c r="I309" s="206"/>
      <c r="J309" s="207">
        <f>ROUND(I309*H309,2)</f>
        <v>0</v>
      </c>
      <c r="K309" s="203" t="s">
        <v>113</v>
      </c>
      <c r="L309" s="44"/>
      <c r="M309" s="208" t="s">
        <v>19</v>
      </c>
      <c r="N309" s="209" t="s">
        <v>45</v>
      </c>
      <c r="O309" s="85"/>
      <c r="P309" s="210">
        <f>O309*H309</f>
        <v>0</v>
      </c>
      <c r="Q309" s="210">
        <v>0</v>
      </c>
      <c r="R309" s="210">
        <f>Q309*H309</f>
        <v>0</v>
      </c>
      <c r="S309" s="210">
        <v>0</v>
      </c>
      <c r="T309" s="21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2" t="s">
        <v>114</v>
      </c>
      <c r="AT309" s="212" t="s">
        <v>109</v>
      </c>
      <c r="AU309" s="212" t="s">
        <v>82</v>
      </c>
      <c r="AY309" s="17" t="s">
        <v>107</v>
      </c>
      <c r="BE309" s="213">
        <f>IF(N309="základní",J309,0)</f>
        <v>0</v>
      </c>
      <c r="BF309" s="213">
        <f>IF(N309="snížená",J309,0)</f>
        <v>0</v>
      </c>
      <c r="BG309" s="213">
        <f>IF(N309="zákl. přenesená",J309,0)</f>
        <v>0</v>
      </c>
      <c r="BH309" s="213">
        <f>IF(N309="sníž. přenesená",J309,0)</f>
        <v>0</v>
      </c>
      <c r="BI309" s="213">
        <f>IF(N309="nulová",J309,0)</f>
        <v>0</v>
      </c>
      <c r="BJ309" s="17" t="s">
        <v>114</v>
      </c>
      <c r="BK309" s="213">
        <f>ROUND(I309*H309,2)</f>
        <v>0</v>
      </c>
      <c r="BL309" s="17" t="s">
        <v>114</v>
      </c>
      <c r="BM309" s="212" t="s">
        <v>431</v>
      </c>
    </row>
    <row r="310" spans="1:47" s="2" customFormat="1" ht="12">
      <c r="A310" s="38"/>
      <c r="B310" s="39"/>
      <c r="C310" s="40"/>
      <c r="D310" s="214" t="s">
        <v>116</v>
      </c>
      <c r="E310" s="40"/>
      <c r="F310" s="215" t="s">
        <v>432</v>
      </c>
      <c r="G310" s="40"/>
      <c r="H310" s="40"/>
      <c r="I310" s="216"/>
      <c r="J310" s="40"/>
      <c r="K310" s="40"/>
      <c r="L310" s="44"/>
      <c r="M310" s="217"/>
      <c r="N310" s="218"/>
      <c r="O310" s="85"/>
      <c r="P310" s="85"/>
      <c r="Q310" s="85"/>
      <c r="R310" s="85"/>
      <c r="S310" s="85"/>
      <c r="T310" s="86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116</v>
      </c>
      <c r="AU310" s="17" t="s">
        <v>82</v>
      </c>
    </row>
    <row r="311" spans="1:65" s="2" customFormat="1" ht="37.8" customHeight="1">
      <c r="A311" s="38"/>
      <c r="B311" s="39"/>
      <c r="C311" s="201" t="s">
        <v>433</v>
      </c>
      <c r="D311" s="201" t="s">
        <v>109</v>
      </c>
      <c r="E311" s="202" t="s">
        <v>434</v>
      </c>
      <c r="F311" s="203" t="s">
        <v>435</v>
      </c>
      <c r="G311" s="204" t="s">
        <v>138</v>
      </c>
      <c r="H311" s="205">
        <v>16</v>
      </c>
      <c r="I311" s="206"/>
      <c r="J311" s="207">
        <f>ROUND(I311*H311,2)</f>
        <v>0</v>
      </c>
      <c r="K311" s="203" t="s">
        <v>113</v>
      </c>
      <c r="L311" s="44"/>
      <c r="M311" s="208" t="s">
        <v>19</v>
      </c>
      <c r="N311" s="209" t="s">
        <v>45</v>
      </c>
      <c r="O311" s="85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2" t="s">
        <v>114</v>
      </c>
      <c r="AT311" s="212" t="s">
        <v>109</v>
      </c>
      <c r="AU311" s="212" t="s">
        <v>82</v>
      </c>
      <c r="AY311" s="17" t="s">
        <v>107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17" t="s">
        <v>114</v>
      </c>
      <c r="BK311" s="213">
        <f>ROUND(I311*H311,2)</f>
        <v>0</v>
      </c>
      <c r="BL311" s="17" t="s">
        <v>114</v>
      </c>
      <c r="BM311" s="212" t="s">
        <v>436</v>
      </c>
    </row>
    <row r="312" spans="1:47" s="2" customFormat="1" ht="12">
      <c r="A312" s="38"/>
      <c r="B312" s="39"/>
      <c r="C312" s="40"/>
      <c r="D312" s="214" t="s">
        <v>116</v>
      </c>
      <c r="E312" s="40"/>
      <c r="F312" s="215" t="s">
        <v>437</v>
      </c>
      <c r="G312" s="40"/>
      <c r="H312" s="40"/>
      <c r="I312" s="216"/>
      <c r="J312" s="40"/>
      <c r="K312" s="40"/>
      <c r="L312" s="44"/>
      <c r="M312" s="217"/>
      <c r="N312" s="218"/>
      <c r="O312" s="85"/>
      <c r="P312" s="85"/>
      <c r="Q312" s="85"/>
      <c r="R312" s="85"/>
      <c r="S312" s="85"/>
      <c r="T312" s="86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116</v>
      </c>
      <c r="AU312" s="17" t="s">
        <v>82</v>
      </c>
    </row>
    <row r="313" spans="1:65" s="2" customFormat="1" ht="37.8" customHeight="1">
      <c r="A313" s="38"/>
      <c r="B313" s="39"/>
      <c r="C313" s="201" t="s">
        <v>438</v>
      </c>
      <c r="D313" s="201" t="s">
        <v>109</v>
      </c>
      <c r="E313" s="202" t="s">
        <v>439</v>
      </c>
      <c r="F313" s="203" t="s">
        <v>440</v>
      </c>
      <c r="G313" s="204" t="s">
        <v>138</v>
      </c>
      <c r="H313" s="205">
        <v>14</v>
      </c>
      <c r="I313" s="206"/>
      <c r="J313" s="207">
        <f>ROUND(I313*H313,2)</f>
        <v>0</v>
      </c>
      <c r="K313" s="203" t="s">
        <v>113</v>
      </c>
      <c r="L313" s="44"/>
      <c r="M313" s="208" t="s">
        <v>19</v>
      </c>
      <c r="N313" s="209" t="s">
        <v>45</v>
      </c>
      <c r="O313" s="85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2" t="s">
        <v>114</v>
      </c>
      <c r="AT313" s="212" t="s">
        <v>109</v>
      </c>
      <c r="AU313" s="212" t="s">
        <v>82</v>
      </c>
      <c r="AY313" s="17" t="s">
        <v>107</v>
      </c>
      <c r="BE313" s="213">
        <f>IF(N313="základní",J313,0)</f>
        <v>0</v>
      </c>
      <c r="BF313" s="213">
        <f>IF(N313="snížená",J313,0)</f>
        <v>0</v>
      </c>
      <c r="BG313" s="213">
        <f>IF(N313="zákl. přenesená",J313,0)</f>
        <v>0</v>
      </c>
      <c r="BH313" s="213">
        <f>IF(N313="sníž. přenesená",J313,0)</f>
        <v>0</v>
      </c>
      <c r="BI313" s="213">
        <f>IF(N313="nulová",J313,0)</f>
        <v>0</v>
      </c>
      <c r="BJ313" s="17" t="s">
        <v>114</v>
      </c>
      <c r="BK313" s="213">
        <f>ROUND(I313*H313,2)</f>
        <v>0</v>
      </c>
      <c r="BL313" s="17" t="s">
        <v>114</v>
      </c>
      <c r="BM313" s="212" t="s">
        <v>441</v>
      </c>
    </row>
    <row r="314" spans="1:47" s="2" customFormat="1" ht="12">
      <c r="A314" s="38"/>
      <c r="B314" s="39"/>
      <c r="C314" s="40"/>
      <c r="D314" s="214" t="s">
        <v>116</v>
      </c>
      <c r="E314" s="40"/>
      <c r="F314" s="215" t="s">
        <v>442</v>
      </c>
      <c r="G314" s="40"/>
      <c r="H314" s="40"/>
      <c r="I314" s="216"/>
      <c r="J314" s="40"/>
      <c r="K314" s="40"/>
      <c r="L314" s="44"/>
      <c r="M314" s="217"/>
      <c r="N314" s="218"/>
      <c r="O314" s="85"/>
      <c r="P314" s="85"/>
      <c r="Q314" s="85"/>
      <c r="R314" s="85"/>
      <c r="S314" s="85"/>
      <c r="T314" s="86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116</v>
      </c>
      <c r="AU314" s="17" t="s">
        <v>82</v>
      </c>
    </row>
    <row r="315" spans="1:65" s="2" customFormat="1" ht="37.8" customHeight="1">
      <c r="A315" s="38"/>
      <c r="B315" s="39"/>
      <c r="C315" s="201" t="s">
        <v>443</v>
      </c>
      <c r="D315" s="201" t="s">
        <v>109</v>
      </c>
      <c r="E315" s="202" t="s">
        <v>444</v>
      </c>
      <c r="F315" s="203" t="s">
        <v>445</v>
      </c>
      <c r="G315" s="204" t="s">
        <v>138</v>
      </c>
      <c r="H315" s="205">
        <v>5</v>
      </c>
      <c r="I315" s="206"/>
      <c r="J315" s="207">
        <f>ROUND(I315*H315,2)</f>
        <v>0</v>
      </c>
      <c r="K315" s="203" t="s">
        <v>113</v>
      </c>
      <c r="L315" s="44"/>
      <c r="M315" s="208" t="s">
        <v>19</v>
      </c>
      <c r="N315" s="209" t="s">
        <v>45</v>
      </c>
      <c r="O315" s="8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2" t="s">
        <v>114</v>
      </c>
      <c r="AT315" s="212" t="s">
        <v>109</v>
      </c>
      <c r="AU315" s="212" t="s">
        <v>82</v>
      </c>
      <c r="AY315" s="17" t="s">
        <v>107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7" t="s">
        <v>114</v>
      </c>
      <c r="BK315" s="213">
        <f>ROUND(I315*H315,2)</f>
        <v>0</v>
      </c>
      <c r="BL315" s="17" t="s">
        <v>114</v>
      </c>
      <c r="BM315" s="212" t="s">
        <v>446</v>
      </c>
    </row>
    <row r="316" spans="1:47" s="2" customFormat="1" ht="12">
      <c r="A316" s="38"/>
      <c r="B316" s="39"/>
      <c r="C316" s="40"/>
      <c r="D316" s="214" t="s">
        <v>116</v>
      </c>
      <c r="E316" s="40"/>
      <c r="F316" s="215" t="s">
        <v>447</v>
      </c>
      <c r="G316" s="40"/>
      <c r="H316" s="40"/>
      <c r="I316" s="216"/>
      <c r="J316" s="40"/>
      <c r="K316" s="40"/>
      <c r="L316" s="44"/>
      <c r="M316" s="217"/>
      <c r="N316" s="218"/>
      <c r="O316" s="85"/>
      <c r="P316" s="85"/>
      <c r="Q316" s="85"/>
      <c r="R316" s="85"/>
      <c r="S316" s="85"/>
      <c r="T316" s="86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116</v>
      </c>
      <c r="AU316" s="17" t="s">
        <v>82</v>
      </c>
    </row>
    <row r="317" spans="1:65" s="2" customFormat="1" ht="37.8" customHeight="1">
      <c r="A317" s="38"/>
      <c r="B317" s="39"/>
      <c r="C317" s="201" t="s">
        <v>448</v>
      </c>
      <c r="D317" s="201" t="s">
        <v>109</v>
      </c>
      <c r="E317" s="202" t="s">
        <v>449</v>
      </c>
      <c r="F317" s="203" t="s">
        <v>450</v>
      </c>
      <c r="G317" s="204" t="s">
        <v>138</v>
      </c>
      <c r="H317" s="205">
        <v>7</v>
      </c>
      <c r="I317" s="206"/>
      <c r="J317" s="207">
        <f>ROUND(I317*H317,2)</f>
        <v>0</v>
      </c>
      <c r="K317" s="203" t="s">
        <v>113</v>
      </c>
      <c r="L317" s="44"/>
      <c r="M317" s="208" t="s">
        <v>19</v>
      </c>
      <c r="N317" s="209" t="s">
        <v>45</v>
      </c>
      <c r="O317" s="85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2" t="s">
        <v>114</v>
      </c>
      <c r="AT317" s="212" t="s">
        <v>109</v>
      </c>
      <c r="AU317" s="212" t="s">
        <v>82</v>
      </c>
      <c r="AY317" s="17" t="s">
        <v>107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17" t="s">
        <v>114</v>
      </c>
      <c r="BK317" s="213">
        <f>ROUND(I317*H317,2)</f>
        <v>0</v>
      </c>
      <c r="BL317" s="17" t="s">
        <v>114</v>
      </c>
      <c r="BM317" s="212" t="s">
        <v>451</v>
      </c>
    </row>
    <row r="318" spans="1:47" s="2" customFormat="1" ht="12">
      <c r="A318" s="38"/>
      <c r="B318" s="39"/>
      <c r="C318" s="40"/>
      <c r="D318" s="214" t="s">
        <v>116</v>
      </c>
      <c r="E318" s="40"/>
      <c r="F318" s="215" t="s">
        <v>452</v>
      </c>
      <c r="G318" s="40"/>
      <c r="H318" s="40"/>
      <c r="I318" s="216"/>
      <c r="J318" s="40"/>
      <c r="K318" s="40"/>
      <c r="L318" s="44"/>
      <c r="M318" s="217"/>
      <c r="N318" s="218"/>
      <c r="O318" s="85"/>
      <c r="P318" s="85"/>
      <c r="Q318" s="85"/>
      <c r="R318" s="85"/>
      <c r="S318" s="85"/>
      <c r="T318" s="86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116</v>
      </c>
      <c r="AU318" s="17" t="s">
        <v>82</v>
      </c>
    </row>
    <row r="319" spans="1:65" s="2" customFormat="1" ht="37.8" customHeight="1">
      <c r="A319" s="38"/>
      <c r="B319" s="39"/>
      <c r="C319" s="201" t="s">
        <v>453</v>
      </c>
      <c r="D319" s="201" t="s">
        <v>109</v>
      </c>
      <c r="E319" s="202" t="s">
        <v>454</v>
      </c>
      <c r="F319" s="203" t="s">
        <v>455</v>
      </c>
      <c r="G319" s="204" t="s">
        <v>138</v>
      </c>
      <c r="H319" s="205">
        <v>1</v>
      </c>
      <c r="I319" s="206"/>
      <c r="J319" s="207">
        <f>ROUND(I319*H319,2)</f>
        <v>0</v>
      </c>
      <c r="K319" s="203" t="s">
        <v>113</v>
      </c>
      <c r="L319" s="44"/>
      <c r="M319" s="208" t="s">
        <v>19</v>
      </c>
      <c r="N319" s="209" t="s">
        <v>45</v>
      </c>
      <c r="O319" s="85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2" t="s">
        <v>114</v>
      </c>
      <c r="AT319" s="212" t="s">
        <v>109</v>
      </c>
      <c r="AU319" s="212" t="s">
        <v>82</v>
      </c>
      <c r="AY319" s="17" t="s">
        <v>107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7" t="s">
        <v>114</v>
      </c>
      <c r="BK319" s="213">
        <f>ROUND(I319*H319,2)</f>
        <v>0</v>
      </c>
      <c r="BL319" s="17" t="s">
        <v>114</v>
      </c>
      <c r="BM319" s="212" t="s">
        <v>456</v>
      </c>
    </row>
    <row r="320" spans="1:47" s="2" customFormat="1" ht="12">
      <c r="A320" s="38"/>
      <c r="B320" s="39"/>
      <c r="C320" s="40"/>
      <c r="D320" s="214" t="s">
        <v>116</v>
      </c>
      <c r="E320" s="40"/>
      <c r="F320" s="215" t="s">
        <v>457</v>
      </c>
      <c r="G320" s="40"/>
      <c r="H320" s="40"/>
      <c r="I320" s="216"/>
      <c r="J320" s="40"/>
      <c r="K320" s="40"/>
      <c r="L320" s="44"/>
      <c r="M320" s="217"/>
      <c r="N320" s="218"/>
      <c r="O320" s="85"/>
      <c r="P320" s="85"/>
      <c r="Q320" s="85"/>
      <c r="R320" s="85"/>
      <c r="S320" s="85"/>
      <c r="T320" s="86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116</v>
      </c>
      <c r="AU320" s="17" t="s">
        <v>82</v>
      </c>
    </row>
    <row r="321" spans="1:65" s="2" customFormat="1" ht="33" customHeight="1">
      <c r="A321" s="38"/>
      <c r="B321" s="39"/>
      <c r="C321" s="201" t="s">
        <v>458</v>
      </c>
      <c r="D321" s="201" t="s">
        <v>109</v>
      </c>
      <c r="E321" s="202" t="s">
        <v>459</v>
      </c>
      <c r="F321" s="203" t="s">
        <v>460</v>
      </c>
      <c r="G321" s="204" t="s">
        <v>138</v>
      </c>
      <c r="H321" s="205">
        <v>129</v>
      </c>
      <c r="I321" s="206"/>
      <c r="J321" s="207">
        <f>ROUND(I321*H321,2)</f>
        <v>0</v>
      </c>
      <c r="K321" s="203" t="s">
        <v>113</v>
      </c>
      <c r="L321" s="44"/>
      <c r="M321" s="208" t="s">
        <v>19</v>
      </c>
      <c r="N321" s="209" t="s">
        <v>45</v>
      </c>
      <c r="O321" s="85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2" t="s">
        <v>114</v>
      </c>
      <c r="AT321" s="212" t="s">
        <v>109</v>
      </c>
      <c r="AU321" s="212" t="s">
        <v>82</v>
      </c>
      <c r="AY321" s="17" t="s">
        <v>107</v>
      </c>
      <c r="BE321" s="213">
        <f>IF(N321="základní",J321,0)</f>
        <v>0</v>
      </c>
      <c r="BF321" s="213">
        <f>IF(N321="snížená",J321,0)</f>
        <v>0</v>
      </c>
      <c r="BG321" s="213">
        <f>IF(N321="zákl. přenesená",J321,0)</f>
        <v>0</v>
      </c>
      <c r="BH321" s="213">
        <f>IF(N321="sníž. přenesená",J321,0)</f>
        <v>0</v>
      </c>
      <c r="BI321" s="213">
        <f>IF(N321="nulová",J321,0)</f>
        <v>0</v>
      </c>
      <c r="BJ321" s="17" t="s">
        <v>114</v>
      </c>
      <c r="BK321" s="213">
        <f>ROUND(I321*H321,2)</f>
        <v>0</v>
      </c>
      <c r="BL321" s="17" t="s">
        <v>114</v>
      </c>
      <c r="BM321" s="212" t="s">
        <v>461</v>
      </c>
    </row>
    <row r="322" spans="1:47" s="2" customFormat="1" ht="12">
      <c r="A322" s="38"/>
      <c r="B322" s="39"/>
      <c r="C322" s="40"/>
      <c r="D322" s="214" t="s">
        <v>116</v>
      </c>
      <c r="E322" s="40"/>
      <c r="F322" s="215" t="s">
        <v>462</v>
      </c>
      <c r="G322" s="40"/>
      <c r="H322" s="40"/>
      <c r="I322" s="216"/>
      <c r="J322" s="40"/>
      <c r="K322" s="40"/>
      <c r="L322" s="44"/>
      <c r="M322" s="217"/>
      <c r="N322" s="218"/>
      <c r="O322" s="85"/>
      <c r="P322" s="85"/>
      <c r="Q322" s="85"/>
      <c r="R322" s="85"/>
      <c r="S322" s="85"/>
      <c r="T322" s="86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116</v>
      </c>
      <c r="AU322" s="17" t="s">
        <v>82</v>
      </c>
    </row>
    <row r="323" spans="1:65" s="2" customFormat="1" ht="33" customHeight="1">
      <c r="A323" s="38"/>
      <c r="B323" s="39"/>
      <c r="C323" s="201" t="s">
        <v>463</v>
      </c>
      <c r="D323" s="201" t="s">
        <v>109</v>
      </c>
      <c r="E323" s="202" t="s">
        <v>464</v>
      </c>
      <c r="F323" s="203" t="s">
        <v>465</v>
      </c>
      <c r="G323" s="204" t="s">
        <v>138</v>
      </c>
      <c r="H323" s="205">
        <v>23</v>
      </c>
      <c r="I323" s="206"/>
      <c r="J323" s="207">
        <f>ROUND(I323*H323,2)</f>
        <v>0</v>
      </c>
      <c r="K323" s="203" t="s">
        <v>113</v>
      </c>
      <c r="L323" s="44"/>
      <c r="M323" s="208" t="s">
        <v>19</v>
      </c>
      <c r="N323" s="209" t="s">
        <v>45</v>
      </c>
      <c r="O323" s="85"/>
      <c r="P323" s="210">
        <f>O323*H323</f>
        <v>0</v>
      </c>
      <c r="Q323" s="210">
        <v>0</v>
      </c>
      <c r="R323" s="210">
        <f>Q323*H323</f>
        <v>0</v>
      </c>
      <c r="S323" s="210">
        <v>0</v>
      </c>
      <c r="T323" s="211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2" t="s">
        <v>114</v>
      </c>
      <c r="AT323" s="212" t="s">
        <v>109</v>
      </c>
      <c r="AU323" s="212" t="s">
        <v>82</v>
      </c>
      <c r="AY323" s="17" t="s">
        <v>107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17" t="s">
        <v>114</v>
      </c>
      <c r="BK323" s="213">
        <f>ROUND(I323*H323,2)</f>
        <v>0</v>
      </c>
      <c r="BL323" s="17" t="s">
        <v>114</v>
      </c>
      <c r="BM323" s="212" t="s">
        <v>466</v>
      </c>
    </row>
    <row r="324" spans="1:47" s="2" customFormat="1" ht="12">
      <c r="A324" s="38"/>
      <c r="B324" s="39"/>
      <c r="C324" s="40"/>
      <c r="D324" s="214" t="s">
        <v>116</v>
      </c>
      <c r="E324" s="40"/>
      <c r="F324" s="215" t="s">
        <v>467</v>
      </c>
      <c r="G324" s="40"/>
      <c r="H324" s="40"/>
      <c r="I324" s="216"/>
      <c r="J324" s="40"/>
      <c r="K324" s="40"/>
      <c r="L324" s="44"/>
      <c r="M324" s="217"/>
      <c r="N324" s="218"/>
      <c r="O324" s="85"/>
      <c r="P324" s="85"/>
      <c r="Q324" s="85"/>
      <c r="R324" s="85"/>
      <c r="S324" s="85"/>
      <c r="T324" s="86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116</v>
      </c>
      <c r="AU324" s="17" t="s">
        <v>82</v>
      </c>
    </row>
    <row r="325" spans="1:65" s="2" customFormat="1" ht="33" customHeight="1">
      <c r="A325" s="38"/>
      <c r="B325" s="39"/>
      <c r="C325" s="201" t="s">
        <v>468</v>
      </c>
      <c r="D325" s="201" t="s">
        <v>109</v>
      </c>
      <c r="E325" s="202" t="s">
        <v>469</v>
      </c>
      <c r="F325" s="203" t="s">
        <v>470</v>
      </c>
      <c r="G325" s="204" t="s">
        <v>138</v>
      </c>
      <c r="H325" s="205">
        <v>16</v>
      </c>
      <c r="I325" s="206"/>
      <c r="J325" s="207">
        <f>ROUND(I325*H325,2)</f>
        <v>0</v>
      </c>
      <c r="K325" s="203" t="s">
        <v>113</v>
      </c>
      <c r="L325" s="44"/>
      <c r="M325" s="208" t="s">
        <v>19</v>
      </c>
      <c r="N325" s="209" t="s">
        <v>45</v>
      </c>
      <c r="O325" s="85"/>
      <c r="P325" s="210">
        <f>O325*H325</f>
        <v>0</v>
      </c>
      <c r="Q325" s="210">
        <v>0</v>
      </c>
      <c r="R325" s="210">
        <f>Q325*H325</f>
        <v>0</v>
      </c>
      <c r="S325" s="210">
        <v>0</v>
      </c>
      <c r="T325" s="211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12" t="s">
        <v>114</v>
      </c>
      <c r="AT325" s="212" t="s">
        <v>109</v>
      </c>
      <c r="AU325" s="212" t="s">
        <v>82</v>
      </c>
      <c r="AY325" s="17" t="s">
        <v>107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17" t="s">
        <v>114</v>
      </c>
      <c r="BK325" s="213">
        <f>ROUND(I325*H325,2)</f>
        <v>0</v>
      </c>
      <c r="BL325" s="17" t="s">
        <v>114</v>
      </c>
      <c r="BM325" s="212" t="s">
        <v>471</v>
      </c>
    </row>
    <row r="326" spans="1:47" s="2" customFormat="1" ht="12">
      <c r="A326" s="38"/>
      <c r="B326" s="39"/>
      <c r="C326" s="40"/>
      <c r="D326" s="214" t="s">
        <v>116</v>
      </c>
      <c r="E326" s="40"/>
      <c r="F326" s="215" t="s">
        <v>472</v>
      </c>
      <c r="G326" s="40"/>
      <c r="H326" s="40"/>
      <c r="I326" s="216"/>
      <c r="J326" s="40"/>
      <c r="K326" s="40"/>
      <c r="L326" s="44"/>
      <c r="M326" s="217"/>
      <c r="N326" s="218"/>
      <c r="O326" s="85"/>
      <c r="P326" s="85"/>
      <c r="Q326" s="85"/>
      <c r="R326" s="85"/>
      <c r="S326" s="85"/>
      <c r="T326" s="86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116</v>
      </c>
      <c r="AU326" s="17" t="s">
        <v>82</v>
      </c>
    </row>
    <row r="327" spans="1:65" s="2" customFormat="1" ht="33" customHeight="1">
      <c r="A327" s="38"/>
      <c r="B327" s="39"/>
      <c r="C327" s="201" t="s">
        <v>473</v>
      </c>
      <c r="D327" s="201" t="s">
        <v>109</v>
      </c>
      <c r="E327" s="202" t="s">
        <v>474</v>
      </c>
      <c r="F327" s="203" t="s">
        <v>475</v>
      </c>
      <c r="G327" s="204" t="s">
        <v>138</v>
      </c>
      <c r="H327" s="205">
        <v>14</v>
      </c>
      <c r="I327" s="206"/>
      <c r="J327" s="207">
        <f>ROUND(I327*H327,2)</f>
        <v>0</v>
      </c>
      <c r="K327" s="203" t="s">
        <v>113</v>
      </c>
      <c r="L327" s="44"/>
      <c r="M327" s="208" t="s">
        <v>19</v>
      </c>
      <c r="N327" s="209" t="s">
        <v>45</v>
      </c>
      <c r="O327" s="85"/>
      <c r="P327" s="210">
        <f>O327*H327</f>
        <v>0</v>
      </c>
      <c r="Q327" s="210">
        <v>0</v>
      </c>
      <c r="R327" s="210">
        <f>Q327*H327</f>
        <v>0</v>
      </c>
      <c r="S327" s="210">
        <v>0</v>
      </c>
      <c r="T327" s="21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2" t="s">
        <v>114</v>
      </c>
      <c r="AT327" s="212" t="s">
        <v>109</v>
      </c>
      <c r="AU327" s="212" t="s">
        <v>82</v>
      </c>
      <c r="AY327" s="17" t="s">
        <v>107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17" t="s">
        <v>114</v>
      </c>
      <c r="BK327" s="213">
        <f>ROUND(I327*H327,2)</f>
        <v>0</v>
      </c>
      <c r="BL327" s="17" t="s">
        <v>114</v>
      </c>
      <c r="BM327" s="212" t="s">
        <v>476</v>
      </c>
    </row>
    <row r="328" spans="1:47" s="2" customFormat="1" ht="12">
      <c r="A328" s="38"/>
      <c r="B328" s="39"/>
      <c r="C328" s="40"/>
      <c r="D328" s="214" t="s">
        <v>116</v>
      </c>
      <c r="E328" s="40"/>
      <c r="F328" s="215" t="s">
        <v>477</v>
      </c>
      <c r="G328" s="40"/>
      <c r="H328" s="40"/>
      <c r="I328" s="216"/>
      <c r="J328" s="40"/>
      <c r="K328" s="40"/>
      <c r="L328" s="44"/>
      <c r="M328" s="217"/>
      <c r="N328" s="218"/>
      <c r="O328" s="85"/>
      <c r="P328" s="85"/>
      <c r="Q328" s="85"/>
      <c r="R328" s="85"/>
      <c r="S328" s="85"/>
      <c r="T328" s="86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116</v>
      </c>
      <c r="AU328" s="17" t="s">
        <v>82</v>
      </c>
    </row>
    <row r="329" spans="1:65" s="2" customFormat="1" ht="33" customHeight="1">
      <c r="A329" s="38"/>
      <c r="B329" s="39"/>
      <c r="C329" s="201" t="s">
        <v>478</v>
      </c>
      <c r="D329" s="201" t="s">
        <v>109</v>
      </c>
      <c r="E329" s="202" t="s">
        <v>479</v>
      </c>
      <c r="F329" s="203" t="s">
        <v>480</v>
      </c>
      <c r="G329" s="204" t="s">
        <v>138</v>
      </c>
      <c r="H329" s="205">
        <v>5</v>
      </c>
      <c r="I329" s="206"/>
      <c r="J329" s="207">
        <f>ROUND(I329*H329,2)</f>
        <v>0</v>
      </c>
      <c r="K329" s="203" t="s">
        <v>113</v>
      </c>
      <c r="L329" s="44"/>
      <c r="M329" s="208" t="s">
        <v>19</v>
      </c>
      <c r="N329" s="209" t="s">
        <v>45</v>
      </c>
      <c r="O329" s="85"/>
      <c r="P329" s="210">
        <f>O329*H329</f>
        <v>0</v>
      </c>
      <c r="Q329" s="210">
        <v>0</v>
      </c>
      <c r="R329" s="210">
        <f>Q329*H329</f>
        <v>0</v>
      </c>
      <c r="S329" s="210">
        <v>0</v>
      </c>
      <c r="T329" s="21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12" t="s">
        <v>114</v>
      </c>
      <c r="AT329" s="212" t="s">
        <v>109</v>
      </c>
      <c r="AU329" s="212" t="s">
        <v>82</v>
      </c>
      <c r="AY329" s="17" t="s">
        <v>107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17" t="s">
        <v>114</v>
      </c>
      <c r="BK329" s="213">
        <f>ROUND(I329*H329,2)</f>
        <v>0</v>
      </c>
      <c r="BL329" s="17" t="s">
        <v>114</v>
      </c>
      <c r="BM329" s="212" t="s">
        <v>481</v>
      </c>
    </row>
    <row r="330" spans="1:47" s="2" customFormat="1" ht="12">
      <c r="A330" s="38"/>
      <c r="B330" s="39"/>
      <c r="C330" s="40"/>
      <c r="D330" s="214" t="s">
        <v>116</v>
      </c>
      <c r="E330" s="40"/>
      <c r="F330" s="215" t="s">
        <v>482</v>
      </c>
      <c r="G330" s="40"/>
      <c r="H330" s="40"/>
      <c r="I330" s="216"/>
      <c r="J330" s="40"/>
      <c r="K330" s="40"/>
      <c r="L330" s="44"/>
      <c r="M330" s="217"/>
      <c r="N330" s="218"/>
      <c r="O330" s="85"/>
      <c r="P330" s="85"/>
      <c r="Q330" s="85"/>
      <c r="R330" s="85"/>
      <c r="S330" s="85"/>
      <c r="T330" s="86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116</v>
      </c>
      <c r="AU330" s="17" t="s">
        <v>82</v>
      </c>
    </row>
    <row r="331" spans="1:65" s="2" customFormat="1" ht="37.8" customHeight="1">
      <c r="A331" s="38"/>
      <c r="B331" s="39"/>
      <c r="C331" s="201" t="s">
        <v>483</v>
      </c>
      <c r="D331" s="201" t="s">
        <v>109</v>
      </c>
      <c r="E331" s="202" t="s">
        <v>484</v>
      </c>
      <c r="F331" s="203" t="s">
        <v>485</v>
      </c>
      <c r="G331" s="204" t="s">
        <v>138</v>
      </c>
      <c r="H331" s="205">
        <v>7</v>
      </c>
      <c r="I331" s="206"/>
      <c r="J331" s="207">
        <f>ROUND(I331*H331,2)</f>
        <v>0</v>
      </c>
      <c r="K331" s="203" t="s">
        <v>113</v>
      </c>
      <c r="L331" s="44"/>
      <c r="M331" s="208" t="s">
        <v>19</v>
      </c>
      <c r="N331" s="209" t="s">
        <v>45</v>
      </c>
      <c r="O331" s="85"/>
      <c r="P331" s="210">
        <f>O331*H331</f>
        <v>0</v>
      </c>
      <c r="Q331" s="210">
        <v>0</v>
      </c>
      <c r="R331" s="210">
        <f>Q331*H331</f>
        <v>0</v>
      </c>
      <c r="S331" s="210">
        <v>0</v>
      </c>
      <c r="T331" s="21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2" t="s">
        <v>114</v>
      </c>
      <c r="AT331" s="212" t="s">
        <v>109</v>
      </c>
      <c r="AU331" s="212" t="s">
        <v>82</v>
      </c>
      <c r="AY331" s="17" t="s">
        <v>107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17" t="s">
        <v>114</v>
      </c>
      <c r="BK331" s="213">
        <f>ROUND(I331*H331,2)</f>
        <v>0</v>
      </c>
      <c r="BL331" s="17" t="s">
        <v>114</v>
      </c>
      <c r="BM331" s="212" t="s">
        <v>486</v>
      </c>
    </row>
    <row r="332" spans="1:47" s="2" customFormat="1" ht="12">
      <c r="A332" s="38"/>
      <c r="B332" s="39"/>
      <c r="C332" s="40"/>
      <c r="D332" s="214" t="s">
        <v>116</v>
      </c>
      <c r="E332" s="40"/>
      <c r="F332" s="215" t="s">
        <v>487</v>
      </c>
      <c r="G332" s="40"/>
      <c r="H332" s="40"/>
      <c r="I332" s="216"/>
      <c r="J332" s="40"/>
      <c r="K332" s="40"/>
      <c r="L332" s="44"/>
      <c r="M332" s="217"/>
      <c r="N332" s="218"/>
      <c r="O332" s="85"/>
      <c r="P332" s="85"/>
      <c r="Q332" s="85"/>
      <c r="R332" s="85"/>
      <c r="S332" s="85"/>
      <c r="T332" s="86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116</v>
      </c>
      <c r="AU332" s="17" t="s">
        <v>82</v>
      </c>
    </row>
    <row r="333" spans="1:65" s="2" customFormat="1" ht="37.8" customHeight="1">
      <c r="A333" s="38"/>
      <c r="B333" s="39"/>
      <c r="C333" s="201" t="s">
        <v>488</v>
      </c>
      <c r="D333" s="201" t="s">
        <v>109</v>
      </c>
      <c r="E333" s="202" t="s">
        <v>489</v>
      </c>
      <c r="F333" s="203" t="s">
        <v>490</v>
      </c>
      <c r="G333" s="204" t="s">
        <v>138</v>
      </c>
      <c r="H333" s="205">
        <v>1</v>
      </c>
      <c r="I333" s="206"/>
      <c r="J333" s="207">
        <f>ROUND(I333*H333,2)</f>
        <v>0</v>
      </c>
      <c r="K333" s="203" t="s">
        <v>113</v>
      </c>
      <c r="L333" s="44"/>
      <c r="M333" s="208" t="s">
        <v>19</v>
      </c>
      <c r="N333" s="209" t="s">
        <v>45</v>
      </c>
      <c r="O333" s="85"/>
      <c r="P333" s="210">
        <f>O333*H333</f>
        <v>0</v>
      </c>
      <c r="Q333" s="210">
        <v>0</v>
      </c>
      <c r="R333" s="210">
        <f>Q333*H333</f>
        <v>0</v>
      </c>
      <c r="S333" s="210">
        <v>0</v>
      </c>
      <c r="T333" s="211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2" t="s">
        <v>114</v>
      </c>
      <c r="AT333" s="212" t="s">
        <v>109</v>
      </c>
      <c r="AU333" s="212" t="s">
        <v>82</v>
      </c>
      <c r="AY333" s="17" t="s">
        <v>107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17" t="s">
        <v>114</v>
      </c>
      <c r="BK333" s="213">
        <f>ROUND(I333*H333,2)</f>
        <v>0</v>
      </c>
      <c r="BL333" s="17" t="s">
        <v>114</v>
      </c>
      <c r="BM333" s="212" t="s">
        <v>491</v>
      </c>
    </row>
    <row r="334" spans="1:47" s="2" customFormat="1" ht="12">
      <c r="A334" s="38"/>
      <c r="B334" s="39"/>
      <c r="C334" s="40"/>
      <c r="D334" s="214" t="s">
        <v>116</v>
      </c>
      <c r="E334" s="40"/>
      <c r="F334" s="215" t="s">
        <v>492</v>
      </c>
      <c r="G334" s="40"/>
      <c r="H334" s="40"/>
      <c r="I334" s="216"/>
      <c r="J334" s="40"/>
      <c r="K334" s="40"/>
      <c r="L334" s="44"/>
      <c r="M334" s="217"/>
      <c r="N334" s="218"/>
      <c r="O334" s="85"/>
      <c r="P334" s="85"/>
      <c r="Q334" s="85"/>
      <c r="R334" s="85"/>
      <c r="S334" s="85"/>
      <c r="T334" s="86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116</v>
      </c>
      <c r="AU334" s="17" t="s">
        <v>82</v>
      </c>
    </row>
    <row r="335" spans="1:65" s="2" customFormat="1" ht="24.15" customHeight="1">
      <c r="A335" s="38"/>
      <c r="B335" s="39"/>
      <c r="C335" s="201" t="s">
        <v>493</v>
      </c>
      <c r="D335" s="201" t="s">
        <v>109</v>
      </c>
      <c r="E335" s="202" t="s">
        <v>494</v>
      </c>
      <c r="F335" s="203" t="s">
        <v>495</v>
      </c>
      <c r="G335" s="204" t="s">
        <v>112</v>
      </c>
      <c r="H335" s="205">
        <v>3400</v>
      </c>
      <c r="I335" s="206"/>
      <c r="J335" s="207">
        <f>ROUND(I335*H335,2)</f>
        <v>0</v>
      </c>
      <c r="K335" s="203" t="s">
        <v>113</v>
      </c>
      <c r="L335" s="44"/>
      <c r="M335" s="208" t="s">
        <v>19</v>
      </c>
      <c r="N335" s="209" t="s">
        <v>45</v>
      </c>
      <c r="O335" s="85"/>
      <c r="P335" s="210">
        <f>O335*H335</f>
        <v>0</v>
      </c>
      <c r="Q335" s="210">
        <v>0</v>
      </c>
      <c r="R335" s="210">
        <f>Q335*H335</f>
        <v>0</v>
      </c>
      <c r="S335" s="210">
        <v>0</v>
      </c>
      <c r="T335" s="211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2" t="s">
        <v>114</v>
      </c>
      <c r="AT335" s="212" t="s">
        <v>109</v>
      </c>
      <c r="AU335" s="212" t="s">
        <v>82</v>
      </c>
      <c r="AY335" s="17" t="s">
        <v>107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17" t="s">
        <v>114</v>
      </c>
      <c r="BK335" s="213">
        <f>ROUND(I335*H335,2)</f>
        <v>0</v>
      </c>
      <c r="BL335" s="17" t="s">
        <v>114</v>
      </c>
      <c r="BM335" s="212" t="s">
        <v>496</v>
      </c>
    </row>
    <row r="336" spans="1:47" s="2" customFormat="1" ht="12">
      <c r="A336" s="38"/>
      <c r="B336" s="39"/>
      <c r="C336" s="40"/>
      <c r="D336" s="214" t="s">
        <v>116</v>
      </c>
      <c r="E336" s="40"/>
      <c r="F336" s="215" t="s">
        <v>497</v>
      </c>
      <c r="G336" s="40"/>
      <c r="H336" s="40"/>
      <c r="I336" s="216"/>
      <c r="J336" s="40"/>
      <c r="K336" s="40"/>
      <c r="L336" s="44"/>
      <c r="M336" s="217"/>
      <c r="N336" s="218"/>
      <c r="O336" s="85"/>
      <c r="P336" s="85"/>
      <c r="Q336" s="85"/>
      <c r="R336" s="85"/>
      <c r="S336" s="85"/>
      <c r="T336" s="86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116</v>
      </c>
      <c r="AU336" s="17" t="s">
        <v>82</v>
      </c>
    </row>
    <row r="337" spans="1:65" s="2" customFormat="1" ht="16.5" customHeight="1">
      <c r="A337" s="38"/>
      <c r="B337" s="39"/>
      <c r="C337" s="242" t="s">
        <v>498</v>
      </c>
      <c r="D337" s="242" t="s">
        <v>499</v>
      </c>
      <c r="E337" s="243" t="s">
        <v>500</v>
      </c>
      <c r="F337" s="244" t="s">
        <v>501</v>
      </c>
      <c r="G337" s="245" t="s">
        <v>502</v>
      </c>
      <c r="H337" s="246">
        <v>51</v>
      </c>
      <c r="I337" s="247"/>
      <c r="J337" s="248">
        <f>ROUND(I337*H337,2)</f>
        <v>0</v>
      </c>
      <c r="K337" s="244" t="s">
        <v>113</v>
      </c>
      <c r="L337" s="249"/>
      <c r="M337" s="250" t="s">
        <v>19</v>
      </c>
      <c r="N337" s="251" t="s">
        <v>45</v>
      </c>
      <c r="O337" s="85"/>
      <c r="P337" s="210">
        <f>O337*H337</f>
        <v>0</v>
      </c>
      <c r="Q337" s="210">
        <v>0.001</v>
      </c>
      <c r="R337" s="210">
        <f>Q337*H337</f>
        <v>0.051000000000000004</v>
      </c>
      <c r="S337" s="210">
        <v>0</v>
      </c>
      <c r="T337" s="21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2" t="s">
        <v>194</v>
      </c>
      <c r="AT337" s="212" t="s">
        <v>499</v>
      </c>
      <c r="AU337" s="212" t="s">
        <v>82</v>
      </c>
      <c r="AY337" s="17" t="s">
        <v>107</v>
      </c>
      <c r="BE337" s="213">
        <f>IF(N337="základní",J337,0)</f>
        <v>0</v>
      </c>
      <c r="BF337" s="213">
        <f>IF(N337="snížená",J337,0)</f>
        <v>0</v>
      </c>
      <c r="BG337" s="213">
        <f>IF(N337="zákl. přenesená",J337,0)</f>
        <v>0</v>
      </c>
      <c r="BH337" s="213">
        <f>IF(N337="sníž. přenesená",J337,0)</f>
        <v>0</v>
      </c>
      <c r="BI337" s="213">
        <f>IF(N337="nulová",J337,0)</f>
        <v>0</v>
      </c>
      <c r="BJ337" s="17" t="s">
        <v>114</v>
      </c>
      <c r="BK337" s="213">
        <f>ROUND(I337*H337,2)</f>
        <v>0</v>
      </c>
      <c r="BL337" s="17" t="s">
        <v>114</v>
      </c>
      <c r="BM337" s="212" t="s">
        <v>503</v>
      </c>
    </row>
    <row r="338" spans="1:51" s="13" customFormat="1" ht="12">
      <c r="A338" s="13"/>
      <c r="B338" s="219"/>
      <c r="C338" s="220"/>
      <c r="D338" s="221" t="s">
        <v>118</v>
      </c>
      <c r="E338" s="220"/>
      <c r="F338" s="223" t="s">
        <v>504</v>
      </c>
      <c r="G338" s="220"/>
      <c r="H338" s="224">
        <v>51</v>
      </c>
      <c r="I338" s="225"/>
      <c r="J338" s="220"/>
      <c r="K338" s="220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118</v>
      </c>
      <c r="AU338" s="230" t="s">
        <v>82</v>
      </c>
      <c r="AV338" s="13" t="s">
        <v>82</v>
      </c>
      <c r="AW338" s="13" t="s">
        <v>4</v>
      </c>
      <c r="AX338" s="13" t="s">
        <v>80</v>
      </c>
      <c r="AY338" s="230" t="s">
        <v>107</v>
      </c>
    </row>
    <row r="339" spans="1:65" s="2" customFormat="1" ht="16.5" customHeight="1">
      <c r="A339" s="38"/>
      <c r="B339" s="39"/>
      <c r="C339" s="201" t="s">
        <v>505</v>
      </c>
      <c r="D339" s="201" t="s">
        <v>109</v>
      </c>
      <c r="E339" s="202" t="s">
        <v>506</v>
      </c>
      <c r="F339" s="203" t="s">
        <v>507</v>
      </c>
      <c r="G339" s="204" t="s">
        <v>112</v>
      </c>
      <c r="H339" s="205">
        <v>3400</v>
      </c>
      <c r="I339" s="206"/>
      <c r="J339" s="207">
        <f>ROUND(I339*H339,2)</f>
        <v>0</v>
      </c>
      <c r="K339" s="203" t="s">
        <v>113</v>
      </c>
      <c r="L339" s="44"/>
      <c r="M339" s="208" t="s">
        <v>19</v>
      </c>
      <c r="N339" s="209" t="s">
        <v>45</v>
      </c>
      <c r="O339" s="85"/>
      <c r="P339" s="210">
        <f>O339*H339</f>
        <v>0</v>
      </c>
      <c r="Q339" s="210">
        <v>0</v>
      </c>
      <c r="R339" s="210">
        <f>Q339*H339</f>
        <v>0</v>
      </c>
      <c r="S339" s="210">
        <v>0</v>
      </c>
      <c r="T339" s="211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2" t="s">
        <v>114</v>
      </c>
      <c r="AT339" s="212" t="s">
        <v>109</v>
      </c>
      <c r="AU339" s="212" t="s">
        <v>82</v>
      </c>
      <c r="AY339" s="17" t="s">
        <v>107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17" t="s">
        <v>114</v>
      </c>
      <c r="BK339" s="213">
        <f>ROUND(I339*H339,2)</f>
        <v>0</v>
      </c>
      <c r="BL339" s="17" t="s">
        <v>114</v>
      </c>
      <c r="BM339" s="212" t="s">
        <v>508</v>
      </c>
    </row>
    <row r="340" spans="1:47" s="2" customFormat="1" ht="12">
      <c r="A340" s="38"/>
      <c r="B340" s="39"/>
      <c r="C340" s="40"/>
      <c r="D340" s="214" t="s">
        <v>116</v>
      </c>
      <c r="E340" s="40"/>
      <c r="F340" s="215" t="s">
        <v>509</v>
      </c>
      <c r="G340" s="40"/>
      <c r="H340" s="40"/>
      <c r="I340" s="216"/>
      <c r="J340" s="40"/>
      <c r="K340" s="40"/>
      <c r="L340" s="44"/>
      <c r="M340" s="217"/>
      <c r="N340" s="218"/>
      <c r="O340" s="85"/>
      <c r="P340" s="85"/>
      <c r="Q340" s="85"/>
      <c r="R340" s="85"/>
      <c r="S340" s="85"/>
      <c r="T340" s="86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116</v>
      </c>
      <c r="AU340" s="17" t="s">
        <v>82</v>
      </c>
    </row>
    <row r="341" spans="1:51" s="13" customFormat="1" ht="12">
      <c r="A341" s="13"/>
      <c r="B341" s="219"/>
      <c r="C341" s="220"/>
      <c r="D341" s="221" t="s">
        <v>118</v>
      </c>
      <c r="E341" s="222" t="s">
        <v>19</v>
      </c>
      <c r="F341" s="223" t="s">
        <v>510</v>
      </c>
      <c r="G341" s="220"/>
      <c r="H341" s="224">
        <v>3400</v>
      </c>
      <c r="I341" s="225"/>
      <c r="J341" s="220"/>
      <c r="K341" s="220"/>
      <c r="L341" s="226"/>
      <c r="M341" s="227"/>
      <c r="N341" s="228"/>
      <c r="O341" s="228"/>
      <c r="P341" s="228"/>
      <c r="Q341" s="228"/>
      <c r="R341" s="228"/>
      <c r="S341" s="228"/>
      <c r="T341" s="2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0" t="s">
        <v>118</v>
      </c>
      <c r="AU341" s="230" t="s">
        <v>82</v>
      </c>
      <c r="AV341" s="13" t="s">
        <v>82</v>
      </c>
      <c r="AW341" s="13" t="s">
        <v>33</v>
      </c>
      <c r="AX341" s="13" t="s">
        <v>80</v>
      </c>
      <c r="AY341" s="230" t="s">
        <v>107</v>
      </c>
    </row>
    <row r="342" spans="1:65" s="2" customFormat="1" ht="16.5" customHeight="1">
      <c r="A342" s="38"/>
      <c r="B342" s="39"/>
      <c r="C342" s="201" t="s">
        <v>511</v>
      </c>
      <c r="D342" s="201" t="s">
        <v>109</v>
      </c>
      <c r="E342" s="202" t="s">
        <v>512</v>
      </c>
      <c r="F342" s="203" t="s">
        <v>513</v>
      </c>
      <c r="G342" s="204" t="s">
        <v>138</v>
      </c>
      <c r="H342" s="205">
        <v>1</v>
      </c>
      <c r="I342" s="206"/>
      <c r="J342" s="207">
        <f>ROUND(I342*H342,2)</f>
        <v>0</v>
      </c>
      <c r="K342" s="203" t="s">
        <v>113</v>
      </c>
      <c r="L342" s="44"/>
      <c r="M342" s="208" t="s">
        <v>19</v>
      </c>
      <c r="N342" s="209" t="s">
        <v>45</v>
      </c>
      <c r="O342" s="85"/>
      <c r="P342" s="210">
        <f>O342*H342</f>
        <v>0</v>
      </c>
      <c r="Q342" s="210">
        <v>0</v>
      </c>
      <c r="R342" s="210">
        <f>Q342*H342</f>
        <v>0</v>
      </c>
      <c r="S342" s="210">
        <v>0</v>
      </c>
      <c r="T342" s="211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2" t="s">
        <v>114</v>
      </c>
      <c r="AT342" s="212" t="s">
        <v>109</v>
      </c>
      <c r="AU342" s="212" t="s">
        <v>82</v>
      </c>
      <c r="AY342" s="17" t="s">
        <v>107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17" t="s">
        <v>114</v>
      </c>
      <c r="BK342" s="213">
        <f>ROUND(I342*H342,2)</f>
        <v>0</v>
      </c>
      <c r="BL342" s="17" t="s">
        <v>114</v>
      </c>
      <c r="BM342" s="212" t="s">
        <v>514</v>
      </c>
    </row>
    <row r="343" spans="1:47" s="2" customFormat="1" ht="12">
      <c r="A343" s="38"/>
      <c r="B343" s="39"/>
      <c r="C343" s="40"/>
      <c r="D343" s="214" t="s">
        <v>116</v>
      </c>
      <c r="E343" s="40"/>
      <c r="F343" s="215" t="s">
        <v>515</v>
      </c>
      <c r="G343" s="40"/>
      <c r="H343" s="40"/>
      <c r="I343" s="216"/>
      <c r="J343" s="40"/>
      <c r="K343" s="40"/>
      <c r="L343" s="44"/>
      <c r="M343" s="217"/>
      <c r="N343" s="218"/>
      <c r="O343" s="85"/>
      <c r="P343" s="85"/>
      <c r="Q343" s="85"/>
      <c r="R343" s="85"/>
      <c r="S343" s="85"/>
      <c r="T343" s="86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116</v>
      </c>
      <c r="AU343" s="17" t="s">
        <v>82</v>
      </c>
    </row>
    <row r="344" spans="1:51" s="13" customFormat="1" ht="12">
      <c r="A344" s="13"/>
      <c r="B344" s="219"/>
      <c r="C344" s="220"/>
      <c r="D344" s="221" t="s">
        <v>118</v>
      </c>
      <c r="E344" s="222" t="s">
        <v>19</v>
      </c>
      <c r="F344" s="223" t="s">
        <v>516</v>
      </c>
      <c r="G344" s="220"/>
      <c r="H344" s="224">
        <v>1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118</v>
      </c>
      <c r="AU344" s="230" t="s">
        <v>82</v>
      </c>
      <c r="AV344" s="13" t="s">
        <v>82</v>
      </c>
      <c r="AW344" s="13" t="s">
        <v>33</v>
      </c>
      <c r="AX344" s="13" t="s">
        <v>80</v>
      </c>
      <c r="AY344" s="230" t="s">
        <v>107</v>
      </c>
    </row>
    <row r="345" spans="1:65" s="2" customFormat="1" ht="21.75" customHeight="1">
      <c r="A345" s="38"/>
      <c r="B345" s="39"/>
      <c r="C345" s="201" t="s">
        <v>517</v>
      </c>
      <c r="D345" s="201" t="s">
        <v>109</v>
      </c>
      <c r="E345" s="202" t="s">
        <v>518</v>
      </c>
      <c r="F345" s="203" t="s">
        <v>519</v>
      </c>
      <c r="G345" s="204" t="s">
        <v>138</v>
      </c>
      <c r="H345" s="205">
        <v>5</v>
      </c>
      <c r="I345" s="206"/>
      <c r="J345" s="207">
        <f>ROUND(I345*H345,2)</f>
        <v>0</v>
      </c>
      <c r="K345" s="203" t="s">
        <v>113</v>
      </c>
      <c r="L345" s="44"/>
      <c r="M345" s="208" t="s">
        <v>19</v>
      </c>
      <c r="N345" s="209" t="s">
        <v>45</v>
      </c>
      <c r="O345" s="85"/>
      <c r="P345" s="210">
        <f>O345*H345</f>
        <v>0</v>
      </c>
      <c r="Q345" s="210">
        <v>0</v>
      </c>
      <c r="R345" s="210">
        <f>Q345*H345</f>
        <v>0</v>
      </c>
      <c r="S345" s="210">
        <v>0</v>
      </c>
      <c r="T345" s="211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12" t="s">
        <v>114</v>
      </c>
      <c r="AT345" s="212" t="s">
        <v>109</v>
      </c>
      <c r="AU345" s="212" t="s">
        <v>82</v>
      </c>
      <c r="AY345" s="17" t="s">
        <v>107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17" t="s">
        <v>114</v>
      </c>
      <c r="BK345" s="213">
        <f>ROUND(I345*H345,2)</f>
        <v>0</v>
      </c>
      <c r="BL345" s="17" t="s">
        <v>114</v>
      </c>
      <c r="BM345" s="212" t="s">
        <v>520</v>
      </c>
    </row>
    <row r="346" spans="1:47" s="2" customFormat="1" ht="12">
      <c r="A346" s="38"/>
      <c r="B346" s="39"/>
      <c r="C346" s="40"/>
      <c r="D346" s="214" t="s">
        <v>116</v>
      </c>
      <c r="E346" s="40"/>
      <c r="F346" s="215" t="s">
        <v>521</v>
      </c>
      <c r="G346" s="40"/>
      <c r="H346" s="40"/>
      <c r="I346" s="216"/>
      <c r="J346" s="40"/>
      <c r="K346" s="40"/>
      <c r="L346" s="44"/>
      <c r="M346" s="217"/>
      <c r="N346" s="218"/>
      <c r="O346" s="85"/>
      <c r="P346" s="85"/>
      <c r="Q346" s="85"/>
      <c r="R346" s="85"/>
      <c r="S346" s="85"/>
      <c r="T346" s="86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116</v>
      </c>
      <c r="AU346" s="17" t="s">
        <v>82</v>
      </c>
    </row>
    <row r="347" spans="1:51" s="13" customFormat="1" ht="12">
      <c r="A347" s="13"/>
      <c r="B347" s="219"/>
      <c r="C347" s="220"/>
      <c r="D347" s="221" t="s">
        <v>118</v>
      </c>
      <c r="E347" s="222" t="s">
        <v>19</v>
      </c>
      <c r="F347" s="223" t="s">
        <v>522</v>
      </c>
      <c r="G347" s="220"/>
      <c r="H347" s="224">
        <v>1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0" t="s">
        <v>118</v>
      </c>
      <c r="AU347" s="230" t="s">
        <v>82</v>
      </c>
      <c r="AV347" s="13" t="s">
        <v>82</v>
      </c>
      <c r="AW347" s="13" t="s">
        <v>33</v>
      </c>
      <c r="AX347" s="13" t="s">
        <v>72</v>
      </c>
      <c r="AY347" s="230" t="s">
        <v>107</v>
      </c>
    </row>
    <row r="348" spans="1:51" s="13" customFormat="1" ht="12">
      <c r="A348" s="13"/>
      <c r="B348" s="219"/>
      <c r="C348" s="220"/>
      <c r="D348" s="221" t="s">
        <v>118</v>
      </c>
      <c r="E348" s="222" t="s">
        <v>19</v>
      </c>
      <c r="F348" s="223" t="s">
        <v>523</v>
      </c>
      <c r="G348" s="220"/>
      <c r="H348" s="224">
        <v>1</v>
      </c>
      <c r="I348" s="225"/>
      <c r="J348" s="220"/>
      <c r="K348" s="220"/>
      <c r="L348" s="226"/>
      <c r="M348" s="227"/>
      <c r="N348" s="228"/>
      <c r="O348" s="228"/>
      <c r="P348" s="228"/>
      <c r="Q348" s="228"/>
      <c r="R348" s="228"/>
      <c r="S348" s="228"/>
      <c r="T348" s="2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0" t="s">
        <v>118</v>
      </c>
      <c r="AU348" s="230" t="s">
        <v>82</v>
      </c>
      <c r="AV348" s="13" t="s">
        <v>82</v>
      </c>
      <c r="AW348" s="13" t="s">
        <v>33</v>
      </c>
      <c r="AX348" s="13" t="s">
        <v>72</v>
      </c>
      <c r="AY348" s="230" t="s">
        <v>107</v>
      </c>
    </row>
    <row r="349" spans="1:51" s="13" customFormat="1" ht="12">
      <c r="A349" s="13"/>
      <c r="B349" s="219"/>
      <c r="C349" s="220"/>
      <c r="D349" s="221" t="s">
        <v>118</v>
      </c>
      <c r="E349" s="222" t="s">
        <v>19</v>
      </c>
      <c r="F349" s="223" t="s">
        <v>524</v>
      </c>
      <c r="G349" s="220"/>
      <c r="H349" s="224">
        <v>1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0" t="s">
        <v>118</v>
      </c>
      <c r="AU349" s="230" t="s">
        <v>82</v>
      </c>
      <c r="AV349" s="13" t="s">
        <v>82</v>
      </c>
      <c r="AW349" s="13" t="s">
        <v>33</v>
      </c>
      <c r="AX349" s="13" t="s">
        <v>72</v>
      </c>
      <c r="AY349" s="230" t="s">
        <v>107</v>
      </c>
    </row>
    <row r="350" spans="1:51" s="13" customFormat="1" ht="12">
      <c r="A350" s="13"/>
      <c r="B350" s="219"/>
      <c r="C350" s="220"/>
      <c r="D350" s="221" t="s">
        <v>118</v>
      </c>
      <c r="E350" s="222" t="s">
        <v>19</v>
      </c>
      <c r="F350" s="223" t="s">
        <v>525</v>
      </c>
      <c r="G350" s="220"/>
      <c r="H350" s="224">
        <v>1</v>
      </c>
      <c r="I350" s="225"/>
      <c r="J350" s="220"/>
      <c r="K350" s="220"/>
      <c r="L350" s="226"/>
      <c r="M350" s="227"/>
      <c r="N350" s="228"/>
      <c r="O350" s="228"/>
      <c r="P350" s="228"/>
      <c r="Q350" s="228"/>
      <c r="R350" s="228"/>
      <c r="S350" s="228"/>
      <c r="T350" s="2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0" t="s">
        <v>118</v>
      </c>
      <c r="AU350" s="230" t="s">
        <v>82</v>
      </c>
      <c r="AV350" s="13" t="s">
        <v>82</v>
      </c>
      <c r="AW350" s="13" t="s">
        <v>33</v>
      </c>
      <c r="AX350" s="13" t="s">
        <v>72</v>
      </c>
      <c r="AY350" s="230" t="s">
        <v>107</v>
      </c>
    </row>
    <row r="351" spans="1:51" s="13" customFormat="1" ht="12">
      <c r="A351" s="13"/>
      <c r="B351" s="219"/>
      <c r="C351" s="220"/>
      <c r="D351" s="221" t="s">
        <v>118</v>
      </c>
      <c r="E351" s="222" t="s">
        <v>19</v>
      </c>
      <c r="F351" s="223" t="s">
        <v>526</v>
      </c>
      <c r="G351" s="220"/>
      <c r="H351" s="224">
        <v>1</v>
      </c>
      <c r="I351" s="225"/>
      <c r="J351" s="220"/>
      <c r="K351" s="220"/>
      <c r="L351" s="226"/>
      <c r="M351" s="227"/>
      <c r="N351" s="228"/>
      <c r="O351" s="228"/>
      <c r="P351" s="228"/>
      <c r="Q351" s="228"/>
      <c r="R351" s="228"/>
      <c r="S351" s="228"/>
      <c r="T351" s="22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0" t="s">
        <v>118</v>
      </c>
      <c r="AU351" s="230" t="s">
        <v>82</v>
      </c>
      <c r="AV351" s="13" t="s">
        <v>82</v>
      </c>
      <c r="AW351" s="13" t="s">
        <v>33</v>
      </c>
      <c r="AX351" s="13" t="s">
        <v>72</v>
      </c>
      <c r="AY351" s="230" t="s">
        <v>107</v>
      </c>
    </row>
    <row r="352" spans="1:51" s="14" customFormat="1" ht="12">
      <c r="A352" s="14"/>
      <c r="B352" s="231"/>
      <c r="C352" s="232"/>
      <c r="D352" s="221" t="s">
        <v>118</v>
      </c>
      <c r="E352" s="233" t="s">
        <v>19</v>
      </c>
      <c r="F352" s="234" t="s">
        <v>130</v>
      </c>
      <c r="G352" s="232"/>
      <c r="H352" s="235">
        <v>5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1" t="s">
        <v>118</v>
      </c>
      <c r="AU352" s="241" t="s">
        <v>82</v>
      </c>
      <c r="AV352" s="14" t="s">
        <v>114</v>
      </c>
      <c r="AW352" s="14" t="s">
        <v>33</v>
      </c>
      <c r="AX352" s="14" t="s">
        <v>80</v>
      </c>
      <c r="AY352" s="241" t="s">
        <v>107</v>
      </c>
    </row>
    <row r="353" spans="1:65" s="2" customFormat="1" ht="21.75" customHeight="1">
      <c r="A353" s="38"/>
      <c r="B353" s="39"/>
      <c r="C353" s="201" t="s">
        <v>527</v>
      </c>
      <c r="D353" s="201" t="s">
        <v>109</v>
      </c>
      <c r="E353" s="202" t="s">
        <v>528</v>
      </c>
      <c r="F353" s="203" t="s">
        <v>529</v>
      </c>
      <c r="G353" s="204" t="s">
        <v>138</v>
      </c>
      <c r="H353" s="205">
        <v>6</v>
      </c>
      <c r="I353" s="206"/>
      <c r="J353" s="207">
        <f>ROUND(I353*H353,2)</f>
        <v>0</v>
      </c>
      <c r="K353" s="203" t="s">
        <v>113</v>
      </c>
      <c r="L353" s="44"/>
      <c r="M353" s="208" t="s">
        <v>19</v>
      </c>
      <c r="N353" s="209" t="s">
        <v>45</v>
      </c>
      <c r="O353" s="85"/>
      <c r="P353" s="210">
        <f>O353*H353</f>
        <v>0</v>
      </c>
      <c r="Q353" s="210">
        <v>0</v>
      </c>
      <c r="R353" s="210">
        <f>Q353*H353</f>
        <v>0</v>
      </c>
      <c r="S353" s="210">
        <v>0</v>
      </c>
      <c r="T353" s="211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12" t="s">
        <v>114</v>
      </c>
      <c r="AT353" s="212" t="s">
        <v>109</v>
      </c>
      <c r="AU353" s="212" t="s">
        <v>82</v>
      </c>
      <c r="AY353" s="17" t="s">
        <v>107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17" t="s">
        <v>114</v>
      </c>
      <c r="BK353" s="213">
        <f>ROUND(I353*H353,2)</f>
        <v>0</v>
      </c>
      <c r="BL353" s="17" t="s">
        <v>114</v>
      </c>
      <c r="BM353" s="212" t="s">
        <v>530</v>
      </c>
    </row>
    <row r="354" spans="1:47" s="2" customFormat="1" ht="12">
      <c r="A354" s="38"/>
      <c r="B354" s="39"/>
      <c r="C354" s="40"/>
      <c r="D354" s="214" t="s">
        <v>116</v>
      </c>
      <c r="E354" s="40"/>
      <c r="F354" s="215" t="s">
        <v>531</v>
      </c>
      <c r="G354" s="40"/>
      <c r="H354" s="40"/>
      <c r="I354" s="216"/>
      <c r="J354" s="40"/>
      <c r="K354" s="40"/>
      <c r="L354" s="44"/>
      <c r="M354" s="217"/>
      <c r="N354" s="218"/>
      <c r="O354" s="85"/>
      <c r="P354" s="85"/>
      <c r="Q354" s="85"/>
      <c r="R354" s="85"/>
      <c r="S354" s="85"/>
      <c r="T354" s="86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116</v>
      </c>
      <c r="AU354" s="17" t="s">
        <v>82</v>
      </c>
    </row>
    <row r="355" spans="1:51" s="13" customFormat="1" ht="12">
      <c r="A355" s="13"/>
      <c r="B355" s="219"/>
      <c r="C355" s="220"/>
      <c r="D355" s="221" t="s">
        <v>118</v>
      </c>
      <c r="E355" s="222" t="s">
        <v>19</v>
      </c>
      <c r="F355" s="223" t="s">
        <v>532</v>
      </c>
      <c r="G355" s="220"/>
      <c r="H355" s="224">
        <v>6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118</v>
      </c>
      <c r="AU355" s="230" t="s">
        <v>82</v>
      </c>
      <c r="AV355" s="13" t="s">
        <v>82</v>
      </c>
      <c r="AW355" s="13" t="s">
        <v>33</v>
      </c>
      <c r="AX355" s="13" t="s">
        <v>80</v>
      </c>
      <c r="AY355" s="230" t="s">
        <v>107</v>
      </c>
    </row>
    <row r="356" spans="1:65" s="2" customFormat="1" ht="21.75" customHeight="1">
      <c r="A356" s="38"/>
      <c r="B356" s="39"/>
      <c r="C356" s="201" t="s">
        <v>533</v>
      </c>
      <c r="D356" s="201" t="s">
        <v>109</v>
      </c>
      <c r="E356" s="202" t="s">
        <v>534</v>
      </c>
      <c r="F356" s="203" t="s">
        <v>535</v>
      </c>
      <c r="G356" s="204" t="s">
        <v>138</v>
      </c>
      <c r="H356" s="205">
        <v>1</v>
      </c>
      <c r="I356" s="206"/>
      <c r="J356" s="207">
        <f>ROUND(I356*H356,2)</f>
        <v>0</v>
      </c>
      <c r="K356" s="203" t="s">
        <v>113</v>
      </c>
      <c r="L356" s="44"/>
      <c r="M356" s="208" t="s">
        <v>19</v>
      </c>
      <c r="N356" s="209" t="s">
        <v>45</v>
      </c>
      <c r="O356" s="85"/>
      <c r="P356" s="210">
        <f>O356*H356</f>
        <v>0</v>
      </c>
      <c r="Q356" s="210">
        <v>0</v>
      </c>
      <c r="R356" s="210">
        <f>Q356*H356</f>
        <v>0</v>
      </c>
      <c r="S356" s="210">
        <v>0</v>
      </c>
      <c r="T356" s="211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2" t="s">
        <v>114</v>
      </c>
      <c r="AT356" s="212" t="s">
        <v>109</v>
      </c>
      <c r="AU356" s="212" t="s">
        <v>82</v>
      </c>
      <c r="AY356" s="17" t="s">
        <v>107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17" t="s">
        <v>114</v>
      </c>
      <c r="BK356" s="213">
        <f>ROUND(I356*H356,2)</f>
        <v>0</v>
      </c>
      <c r="BL356" s="17" t="s">
        <v>114</v>
      </c>
      <c r="BM356" s="212" t="s">
        <v>536</v>
      </c>
    </row>
    <row r="357" spans="1:47" s="2" customFormat="1" ht="12">
      <c r="A357" s="38"/>
      <c r="B357" s="39"/>
      <c r="C357" s="40"/>
      <c r="D357" s="214" t="s">
        <v>116</v>
      </c>
      <c r="E357" s="40"/>
      <c r="F357" s="215" t="s">
        <v>537</v>
      </c>
      <c r="G357" s="40"/>
      <c r="H357" s="40"/>
      <c r="I357" s="216"/>
      <c r="J357" s="40"/>
      <c r="K357" s="40"/>
      <c r="L357" s="44"/>
      <c r="M357" s="217"/>
      <c r="N357" s="218"/>
      <c r="O357" s="85"/>
      <c r="P357" s="85"/>
      <c r="Q357" s="85"/>
      <c r="R357" s="85"/>
      <c r="S357" s="85"/>
      <c r="T357" s="86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116</v>
      </c>
      <c r="AU357" s="17" t="s">
        <v>82</v>
      </c>
    </row>
    <row r="358" spans="1:51" s="13" customFormat="1" ht="12">
      <c r="A358" s="13"/>
      <c r="B358" s="219"/>
      <c r="C358" s="220"/>
      <c r="D358" s="221" t="s">
        <v>118</v>
      </c>
      <c r="E358" s="222" t="s">
        <v>19</v>
      </c>
      <c r="F358" s="223" t="s">
        <v>538</v>
      </c>
      <c r="G358" s="220"/>
      <c r="H358" s="224">
        <v>1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0" t="s">
        <v>118</v>
      </c>
      <c r="AU358" s="230" t="s">
        <v>82</v>
      </c>
      <c r="AV358" s="13" t="s">
        <v>82</v>
      </c>
      <c r="AW358" s="13" t="s">
        <v>33</v>
      </c>
      <c r="AX358" s="13" t="s">
        <v>80</v>
      </c>
      <c r="AY358" s="230" t="s">
        <v>107</v>
      </c>
    </row>
    <row r="359" spans="1:65" s="2" customFormat="1" ht="21.75" customHeight="1">
      <c r="A359" s="38"/>
      <c r="B359" s="39"/>
      <c r="C359" s="201" t="s">
        <v>539</v>
      </c>
      <c r="D359" s="201" t="s">
        <v>109</v>
      </c>
      <c r="E359" s="202" t="s">
        <v>540</v>
      </c>
      <c r="F359" s="203" t="s">
        <v>541</v>
      </c>
      <c r="G359" s="204" t="s">
        <v>138</v>
      </c>
      <c r="H359" s="205">
        <v>3</v>
      </c>
      <c r="I359" s="206"/>
      <c r="J359" s="207">
        <f>ROUND(I359*H359,2)</f>
        <v>0</v>
      </c>
      <c r="K359" s="203" t="s">
        <v>113</v>
      </c>
      <c r="L359" s="44"/>
      <c r="M359" s="208" t="s">
        <v>19</v>
      </c>
      <c r="N359" s="209" t="s">
        <v>45</v>
      </c>
      <c r="O359" s="85"/>
      <c r="P359" s="210">
        <f>O359*H359</f>
        <v>0</v>
      </c>
      <c r="Q359" s="210">
        <v>0</v>
      </c>
      <c r="R359" s="210">
        <f>Q359*H359</f>
        <v>0</v>
      </c>
      <c r="S359" s="210">
        <v>0</v>
      </c>
      <c r="T359" s="21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2" t="s">
        <v>114</v>
      </c>
      <c r="AT359" s="212" t="s">
        <v>109</v>
      </c>
      <c r="AU359" s="212" t="s">
        <v>82</v>
      </c>
      <c r="AY359" s="17" t="s">
        <v>107</v>
      </c>
      <c r="BE359" s="213">
        <f>IF(N359="základní",J359,0)</f>
        <v>0</v>
      </c>
      <c r="BF359" s="213">
        <f>IF(N359="snížená",J359,0)</f>
        <v>0</v>
      </c>
      <c r="BG359" s="213">
        <f>IF(N359="zákl. přenesená",J359,0)</f>
        <v>0</v>
      </c>
      <c r="BH359" s="213">
        <f>IF(N359="sníž. přenesená",J359,0)</f>
        <v>0</v>
      </c>
      <c r="BI359" s="213">
        <f>IF(N359="nulová",J359,0)</f>
        <v>0</v>
      </c>
      <c r="BJ359" s="17" t="s">
        <v>114</v>
      </c>
      <c r="BK359" s="213">
        <f>ROUND(I359*H359,2)</f>
        <v>0</v>
      </c>
      <c r="BL359" s="17" t="s">
        <v>114</v>
      </c>
      <c r="BM359" s="212" t="s">
        <v>542</v>
      </c>
    </row>
    <row r="360" spans="1:47" s="2" customFormat="1" ht="12">
      <c r="A360" s="38"/>
      <c r="B360" s="39"/>
      <c r="C360" s="40"/>
      <c r="D360" s="214" t="s">
        <v>116</v>
      </c>
      <c r="E360" s="40"/>
      <c r="F360" s="215" t="s">
        <v>543</v>
      </c>
      <c r="G360" s="40"/>
      <c r="H360" s="40"/>
      <c r="I360" s="216"/>
      <c r="J360" s="40"/>
      <c r="K360" s="40"/>
      <c r="L360" s="44"/>
      <c r="M360" s="217"/>
      <c r="N360" s="218"/>
      <c r="O360" s="85"/>
      <c r="P360" s="85"/>
      <c r="Q360" s="85"/>
      <c r="R360" s="85"/>
      <c r="S360" s="85"/>
      <c r="T360" s="86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116</v>
      </c>
      <c r="AU360" s="17" t="s">
        <v>82</v>
      </c>
    </row>
    <row r="361" spans="1:51" s="13" customFormat="1" ht="12">
      <c r="A361" s="13"/>
      <c r="B361" s="219"/>
      <c r="C361" s="220"/>
      <c r="D361" s="221" t="s">
        <v>118</v>
      </c>
      <c r="E361" s="222" t="s">
        <v>19</v>
      </c>
      <c r="F361" s="223" t="s">
        <v>544</v>
      </c>
      <c r="G361" s="220"/>
      <c r="H361" s="224">
        <v>1</v>
      </c>
      <c r="I361" s="225"/>
      <c r="J361" s="220"/>
      <c r="K361" s="220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118</v>
      </c>
      <c r="AU361" s="230" t="s">
        <v>82</v>
      </c>
      <c r="AV361" s="13" t="s">
        <v>82</v>
      </c>
      <c r="AW361" s="13" t="s">
        <v>33</v>
      </c>
      <c r="AX361" s="13" t="s">
        <v>72</v>
      </c>
      <c r="AY361" s="230" t="s">
        <v>107</v>
      </c>
    </row>
    <row r="362" spans="1:51" s="13" customFormat="1" ht="12">
      <c r="A362" s="13"/>
      <c r="B362" s="219"/>
      <c r="C362" s="220"/>
      <c r="D362" s="221" t="s">
        <v>118</v>
      </c>
      <c r="E362" s="222" t="s">
        <v>19</v>
      </c>
      <c r="F362" s="223" t="s">
        <v>545</v>
      </c>
      <c r="G362" s="220"/>
      <c r="H362" s="224">
        <v>1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118</v>
      </c>
      <c r="AU362" s="230" t="s">
        <v>82</v>
      </c>
      <c r="AV362" s="13" t="s">
        <v>82</v>
      </c>
      <c r="AW362" s="13" t="s">
        <v>33</v>
      </c>
      <c r="AX362" s="13" t="s">
        <v>72</v>
      </c>
      <c r="AY362" s="230" t="s">
        <v>107</v>
      </c>
    </row>
    <row r="363" spans="1:51" s="13" customFormat="1" ht="12">
      <c r="A363" s="13"/>
      <c r="B363" s="219"/>
      <c r="C363" s="220"/>
      <c r="D363" s="221" t="s">
        <v>118</v>
      </c>
      <c r="E363" s="222" t="s">
        <v>19</v>
      </c>
      <c r="F363" s="223" t="s">
        <v>546</v>
      </c>
      <c r="G363" s="220"/>
      <c r="H363" s="224">
        <v>1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118</v>
      </c>
      <c r="AU363" s="230" t="s">
        <v>82</v>
      </c>
      <c r="AV363" s="13" t="s">
        <v>82</v>
      </c>
      <c r="AW363" s="13" t="s">
        <v>33</v>
      </c>
      <c r="AX363" s="13" t="s">
        <v>72</v>
      </c>
      <c r="AY363" s="230" t="s">
        <v>107</v>
      </c>
    </row>
    <row r="364" spans="1:51" s="14" customFormat="1" ht="12">
      <c r="A364" s="14"/>
      <c r="B364" s="231"/>
      <c r="C364" s="232"/>
      <c r="D364" s="221" t="s">
        <v>118</v>
      </c>
      <c r="E364" s="233" t="s">
        <v>19</v>
      </c>
      <c r="F364" s="234" t="s">
        <v>130</v>
      </c>
      <c r="G364" s="232"/>
      <c r="H364" s="235">
        <v>3</v>
      </c>
      <c r="I364" s="236"/>
      <c r="J364" s="232"/>
      <c r="K364" s="232"/>
      <c r="L364" s="237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1" t="s">
        <v>118</v>
      </c>
      <c r="AU364" s="241" t="s">
        <v>82</v>
      </c>
      <c r="AV364" s="14" t="s">
        <v>114</v>
      </c>
      <c r="AW364" s="14" t="s">
        <v>33</v>
      </c>
      <c r="AX364" s="14" t="s">
        <v>80</v>
      </c>
      <c r="AY364" s="241" t="s">
        <v>107</v>
      </c>
    </row>
    <row r="365" spans="1:31" s="2" customFormat="1" ht="6.95" customHeight="1">
      <c r="A365" s="38"/>
      <c r="B365" s="60"/>
      <c r="C365" s="61"/>
      <c r="D365" s="61"/>
      <c r="E365" s="61"/>
      <c r="F365" s="61"/>
      <c r="G365" s="61"/>
      <c r="H365" s="61"/>
      <c r="I365" s="61"/>
      <c r="J365" s="61"/>
      <c r="K365" s="61"/>
      <c r="L365" s="44"/>
      <c r="M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</row>
  </sheetData>
  <sheetProtection password="CE39" sheet="1" objects="1" scenarios="1" formatColumns="0" formatRows="0" autoFilter="0"/>
  <autoFilter ref="C80:K36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2/111203201"/>
    <hyperlink ref="F100" r:id="rId2" display="https://podminky.urs.cz/item/CS_URS_2023_02/112151011"/>
    <hyperlink ref="F106" r:id="rId3" display="https://podminky.urs.cz/item/CS_URS_2023_02/112151013"/>
    <hyperlink ref="F110" r:id="rId4" display="https://podminky.urs.cz/item/CS_URS_2023_02/112151111"/>
    <hyperlink ref="F130" r:id="rId5" display="https://podminky.urs.cz/item/CS_URS_2023_02/112151112"/>
    <hyperlink ref="F144" r:id="rId6" display="https://podminky.urs.cz/item/CS_URS_2023_02/112151113"/>
    <hyperlink ref="F152" r:id="rId7" display="https://podminky.urs.cz/item/CS_URS_2023_02/112151114"/>
    <hyperlink ref="F160" r:id="rId8" display="https://podminky.urs.cz/item/CS_URS_2023_02/112151115"/>
    <hyperlink ref="F166" r:id="rId9" display="https://podminky.urs.cz/item/CS_URS_2023_02/112151116"/>
    <hyperlink ref="F173" r:id="rId10" display="https://podminky.urs.cz/item/CS_URS_2023_02/112151117"/>
    <hyperlink ref="F182" r:id="rId11" display="https://podminky.urs.cz/item/CS_URS_2023_02/112151118"/>
    <hyperlink ref="F186" r:id="rId12" display="https://podminky.urs.cz/item/CS_URS_2023_02/112151119"/>
    <hyperlink ref="F191" r:id="rId13" display="https://podminky.urs.cz/item/CS_URS_2023_02/112151120"/>
    <hyperlink ref="F195" r:id="rId14" display="https://podminky.urs.cz/item/CS_URS_2023_02/112151121"/>
    <hyperlink ref="F201" r:id="rId15" display="https://podminky.urs.cz/item/CS_URS_2023_02/112151122"/>
    <hyperlink ref="F207" r:id="rId16" display="https://podminky.urs.cz/item/CS_URS_2023_02/112151123"/>
    <hyperlink ref="F210" r:id="rId17" display="https://podminky.urs.cz/item/CS_URS_2023_02/112151311"/>
    <hyperlink ref="F214" r:id="rId18" display="https://podminky.urs.cz/item/CS_URS_2023_02/112151312"/>
    <hyperlink ref="F220" r:id="rId19" display="https://podminky.urs.cz/item/CS_URS_2023_02/112151313"/>
    <hyperlink ref="F226" r:id="rId20" display="https://podminky.urs.cz/item/CS_URS_2023_02/112151314"/>
    <hyperlink ref="F233" r:id="rId21" display="https://podminky.urs.cz/item/CS_URS_2023_02/112151315"/>
    <hyperlink ref="F239" r:id="rId22" display="https://podminky.urs.cz/item/CS_URS_2023_02/112151316"/>
    <hyperlink ref="F248" r:id="rId23" display="https://podminky.urs.cz/item/CS_URS_2023_02/112151317"/>
    <hyperlink ref="F255" r:id="rId24" display="https://podminky.urs.cz/item/CS_URS_2023_02/112151318"/>
    <hyperlink ref="F260" r:id="rId25" display="https://podminky.urs.cz/item/CS_URS_2023_02/112151319"/>
    <hyperlink ref="F264" r:id="rId26" display="https://podminky.urs.cz/item/CS_URS_2023_02/112151320"/>
    <hyperlink ref="F268" r:id="rId27" display="https://podminky.urs.cz/item/CS_URS_2023_02/112151322"/>
    <hyperlink ref="F271" r:id="rId28" display="https://podminky.urs.cz/item/CS_URS_2023_02/162201401"/>
    <hyperlink ref="F273" r:id="rId29" display="https://podminky.urs.cz/item/CS_URS_2023_02/162201402"/>
    <hyperlink ref="F275" r:id="rId30" display="https://podminky.urs.cz/item/CS_URS_2023_02/162201403"/>
    <hyperlink ref="F277" r:id="rId31" display="https://podminky.urs.cz/item/CS_URS_2023_02/162201404"/>
    <hyperlink ref="F279" r:id="rId32" display="https://podminky.urs.cz/item/CS_URS_2023_02/162201411"/>
    <hyperlink ref="F282" r:id="rId33" display="https://podminky.urs.cz/item/CS_URS_2023_02/162201412"/>
    <hyperlink ref="F285" r:id="rId34" display="https://podminky.urs.cz/item/CS_URS_2023_02/162201413"/>
    <hyperlink ref="F288" r:id="rId35" display="https://podminky.urs.cz/item/CS_URS_2023_02/162201414"/>
    <hyperlink ref="F291" r:id="rId36" display="https://podminky.urs.cz/item/CS_URS_2023_02/162201500"/>
    <hyperlink ref="F293" r:id="rId37" display="https://podminky.urs.cz/item/CS_URS_2023_02/162201501"/>
    <hyperlink ref="F295" r:id="rId38" display="https://podminky.urs.cz/item/CS_URS_2023_02/162201502"/>
    <hyperlink ref="F297" r:id="rId39" display="https://podminky.urs.cz/item/CS_URS_2023_02/162201510"/>
    <hyperlink ref="F300" r:id="rId40" display="https://podminky.urs.cz/item/CS_URS_2023_02/162201511"/>
    <hyperlink ref="F303" r:id="rId41" display="https://podminky.urs.cz/item/CS_URS_2023_02/162201512"/>
    <hyperlink ref="F306" r:id="rId42" display="https://podminky.urs.cz/item/CS_URS_2023_02/162301501"/>
    <hyperlink ref="F308" r:id="rId43" display="https://podminky.urs.cz/item/CS_URS_2023_02/162301931"/>
    <hyperlink ref="F310" r:id="rId44" display="https://podminky.urs.cz/item/CS_URS_2023_02/162301932"/>
    <hyperlink ref="F312" r:id="rId45" display="https://podminky.urs.cz/item/CS_URS_2023_02/162301933"/>
    <hyperlink ref="F314" r:id="rId46" display="https://podminky.urs.cz/item/CS_URS_2023_02/162301934"/>
    <hyperlink ref="F316" r:id="rId47" display="https://podminky.urs.cz/item/CS_URS_2023_02/162301935"/>
    <hyperlink ref="F318" r:id="rId48" display="https://podminky.urs.cz/item/CS_URS_2023_02/162301936"/>
    <hyperlink ref="F320" r:id="rId49" display="https://podminky.urs.cz/item/CS_URS_2023_02/162301937"/>
    <hyperlink ref="F322" r:id="rId50" display="https://podminky.urs.cz/item/CS_URS_2023_02/162301951"/>
    <hyperlink ref="F324" r:id="rId51" display="https://podminky.urs.cz/item/CS_URS_2023_02/162301952"/>
    <hyperlink ref="F326" r:id="rId52" display="https://podminky.urs.cz/item/CS_URS_2023_02/162301953"/>
    <hyperlink ref="F328" r:id="rId53" display="https://podminky.urs.cz/item/CS_URS_2023_02/162301954"/>
    <hyperlink ref="F330" r:id="rId54" display="https://podminky.urs.cz/item/CS_URS_2023_02/162301955"/>
    <hyperlink ref="F332" r:id="rId55" display="https://podminky.urs.cz/item/CS_URS_2023_02/162301956"/>
    <hyperlink ref="F334" r:id="rId56" display="https://podminky.urs.cz/item/CS_URS_2023_02/162301957"/>
    <hyperlink ref="F336" r:id="rId57" display="https://podminky.urs.cz/item/CS_URS_2023_02/181411121"/>
    <hyperlink ref="F340" r:id="rId58" display="https://podminky.urs.cz/item/CS_URS_2023_02/183403153"/>
    <hyperlink ref="F343" r:id="rId59" display="https://podminky.urs.cz/item/CS_URS_2023_02/184806114"/>
    <hyperlink ref="F346" r:id="rId60" display="https://podminky.urs.cz/item/CS_URS_2023_02/184851521"/>
    <hyperlink ref="F354" r:id="rId61" display="https://podminky.urs.cz/item/CS_URS_2023_02/184851551"/>
    <hyperlink ref="F357" r:id="rId62" display="https://podminky.urs.cz/item/CS_URS_2023_02/184852137"/>
    <hyperlink ref="F360" r:id="rId63" display="https://podminky.urs.cz/item/CS_URS_2023_02/18485223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5" customFormat="1" ht="45" customHeight="1">
      <c r="B3" s="259"/>
      <c r="C3" s="260" t="s">
        <v>547</v>
      </c>
      <c r="D3" s="260"/>
      <c r="E3" s="260"/>
      <c r="F3" s="260"/>
      <c r="G3" s="260"/>
      <c r="H3" s="260"/>
      <c r="I3" s="260"/>
      <c r="J3" s="260"/>
      <c r="K3" s="261"/>
    </row>
    <row r="4" spans="2:11" s="1" customFormat="1" ht="25.5" customHeight="1">
      <c r="B4" s="262"/>
      <c r="C4" s="263" t="s">
        <v>548</v>
      </c>
      <c r="D4" s="263"/>
      <c r="E4" s="263"/>
      <c r="F4" s="263"/>
      <c r="G4" s="263"/>
      <c r="H4" s="263"/>
      <c r="I4" s="263"/>
      <c r="J4" s="263"/>
      <c r="K4" s="264"/>
    </row>
    <row r="5" spans="2:11" s="1" customFormat="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2"/>
      <c r="C6" s="266" t="s">
        <v>549</v>
      </c>
      <c r="D6" s="266"/>
      <c r="E6" s="266"/>
      <c r="F6" s="266"/>
      <c r="G6" s="266"/>
      <c r="H6" s="266"/>
      <c r="I6" s="266"/>
      <c r="J6" s="266"/>
      <c r="K6" s="264"/>
    </row>
    <row r="7" spans="2:11" s="1" customFormat="1" ht="15" customHeight="1">
      <c r="B7" s="267"/>
      <c r="C7" s="266" t="s">
        <v>550</v>
      </c>
      <c r="D7" s="266"/>
      <c r="E7" s="266"/>
      <c r="F7" s="266"/>
      <c r="G7" s="266"/>
      <c r="H7" s="266"/>
      <c r="I7" s="266"/>
      <c r="J7" s="266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266" t="s">
        <v>551</v>
      </c>
      <c r="D9" s="266"/>
      <c r="E9" s="266"/>
      <c r="F9" s="266"/>
      <c r="G9" s="266"/>
      <c r="H9" s="266"/>
      <c r="I9" s="266"/>
      <c r="J9" s="266"/>
      <c r="K9" s="264"/>
    </row>
    <row r="10" spans="2:11" s="1" customFormat="1" ht="15" customHeight="1">
      <c r="B10" s="267"/>
      <c r="C10" s="266"/>
      <c r="D10" s="266" t="s">
        <v>552</v>
      </c>
      <c r="E10" s="266"/>
      <c r="F10" s="266"/>
      <c r="G10" s="266"/>
      <c r="H10" s="266"/>
      <c r="I10" s="266"/>
      <c r="J10" s="266"/>
      <c r="K10" s="264"/>
    </row>
    <row r="11" spans="2:11" s="1" customFormat="1" ht="15" customHeight="1">
      <c r="B11" s="267"/>
      <c r="C11" s="268"/>
      <c r="D11" s="266" t="s">
        <v>553</v>
      </c>
      <c r="E11" s="266"/>
      <c r="F11" s="266"/>
      <c r="G11" s="266"/>
      <c r="H11" s="266"/>
      <c r="I11" s="266"/>
      <c r="J11" s="266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554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266" t="s">
        <v>555</v>
      </c>
      <c r="E15" s="266"/>
      <c r="F15" s="266"/>
      <c r="G15" s="266"/>
      <c r="H15" s="266"/>
      <c r="I15" s="266"/>
      <c r="J15" s="266"/>
      <c r="K15" s="264"/>
    </row>
    <row r="16" spans="2:11" s="1" customFormat="1" ht="15" customHeight="1">
      <c r="B16" s="267"/>
      <c r="C16" s="268"/>
      <c r="D16" s="266" t="s">
        <v>556</v>
      </c>
      <c r="E16" s="266"/>
      <c r="F16" s="266"/>
      <c r="G16" s="266"/>
      <c r="H16" s="266"/>
      <c r="I16" s="266"/>
      <c r="J16" s="266"/>
      <c r="K16" s="264"/>
    </row>
    <row r="17" spans="2:11" s="1" customFormat="1" ht="15" customHeight="1">
      <c r="B17" s="267"/>
      <c r="C17" s="268"/>
      <c r="D17" s="266" t="s">
        <v>557</v>
      </c>
      <c r="E17" s="266"/>
      <c r="F17" s="266"/>
      <c r="G17" s="266"/>
      <c r="H17" s="266"/>
      <c r="I17" s="266"/>
      <c r="J17" s="266"/>
      <c r="K17" s="264"/>
    </row>
    <row r="18" spans="2:11" s="1" customFormat="1" ht="15" customHeight="1">
      <c r="B18" s="267"/>
      <c r="C18" s="268"/>
      <c r="D18" s="268"/>
      <c r="E18" s="270" t="s">
        <v>79</v>
      </c>
      <c r="F18" s="266" t="s">
        <v>558</v>
      </c>
      <c r="G18" s="266"/>
      <c r="H18" s="266"/>
      <c r="I18" s="266"/>
      <c r="J18" s="266"/>
      <c r="K18" s="264"/>
    </row>
    <row r="19" spans="2:11" s="1" customFormat="1" ht="15" customHeight="1">
      <c r="B19" s="267"/>
      <c r="C19" s="268"/>
      <c r="D19" s="268"/>
      <c r="E19" s="270" t="s">
        <v>559</v>
      </c>
      <c r="F19" s="266" t="s">
        <v>560</v>
      </c>
      <c r="G19" s="266"/>
      <c r="H19" s="266"/>
      <c r="I19" s="266"/>
      <c r="J19" s="266"/>
      <c r="K19" s="264"/>
    </row>
    <row r="20" spans="2:11" s="1" customFormat="1" ht="15" customHeight="1">
      <c r="B20" s="267"/>
      <c r="C20" s="268"/>
      <c r="D20" s="268"/>
      <c r="E20" s="270" t="s">
        <v>561</v>
      </c>
      <c r="F20" s="266" t="s">
        <v>562</v>
      </c>
      <c r="G20" s="266"/>
      <c r="H20" s="266"/>
      <c r="I20" s="266"/>
      <c r="J20" s="266"/>
      <c r="K20" s="264"/>
    </row>
    <row r="21" spans="2:11" s="1" customFormat="1" ht="15" customHeight="1">
      <c r="B21" s="267"/>
      <c r="C21" s="268"/>
      <c r="D21" s="268"/>
      <c r="E21" s="270" t="s">
        <v>563</v>
      </c>
      <c r="F21" s="266" t="s">
        <v>564</v>
      </c>
      <c r="G21" s="266"/>
      <c r="H21" s="266"/>
      <c r="I21" s="266"/>
      <c r="J21" s="266"/>
      <c r="K21" s="264"/>
    </row>
    <row r="22" spans="2:11" s="1" customFormat="1" ht="15" customHeight="1">
      <c r="B22" s="267"/>
      <c r="C22" s="268"/>
      <c r="D22" s="268"/>
      <c r="E22" s="270" t="s">
        <v>565</v>
      </c>
      <c r="F22" s="266" t="s">
        <v>566</v>
      </c>
      <c r="G22" s="266"/>
      <c r="H22" s="266"/>
      <c r="I22" s="266"/>
      <c r="J22" s="266"/>
      <c r="K22" s="264"/>
    </row>
    <row r="23" spans="2:11" s="1" customFormat="1" ht="15" customHeight="1">
      <c r="B23" s="267"/>
      <c r="C23" s="268"/>
      <c r="D23" s="268"/>
      <c r="E23" s="270" t="s">
        <v>567</v>
      </c>
      <c r="F23" s="266" t="s">
        <v>568</v>
      </c>
      <c r="G23" s="266"/>
      <c r="H23" s="266"/>
      <c r="I23" s="266"/>
      <c r="J23" s="266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266" t="s">
        <v>569</v>
      </c>
      <c r="D25" s="266"/>
      <c r="E25" s="266"/>
      <c r="F25" s="266"/>
      <c r="G25" s="266"/>
      <c r="H25" s="266"/>
      <c r="I25" s="266"/>
      <c r="J25" s="266"/>
      <c r="K25" s="264"/>
    </row>
    <row r="26" spans="2:11" s="1" customFormat="1" ht="15" customHeight="1">
      <c r="B26" s="267"/>
      <c r="C26" s="266" t="s">
        <v>570</v>
      </c>
      <c r="D26" s="266"/>
      <c r="E26" s="266"/>
      <c r="F26" s="266"/>
      <c r="G26" s="266"/>
      <c r="H26" s="266"/>
      <c r="I26" s="266"/>
      <c r="J26" s="266"/>
      <c r="K26" s="264"/>
    </row>
    <row r="27" spans="2:11" s="1" customFormat="1" ht="15" customHeight="1">
      <c r="B27" s="267"/>
      <c r="C27" s="266"/>
      <c r="D27" s="266" t="s">
        <v>571</v>
      </c>
      <c r="E27" s="266"/>
      <c r="F27" s="266"/>
      <c r="G27" s="266"/>
      <c r="H27" s="266"/>
      <c r="I27" s="266"/>
      <c r="J27" s="266"/>
      <c r="K27" s="264"/>
    </row>
    <row r="28" spans="2:11" s="1" customFormat="1" ht="15" customHeight="1">
      <c r="B28" s="267"/>
      <c r="C28" s="268"/>
      <c r="D28" s="266" t="s">
        <v>572</v>
      </c>
      <c r="E28" s="266"/>
      <c r="F28" s="266"/>
      <c r="G28" s="266"/>
      <c r="H28" s="266"/>
      <c r="I28" s="266"/>
      <c r="J28" s="266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266" t="s">
        <v>573</v>
      </c>
      <c r="E30" s="266"/>
      <c r="F30" s="266"/>
      <c r="G30" s="266"/>
      <c r="H30" s="266"/>
      <c r="I30" s="266"/>
      <c r="J30" s="266"/>
      <c r="K30" s="264"/>
    </row>
    <row r="31" spans="2:11" s="1" customFormat="1" ht="15" customHeight="1">
      <c r="B31" s="267"/>
      <c r="C31" s="268"/>
      <c r="D31" s="266" t="s">
        <v>574</v>
      </c>
      <c r="E31" s="266"/>
      <c r="F31" s="266"/>
      <c r="G31" s="266"/>
      <c r="H31" s="266"/>
      <c r="I31" s="266"/>
      <c r="J31" s="266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266" t="s">
        <v>575</v>
      </c>
      <c r="E33" s="266"/>
      <c r="F33" s="266"/>
      <c r="G33" s="266"/>
      <c r="H33" s="266"/>
      <c r="I33" s="266"/>
      <c r="J33" s="266"/>
      <c r="K33" s="264"/>
    </row>
    <row r="34" spans="2:11" s="1" customFormat="1" ht="15" customHeight="1">
      <c r="B34" s="267"/>
      <c r="C34" s="268"/>
      <c r="D34" s="266" t="s">
        <v>576</v>
      </c>
      <c r="E34" s="266"/>
      <c r="F34" s="266"/>
      <c r="G34" s="266"/>
      <c r="H34" s="266"/>
      <c r="I34" s="266"/>
      <c r="J34" s="266"/>
      <c r="K34" s="264"/>
    </row>
    <row r="35" spans="2:11" s="1" customFormat="1" ht="15" customHeight="1">
      <c r="B35" s="267"/>
      <c r="C35" s="268"/>
      <c r="D35" s="266" t="s">
        <v>577</v>
      </c>
      <c r="E35" s="266"/>
      <c r="F35" s="266"/>
      <c r="G35" s="266"/>
      <c r="H35" s="266"/>
      <c r="I35" s="266"/>
      <c r="J35" s="266"/>
      <c r="K35" s="264"/>
    </row>
    <row r="36" spans="2:11" s="1" customFormat="1" ht="15" customHeight="1">
      <c r="B36" s="267"/>
      <c r="C36" s="268"/>
      <c r="D36" s="266"/>
      <c r="E36" s="269" t="s">
        <v>93</v>
      </c>
      <c r="F36" s="266"/>
      <c r="G36" s="266" t="s">
        <v>578</v>
      </c>
      <c r="H36" s="266"/>
      <c r="I36" s="266"/>
      <c r="J36" s="266"/>
      <c r="K36" s="264"/>
    </row>
    <row r="37" spans="2:11" s="1" customFormat="1" ht="30.75" customHeight="1">
      <c r="B37" s="267"/>
      <c r="C37" s="268"/>
      <c r="D37" s="266"/>
      <c r="E37" s="269" t="s">
        <v>579</v>
      </c>
      <c r="F37" s="266"/>
      <c r="G37" s="266" t="s">
        <v>580</v>
      </c>
      <c r="H37" s="266"/>
      <c r="I37" s="266"/>
      <c r="J37" s="266"/>
      <c r="K37" s="264"/>
    </row>
    <row r="38" spans="2:11" s="1" customFormat="1" ht="15" customHeight="1">
      <c r="B38" s="267"/>
      <c r="C38" s="268"/>
      <c r="D38" s="266"/>
      <c r="E38" s="269" t="s">
        <v>53</v>
      </c>
      <c r="F38" s="266"/>
      <c r="G38" s="266" t="s">
        <v>581</v>
      </c>
      <c r="H38" s="266"/>
      <c r="I38" s="266"/>
      <c r="J38" s="266"/>
      <c r="K38" s="264"/>
    </row>
    <row r="39" spans="2:11" s="1" customFormat="1" ht="15" customHeight="1">
      <c r="B39" s="267"/>
      <c r="C39" s="268"/>
      <c r="D39" s="266"/>
      <c r="E39" s="269" t="s">
        <v>54</v>
      </c>
      <c r="F39" s="266"/>
      <c r="G39" s="266" t="s">
        <v>582</v>
      </c>
      <c r="H39" s="266"/>
      <c r="I39" s="266"/>
      <c r="J39" s="266"/>
      <c r="K39" s="264"/>
    </row>
    <row r="40" spans="2:11" s="1" customFormat="1" ht="15" customHeight="1">
      <c r="B40" s="267"/>
      <c r="C40" s="268"/>
      <c r="D40" s="266"/>
      <c r="E40" s="269" t="s">
        <v>94</v>
      </c>
      <c r="F40" s="266"/>
      <c r="G40" s="266" t="s">
        <v>583</v>
      </c>
      <c r="H40" s="266"/>
      <c r="I40" s="266"/>
      <c r="J40" s="266"/>
      <c r="K40" s="264"/>
    </row>
    <row r="41" spans="2:11" s="1" customFormat="1" ht="15" customHeight="1">
      <c r="B41" s="267"/>
      <c r="C41" s="268"/>
      <c r="D41" s="266"/>
      <c r="E41" s="269" t="s">
        <v>95</v>
      </c>
      <c r="F41" s="266"/>
      <c r="G41" s="266" t="s">
        <v>584</v>
      </c>
      <c r="H41" s="266"/>
      <c r="I41" s="266"/>
      <c r="J41" s="266"/>
      <c r="K41" s="264"/>
    </row>
    <row r="42" spans="2:11" s="1" customFormat="1" ht="15" customHeight="1">
      <c r="B42" s="267"/>
      <c r="C42" s="268"/>
      <c r="D42" s="266"/>
      <c r="E42" s="269" t="s">
        <v>585</v>
      </c>
      <c r="F42" s="266"/>
      <c r="G42" s="266" t="s">
        <v>586</v>
      </c>
      <c r="H42" s="266"/>
      <c r="I42" s="266"/>
      <c r="J42" s="266"/>
      <c r="K42" s="264"/>
    </row>
    <row r="43" spans="2:11" s="1" customFormat="1" ht="15" customHeight="1">
      <c r="B43" s="267"/>
      <c r="C43" s="268"/>
      <c r="D43" s="266"/>
      <c r="E43" s="269"/>
      <c r="F43" s="266"/>
      <c r="G43" s="266" t="s">
        <v>587</v>
      </c>
      <c r="H43" s="266"/>
      <c r="I43" s="266"/>
      <c r="J43" s="266"/>
      <c r="K43" s="264"/>
    </row>
    <row r="44" spans="2:11" s="1" customFormat="1" ht="15" customHeight="1">
      <c r="B44" s="267"/>
      <c r="C44" s="268"/>
      <c r="D44" s="266"/>
      <c r="E44" s="269" t="s">
        <v>588</v>
      </c>
      <c r="F44" s="266"/>
      <c r="G44" s="266" t="s">
        <v>589</v>
      </c>
      <c r="H44" s="266"/>
      <c r="I44" s="266"/>
      <c r="J44" s="266"/>
      <c r="K44" s="264"/>
    </row>
    <row r="45" spans="2:11" s="1" customFormat="1" ht="15" customHeight="1">
      <c r="B45" s="267"/>
      <c r="C45" s="268"/>
      <c r="D45" s="266"/>
      <c r="E45" s="269" t="s">
        <v>97</v>
      </c>
      <c r="F45" s="266"/>
      <c r="G45" s="266" t="s">
        <v>590</v>
      </c>
      <c r="H45" s="266"/>
      <c r="I45" s="266"/>
      <c r="J45" s="266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266" t="s">
        <v>591</v>
      </c>
      <c r="E47" s="266"/>
      <c r="F47" s="266"/>
      <c r="G47" s="266"/>
      <c r="H47" s="266"/>
      <c r="I47" s="266"/>
      <c r="J47" s="266"/>
      <c r="K47" s="264"/>
    </row>
    <row r="48" spans="2:11" s="1" customFormat="1" ht="15" customHeight="1">
      <c r="B48" s="267"/>
      <c r="C48" s="268"/>
      <c r="D48" s="268"/>
      <c r="E48" s="266" t="s">
        <v>592</v>
      </c>
      <c r="F48" s="266"/>
      <c r="G48" s="266"/>
      <c r="H48" s="266"/>
      <c r="I48" s="266"/>
      <c r="J48" s="266"/>
      <c r="K48" s="264"/>
    </row>
    <row r="49" spans="2:11" s="1" customFormat="1" ht="15" customHeight="1">
      <c r="B49" s="267"/>
      <c r="C49" s="268"/>
      <c r="D49" s="268"/>
      <c r="E49" s="266" t="s">
        <v>593</v>
      </c>
      <c r="F49" s="266"/>
      <c r="G49" s="266"/>
      <c r="H49" s="266"/>
      <c r="I49" s="266"/>
      <c r="J49" s="266"/>
      <c r="K49" s="264"/>
    </row>
    <row r="50" spans="2:11" s="1" customFormat="1" ht="15" customHeight="1">
      <c r="B50" s="267"/>
      <c r="C50" s="268"/>
      <c r="D50" s="268"/>
      <c r="E50" s="266" t="s">
        <v>594</v>
      </c>
      <c r="F50" s="266"/>
      <c r="G50" s="266"/>
      <c r="H50" s="266"/>
      <c r="I50" s="266"/>
      <c r="J50" s="266"/>
      <c r="K50" s="264"/>
    </row>
    <row r="51" spans="2:11" s="1" customFormat="1" ht="15" customHeight="1">
      <c r="B51" s="267"/>
      <c r="C51" s="268"/>
      <c r="D51" s="266" t="s">
        <v>595</v>
      </c>
      <c r="E51" s="266"/>
      <c r="F51" s="266"/>
      <c r="G51" s="266"/>
      <c r="H51" s="266"/>
      <c r="I51" s="266"/>
      <c r="J51" s="266"/>
      <c r="K51" s="264"/>
    </row>
    <row r="52" spans="2:11" s="1" customFormat="1" ht="25.5" customHeight="1">
      <c r="B52" s="262"/>
      <c r="C52" s="263" t="s">
        <v>596</v>
      </c>
      <c r="D52" s="263"/>
      <c r="E52" s="263"/>
      <c r="F52" s="263"/>
      <c r="G52" s="263"/>
      <c r="H52" s="263"/>
      <c r="I52" s="263"/>
      <c r="J52" s="263"/>
      <c r="K52" s="264"/>
    </row>
    <row r="53" spans="2:11" s="1" customFormat="1" ht="5.25" customHeight="1">
      <c r="B53" s="262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2"/>
      <c r="C54" s="266" t="s">
        <v>597</v>
      </c>
      <c r="D54" s="266"/>
      <c r="E54" s="266"/>
      <c r="F54" s="266"/>
      <c r="G54" s="266"/>
      <c r="H54" s="266"/>
      <c r="I54" s="266"/>
      <c r="J54" s="266"/>
      <c r="K54" s="264"/>
    </row>
    <row r="55" spans="2:11" s="1" customFormat="1" ht="15" customHeight="1">
      <c r="B55" s="262"/>
      <c r="C55" s="266" t="s">
        <v>598</v>
      </c>
      <c r="D55" s="266"/>
      <c r="E55" s="266"/>
      <c r="F55" s="266"/>
      <c r="G55" s="266"/>
      <c r="H55" s="266"/>
      <c r="I55" s="266"/>
      <c r="J55" s="266"/>
      <c r="K55" s="264"/>
    </row>
    <row r="56" spans="2:11" s="1" customFormat="1" ht="12.75" customHeight="1">
      <c r="B56" s="262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2"/>
      <c r="C57" s="266" t="s">
        <v>599</v>
      </c>
      <c r="D57" s="266"/>
      <c r="E57" s="266"/>
      <c r="F57" s="266"/>
      <c r="G57" s="266"/>
      <c r="H57" s="266"/>
      <c r="I57" s="266"/>
      <c r="J57" s="266"/>
      <c r="K57" s="264"/>
    </row>
    <row r="58" spans="2:11" s="1" customFormat="1" ht="15" customHeight="1">
      <c r="B58" s="262"/>
      <c r="C58" s="268"/>
      <c r="D58" s="266" t="s">
        <v>600</v>
      </c>
      <c r="E58" s="266"/>
      <c r="F58" s="266"/>
      <c r="G58" s="266"/>
      <c r="H58" s="266"/>
      <c r="I58" s="266"/>
      <c r="J58" s="266"/>
      <c r="K58" s="264"/>
    </row>
    <row r="59" spans="2:11" s="1" customFormat="1" ht="15" customHeight="1">
      <c r="B59" s="262"/>
      <c r="C59" s="268"/>
      <c r="D59" s="266" t="s">
        <v>601</v>
      </c>
      <c r="E59" s="266"/>
      <c r="F59" s="266"/>
      <c r="G59" s="266"/>
      <c r="H59" s="266"/>
      <c r="I59" s="266"/>
      <c r="J59" s="266"/>
      <c r="K59" s="264"/>
    </row>
    <row r="60" spans="2:11" s="1" customFormat="1" ht="15" customHeight="1">
      <c r="B60" s="262"/>
      <c r="C60" s="268"/>
      <c r="D60" s="266" t="s">
        <v>602</v>
      </c>
      <c r="E60" s="266"/>
      <c r="F60" s="266"/>
      <c r="G60" s="266"/>
      <c r="H60" s="266"/>
      <c r="I60" s="266"/>
      <c r="J60" s="266"/>
      <c r="K60" s="264"/>
    </row>
    <row r="61" spans="2:11" s="1" customFormat="1" ht="15" customHeight="1">
      <c r="B61" s="262"/>
      <c r="C61" s="268"/>
      <c r="D61" s="266" t="s">
        <v>603</v>
      </c>
      <c r="E61" s="266"/>
      <c r="F61" s="266"/>
      <c r="G61" s="266"/>
      <c r="H61" s="266"/>
      <c r="I61" s="266"/>
      <c r="J61" s="266"/>
      <c r="K61" s="264"/>
    </row>
    <row r="62" spans="2:11" s="1" customFormat="1" ht="15" customHeight="1">
      <c r="B62" s="262"/>
      <c r="C62" s="268"/>
      <c r="D62" s="271" t="s">
        <v>604</v>
      </c>
      <c r="E62" s="271"/>
      <c r="F62" s="271"/>
      <c r="G62" s="271"/>
      <c r="H62" s="271"/>
      <c r="I62" s="271"/>
      <c r="J62" s="271"/>
      <c r="K62" s="264"/>
    </row>
    <row r="63" spans="2:11" s="1" customFormat="1" ht="15" customHeight="1">
      <c r="B63" s="262"/>
      <c r="C63" s="268"/>
      <c r="D63" s="266" t="s">
        <v>605</v>
      </c>
      <c r="E63" s="266"/>
      <c r="F63" s="266"/>
      <c r="G63" s="266"/>
      <c r="H63" s="266"/>
      <c r="I63" s="266"/>
      <c r="J63" s="266"/>
      <c r="K63" s="264"/>
    </row>
    <row r="64" spans="2:11" s="1" customFormat="1" ht="12.75" customHeight="1">
      <c r="B64" s="262"/>
      <c r="C64" s="268"/>
      <c r="D64" s="268"/>
      <c r="E64" s="272"/>
      <c r="F64" s="268"/>
      <c r="G64" s="268"/>
      <c r="H64" s="268"/>
      <c r="I64" s="268"/>
      <c r="J64" s="268"/>
      <c r="K64" s="264"/>
    </row>
    <row r="65" spans="2:11" s="1" customFormat="1" ht="15" customHeight="1">
      <c r="B65" s="262"/>
      <c r="C65" s="268"/>
      <c r="D65" s="266" t="s">
        <v>606</v>
      </c>
      <c r="E65" s="266"/>
      <c r="F65" s="266"/>
      <c r="G65" s="266"/>
      <c r="H65" s="266"/>
      <c r="I65" s="266"/>
      <c r="J65" s="266"/>
      <c r="K65" s="264"/>
    </row>
    <row r="66" spans="2:11" s="1" customFormat="1" ht="15" customHeight="1">
      <c r="B66" s="262"/>
      <c r="C66" s="268"/>
      <c r="D66" s="271" t="s">
        <v>607</v>
      </c>
      <c r="E66" s="271"/>
      <c r="F66" s="271"/>
      <c r="G66" s="271"/>
      <c r="H66" s="271"/>
      <c r="I66" s="271"/>
      <c r="J66" s="271"/>
      <c r="K66" s="264"/>
    </row>
    <row r="67" spans="2:11" s="1" customFormat="1" ht="15" customHeight="1">
      <c r="B67" s="262"/>
      <c r="C67" s="268"/>
      <c r="D67" s="266" t="s">
        <v>608</v>
      </c>
      <c r="E67" s="266"/>
      <c r="F67" s="266"/>
      <c r="G67" s="266"/>
      <c r="H67" s="266"/>
      <c r="I67" s="266"/>
      <c r="J67" s="266"/>
      <c r="K67" s="264"/>
    </row>
    <row r="68" spans="2:11" s="1" customFormat="1" ht="15" customHeight="1">
      <c r="B68" s="262"/>
      <c r="C68" s="268"/>
      <c r="D68" s="266" t="s">
        <v>609</v>
      </c>
      <c r="E68" s="266"/>
      <c r="F68" s="266"/>
      <c r="G68" s="266"/>
      <c r="H68" s="266"/>
      <c r="I68" s="266"/>
      <c r="J68" s="266"/>
      <c r="K68" s="264"/>
    </row>
    <row r="69" spans="2:11" s="1" customFormat="1" ht="15" customHeight="1">
      <c r="B69" s="262"/>
      <c r="C69" s="268"/>
      <c r="D69" s="266" t="s">
        <v>610</v>
      </c>
      <c r="E69" s="266"/>
      <c r="F69" s="266"/>
      <c r="G69" s="266"/>
      <c r="H69" s="266"/>
      <c r="I69" s="266"/>
      <c r="J69" s="266"/>
      <c r="K69" s="264"/>
    </row>
    <row r="70" spans="2:11" s="1" customFormat="1" ht="15" customHeight="1">
      <c r="B70" s="262"/>
      <c r="C70" s="268"/>
      <c r="D70" s="266" t="s">
        <v>611</v>
      </c>
      <c r="E70" s="266"/>
      <c r="F70" s="266"/>
      <c r="G70" s="266"/>
      <c r="H70" s="266"/>
      <c r="I70" s="266"/>
      <c r="J70" s="266"/>
      <c r="K70" s="264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282" t="s">
        <v>612</v>
      </c>
      <c r="D75" s="282"/>
      <c r="E75" s="282"/>
      <c r="F75" s="282"/>
      <c r="G75" s="282"/>
      <c r="H75" s="282"/>
      <c r="I75" s="282"/>
      <c r="J75" s="282"/>
      <c r="K75" s="283"/>
    </row>
    <row r="76" spans="2:11" s="1" customFormat="1" ht="17.25" customHeight="1">
      <c r="B76" s="281"/>
      <c r="C76" s="284" t="s">
        <v>613</v>
      </c>
      <c r="D76" s="284"/>
      <c r="E76" s="284"/>
      <c r="F76" s="284" t="s">
        <v>614</v>
      </c>
      <c r="G76" s="285"/>
      <c r="H76" s="284" t="s">
        <v>54</v>
      </c>
      <c r="I76" s="284" t="s">
        <v>57</v>
      </c>
      <c r="J76" s="284" t="s">
        <v>615</v>
      </c>
      <c r="K76" s="283"/>
    </row>
    <row r="77" spans="2:11" s="1" customFormat="1" ht="17.25" customHeight="1">
      <c r="B77" s="281"/>
      <c r="C77" s="286" t="s">
        <v>616</v>
      </c>
      <c r="D77" s="286"/>
      <c r="E77" s="286"/>
      <c r="F77" s="287" t="s">
        <v>617</v>
      </c>
      <c r="G77" s="288"/>
      <c r="H77" s="286"/>
      <c r="I77" s="286"/>
      <c r="J77" s="286" t="s">
        <v>618</v>
      </c>
      <c r="K77" s="283"/>
    </row>
    <row r="78" spans="2:11" s="1" customFormat="1" ht="5.25" customHeight="1"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1"/>
      <c r="C79" s="269" t="s">
        <v>53</v>
      </c>
      <c r="D79" s="291"/>
      <c r="E79" s="291"/>
      <c r="F79" s="292" t="s">
        <v>619</v>
      </c>
      <c r="G79" s="293"/>
      <c r="H79" s="269" t="s">
        <v>620</v>
      </c>
      <c r="I79" s="269" t="s">
        <v>621</v>
      </c>
      <c r="J79" s="269">
        <v>20</v>
      </c>
      <c r="K79" s="283"/>
    </row>
    <row r="80" spans="2:11" s="1" customFormat="1" ht="15" customHeight="1">
      <c r="B80" s="281"/>
      <c r="C80" s="269" t="s">
        <v>622</v>
      </c>
      <c r="D80" s="269"/>
      <c r="E80" s="269"/>
      <c r="F80" s="292" t="s">
        <v>619</v>
      </c>
      <c r="G80" s="293"/>
      <c r="H80" s="269" t="s">
        <v>623</v>
      </c>
      <c r="I80" s="269" t="s">
        <v>621</v>
      </c>
      <c r="J80" s="269">
        <v>120</v>
      </c>
      <c r="K80" s="283"/>
    </row>
    <row r="81" spans="2:11" s="1" customFormat="1" ht="15" customHeight="1">
      <c r="B81" s="294"/>
      <c r="C81" s="269" t="s">
        <v>624</v>
      </c>
      <c r="D81" s="269"/>
      <c r="E81" s="269"/>
      <c r="F81" s="292" t="s">
        <v>625</v>
      </c>
      <c r="G81" s="293"/>
      <c r="H81" s="269" t="s">
        <v>626</v>
      </c>
      <c r="I81" s="269" t="s">
        <v>621</v>
      </c>
      <c r="J81" s="269">
        <v>50</v>
      </c>
      <c r="K81" s="283"/>
    </row>
    <row r="82" spans="2:11" s="1" customFormat="1" ht="15" customHeight="1">
      <c r="B82" s="294"/>
      <c r="C82" s="269" t="s">
        <v>627</v>
      </c>
      <c r="D82" s="269"/>
      <c r="E82" s="269"/>
      <c r="F82" s="292" t="s">
        <v>619</v>
      </c>
      <c r="G82" s="293"/>
      <c r="H82" s="269" t="s">
        <v>628</v>
      </c>
      <c r="I82" s="269" t="s">
        <v>629</v>
      </c>
      <c r="J82" s="269"/>
      <c r="K82" s="283"/>
    </row>
    <row r="83" spans="2:11" s="1" customFormat="1" ht="15" customHeight="1">
      <c r="B83" s="294"/>
      <c r="C83" s="295" t="s">
        <v>630</v>
      </c>
      <c r="D83" s="295"/>
      <c r="E83" s="295"/>
      <c r="F83" s="296" t="s">
        <v>625</v>
      </c>
      <c r="G83" s="295"/>
      <c r="H83" s="295" t="s">
        <v>631</v>
      </c>
      <c r="I83" s="295" t="s">
        <v>621</v>
      </c>
      <c r="J83" s="295">
        <v>15</v>
      </c>
      <c r="K83" s="283"/>
    </row>
    <row r="84" spans="2:11" s="1" customFormat="1" ht="15" customHeight="1">
      <c r="B84" s="294"/>
      <c r="C84" s="295" t="s">
        <v>632</v>
      </c>
      <c r="D84" s="295"/>
      <c r="E84" s="295"/>
      <c r="F84" s="296" t="s">
        <v>625</v>
      </c>
      <c r="G84" s="295"/>
      <c r="H84" s="295" t="s">
        <v>633</v>
      </c>
      <c r="I84" s="295" t="s">
        <v>621</v>
      </c>
      <c r="J84" s="295">
        <v>15</v>
      </c>
      <c r="K84" s="283"/>
    </row>
    <row r="85" spans="2:11" s="1" customFormat="1" ht="15" customHeight="1">
      <c r="B85" s="294"/>
      <c r="C85" s="295" t="s">
        <v>634</v>
      </c>
      <c r="D85" s="295"/>
      <c r="E85" s="295"/>
      <c r="F85" s="296" t="s">
        <v>625</v>
      </c>
      <c r="G85" s="295"/>
      <c r="H85" s="295" t="s">
        <v>635</v>
      </c>
      <c r="I85" s="295" t="s">
        <v>621</v>
      </c>
      <c r="J85" s="295">
        <v>20</v>
      </c>
      <c r="K85" s="283"/>
    </row>
    <row r="86" spans="2:11" s="1" customFormat="1" ht="15" customHeight="1">
      <c r="B86" s="294"/>
      <c r="C86" s="295" t="s">
        <v>636</v>
      </c>
      <c r="D86" s="295"/>
      <c r="E86" s="295"/>
      <c r="F86" s="296" t="s">
        <v>625</v>
      </c>
      <c r="G86" s="295"/>
      <c r="H86" s="295" t="s">
        <v>637</v>
      </c>
      <c r="I86" s="295" t="s">
        <v>621</v>
      </c>
      <c r="J86" s="295">
        <v>20</v>
      </c>
      <c r="K86" s="283"/>
    </row>
    <row r="87" spans="2:11" s="1" customFormat="1" ht="15" customHeight="1">
      <c r="B87" s="294"/>
      <c r="C87" s="269" t="s">
        <v>638</v>
      </c>
      <c r="D87" s="269"/>
      <c r="E87" s="269"/>
      <c r="F87" s="292" t="s">
        <v>625</v>
      </c>
      <c r="G87" s="293"/>
      <c r="H87" s="269" t="s">
        <v>639</v>
      </c>
      <c r="I87" s="269" t="s">
        <v>621</v>
      </c>
      <c r="J87" s="269">
        <v>50</v>
      </c>
      <c r="K87" s="283"/>
    </row>
    <row r="88" spans="2:11" s="1" customFormat="1" ht="15" customHeight="1">
      <c r="B88" s="294"/>
      <c r="C88" s="269" t="s">
        <v>640</v>
      </c>
      <c r="D88" s="269"/>
      <c r="E88" s="269"/>
      <c r="F88" s="292" t="s">
        <v>625</v>
      </c>
      <c r="G88" s="293"/>
      <c r="H88" s="269" t="s">
        <v>641</v>
      </c>
      <c r="I88" s="269" t="s">
        <v>621</v>
      </c>
      <c r="J88" s="269">
        <v>20</v>
      </c>
      <c r="K88" s="283"/>
    </row>
    <row r="89" spans="2:11" s="1" customFormat="1" ht="15" customHeight="1">
      <c r="B89" s="294"/>
      <c r="C89" s="269" t="s">
        <v>642</v>
      </c>
      <c r="D89" s="269"/>
      <c r="E89" s="269"/>
      <c r="F89" s="292" t="s">
        <v>625</v>
      </c>
      <c r="G89" s="293"/>
      <c r="H89" s="269" t="s">
        <v>643</v>
      </c>
      <c r="I89" s="269" t="s">
        <v>621</v>
      </c>
      <c r="J89" s="269">
        <v>20</v>
      </c>
      <c r="K89" s="283"/>
    </row>
    <row r="90" spans="2:11" s="1" customFormat="1" ht="15" customHeight="1">
      <c r="B90" s="294"/>
      <c r="C90" s="269" t="s">
        <v>644</v>
      </c>
      <c r="D90" s="269"/>
      <c r="E90" s="269"/>
      <c r="F90" s="292" t="s">
        <v>625</v>
      </c>
      <c r="G90" s="293"/>
      <c r="H90" s="269" t="s">
        <v>645</v>
      </c>
      <c r="I90" s="269" t="s">
        <v>621</v>
      </c>
      <c r="J90" s="269">
        <v>50</v>
      </c>
      <c r="K90" s="283"/>
    </row>
    <row r="91" spans="2:11" s="1" customFormat="1" ht="15" customHeight="1">
      <c r="B91" s="294"/>
      <c r="C91" s="269" t="s">
        <v>646</v>
      </c>
      <c r="D91" s="269"/>
      <c r="E91" s="269"/>
      <c r="F91" s="292" t="s">
        <v>625</v>
      </c>
      <c r="G91" s="293"/>
      <c r="H91" s="269" t="s">
        <v>646</v>
      </c>
      <c r="I91" s="269" t="s">
        <v>621</v>
      </c>
      <c r="J91" s="269">
        <v>50</v>
      </c>
      <c r="K91" s="283"/>
    </row>
    <row r="92" spans="2:11" s="1" customFormat="1" ht="15" customHeight="1">
      <c r="B92" s="294"/>
      <c r="C92" s="269" t="s">
        <v>647</v>
      </c>
      <c r="D92" s="269"/>
      <c r="E92" s="269"/>
      <c r="F92" s="292" t="s">
        <v>625</v>
      </c>
      <c r="G92" s="293"/>
      <c r="H92" s="269" t="s">
        <v>648</v>
      </c>
      <c r="I92" s="269" t="s">
        <v>621</v>
      </c>
      <c r="J92" s="269">
        <v>255</v>
      </c>
      <c r="K92" s="283"/>
    </row>
    <row r="93" spans="2:11" s="1" customFormat="1" ht="15" customHeight="1">
      <c r="B93" s="294"/>
      <c r="C93" s="269" t="s">
        <v>649</v>
      </c>
      <c r="D93" s="269"/>
      <c r="E93" s="269"/>
      <c r="F93" s="292" t="s">
        <v>619</v>
      </c>
      <c r="G93" s="293"/>
      <c r="H93" s="269" t="s">
        <v>650</v>
      </c>
      <c r="I93" s="269" t="s">
        <v>651</v>
      </c>
      <c r="J93" s="269"/>
      <c r="K93" s="283"/>
    </row>
    <row r="94" spans="2:11" s="1" customFormat="1" ht="15" customHeight="1">
      <c r="B94" s="294"/>
      <c r="C94" s="269" t="s">
        <v>652</v>
      </c>
      <c r="D94" s="269"/>
      <c r="E94" s="269"/>
      <c r="F94" s="292" t="s">
        <v>619</v>
      </c>
      <c r="G94" s="293"/>
      <c r="H94" s="269" t="s">
        <v>653</v>
      </c>
      <c r="I94" s="269" t="s">
        <v>654</v>
      </c>
      <c r="J94" s="269"/>
      <c r="K94" s="283"/>
    </row>
    <row r="95" spans="2:11" s="1" customFormat="1" ht="15" customHeight="1">
      <c r="B95" s="294"/>
      <c r="C95" s="269" t="s">
        <v>655</v>
      </c>
      <c r="D95" s="269"/>
      <c r="E95" s="269"/>
      <c r="F95" s="292" t="s">
        <v>619</v>
      </c>
      <c r="G95" s="293"/>
      <c r="H95" s="269" t="s">
        <v>655</v>
      </c>
      <c r="I95" s="269" t="s">
        <v>654</v>
      </c>
      <c r="J95" s="269"/>
      <c r="K95" s="283"/>
    </row>
    <row r="96" spans="2:11" s="1" customFormat="1" ht="15" customHeight="1">
      <c r="B96" s="294"/>
      <c r="C96" s="269" t="s">
        <v>38</v>
      </c>
      <c r="D96" s="269"/>
      <c r="E96" s="269"/>
      <c r="F96" s="292" t="s">
        <v>619</v>
      </c>
      <c r="G96" s="293"/>
      <c r="H96" s="269" t="s">
        <v>656</v>
      </c>
      <c r="I96" s="269" t="s">
        <v>654</v>
      </c>
      <c r="J96" s="269"/>
      <c r="K96" s="283"/>
    </row>
    <row r="97" spans="2:11" s="1" customFormat="1" ht="15" customHeight="1">
      <c r="B97" s="294"/>
      <c r="C97" s="269" t="s">
        <v>48</v>
      </c>
      <c r="D97" s="269"/>
      <c r="E97" s="269"/>
      <c r="F97" s="292" t="s">
        <v>619</v>
      </c>
      <c r="G97" s="293"/>
      <c r="H97" s="269" t="s">
        <v>657</v>
      </c>
      <c r="I97" s="269" t="s">
        <v>654</v>
      </c>
      <c r="J97" s="269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282" t="s">
        <v>658</v>
      </c>
      <c r="D102" s="282"/>
      <c r="E102" s="282"/>
      <c r="F102" s="282"/>
      <c r="G102" s="282"/>
      <c r="H102" s="282"/>
      <c r="I102" s="282"/>
      <c r="J102" s="282"/>
      <c r="K102" s="283"/>
    </row>
    <row r="103" spans="2:11" s="1" customFormat="1" ht="17.25" customHeight="1">
      <c r="B103" s="281"/>
      <c r="C103" s="284" t="s">
        <v>613</v>
      </c>
      <c r="D103" s="284"/>
      <c r="E103" s="284"/>
      <c r="F103" s="284" t="s">
        <v>614</v>
      </c>
      <c r="G103" s="285"/>
      <c r="H103" s="284" t="s">
        <v>54</v>
      </c>
      <c r="I103" s="284" t="s">
        <v>57</v>
      </c>
      <c r="J103" s="284" t="s">
        <v>615</v>
      </c>
      <c r="K103" s="283"/>
    </row>
    <row r="104" spans="2:11" s="1" customFormat="1" ht="17.25" customHeight="1">
      <c r="B104" s="281"/>
      <c r="C104" s="286" t="s">
        <v>616</v>
      </c>
      <c r="D104" s="286"/>
      <c r="E104" s="286"/>
      <c r="F104" s="287" t="s">
        <v>617</v>
      </c>
      <c r="G104" s="288"/>
      <c r="H104" s="286"/>
      <c r="I104" s="286"/>
      <c r="J104" s="286" t="s">
        <v>618</v>
      </c>
      <c r="K104" s="283"/>
    </row>
    <row r="105" spans="2:11" s="1" customFormat="1" ht="5.25" customHeight="1"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1"/>
      <c r="C106" s="269" t="s">
        <v>53</v>
      </c>
      <c r="D106" s="291"/>
      <c r="E106" s="291"/>
      <c r="F106" s="292" t="s">
        <v>619</v>
      </c>
      <c r="G106" s="269"/>
      <c r="H106" s="269" t="s">
        <v>659</v>
      </c>
      <c r="I106" s="269" t="s">
        <v>621</v>
      </c>
      <c r="J106" s="269">
        <v>20</v>
      </c>
      <c r="K106" s="283"/>
    </row>
    <row r="107" spans="2:11" s="1" customFormat="1" ht="15" customHeight="1">
      <c r="B107" s="281"/>
      <c r="C107" s="269" t="s">
        <v>622</v>
      </c>
      <c r="D107" s="269"/>
      <c r="E107" s="269"/>
      <c r="F107" s="292" t="s">
        <v>619</v>
      </c>
      <c r="G107" s="269"/>
      <c r="H107" s="269" t="s">
        <v>659</v>
      </c>
      <c r="I107" s="269" t="s">
        <v>621</v>
      </c>
      <c r="J107" s="269">
        <v>120</v>
      </c>
      <c r="K107" s="283"/>
    </row>
    <row r="108" spans="2:11" s="1" customFormat="1" ht="15" customHeight="1">
      <c r="B108" s="294"/>
      <c r="C108" s="269" t="s">
        <v>624</v>
      </c>
      <c r="D108" s="269"/>
      <c r="E108" s="269"/>
      <c r="F108" s="292" t="s">
        <v>625</v>
      </c>
      <c r="G108" s="269"/>
      <c r="H108" s="269" t="s">
        <v>659</v>
      </c>
      <c r="I108" s="269" t="s">
        <v>621</v>
      </c>
      <c r="J108" s="269">
        <v>50</v>
      </c>
      <c r="K108" s="283"/>
    </row>
    <row r="109" spans="2:11" s="1" customFormat="1" ht="15" customHeight="1">
      <c r="B109" s="294"/>
      <c r="C109" s="269" t="s">
        <v>627</v>
      </c>
      <c r="D109" s="269"/>
      <c r="E109" s="269"/>
      <c r="F109" s="292" t="s">
        <v>619</v>
      </c>
      <c r="G109" s="269"/>
      <c r="H109" s="269" t="s">
        <v>659</v>
      </c>
      <c r="I109" s="269" t="s">
        <v>629</v>
      </c>
      <c r="J109" s="269"/>
      <c r="K109" s="283"/>
    </row>
    <row r="110" spans="2:11" s="1" customFormat="1" ht="15" customHeight="1">
      <c r="B110" s="294"/>
      <c r="C110" s="269" t="s">
        <v>638</v>
      </c>
      <c r="D110" s="269"/>
      <c r="E110" s="269"/>
      <c r="F110" s="292" t="s">
        <v>625</v>
      </c>
      <c r="G110" s="269"/>
      <c r="H110" s="269" t="s">
        <v>659</v>
      </c>
      <c r="I110" s="269" t="s">
        <v>621</v>
      </c>
      <c r="J110" s="269">
        <v>50</v>
      </c>
      <c r="K110" s="283"/>
    </row>
    <row r="111" spans="2:11" s="1" customFormat="1" ht="15" customHeight="1">
      <c r="B111" s="294"/>
      <c r="C111" s="269" t="s">
        <v>646</v>
      </c>
      <c r="D111" s="269"/>
      <c r="E111" s="269"/>
      <c r="F111" s="292" t="s">
        <v>625</v>
      </c>
      <c r="G111" s="269"/>
      <c r="H111" s="269" t="s">
        <v>659</v>
      </c>
      <c r="I111" s="269" t="s">
        <v>621</v>
      </c>
      <c r="J111" s="269">
        <v>50</v>
      </c>
      <c r="K111" s="283"/>
    </row>
    <row r="112" spans="2:11" s="1" customFormat="1" ht="15" customHeight="1">
      <c r="B112" s="294"/>
      <c r="C112" s="269" t="s">
        <v>644</v>
      </c>
      <c r="D112" s="269"/>
      <c r="E112" s="269"/>
      <c r="F112" s="292" t="s">
        <v>625</v>
      </c>
      <c r="G112" s="269"/>
      <c r="H112" s="269" t="s">
        <v>659</v>
      </c>
      <c r="I112" s="269" t="s">
        <v>621</v>
      </c>
      <c r="J112" s="269">
        <v>50</v>
      </c>
      <c r="K112" s="283"/>
    </row>
    <row r="113" spans="2:11" s="1" customFormat="1" ht="15" customHeight="1">
      <c r="B113" s="294"/>
      <c r="C113" s="269" t="s">
        <v>53</v>
      </c>
      <c r="D113" s="269"/>
      <c r="E113" s="269"/>
      <c r="F113" s="292" t="s">
        <v>619</v>
      </c>
      <c r="G113" s="269"/>
      <c r="H113" s="269" t="s">
        <v>660</v>
      </c>
      <c r="I113" s="269" t="s">
        <v>621</v>
      </c>
      <c r="J113" s="269">
        <v>20</v>
      </c>
      <c r="K113" s="283"/>
    </row>
    <row r="114" spans="2:11" s="1" customFormat="1" ht="15" customHeight="1">
      <c r="B114" s="294"/>
      <c r="C114" s="269" t="s">
        <v>661</v>
      </c>
      <c r="D114" s="269"/>
      <c r="E114" s="269"/>
      <c r="F114" s="292" t="s">
        <v>619</v>
      </c>
      <c r="G114" s="269"/>
      <c r="H114" s="269" t="s">
        <v>662</v>
      </c>
      <c r="I114" s="269" t="s">
        <v>621</v>
      </c>
      <c r="J114" s="269">
        <v>120</v>
      </c>
      <c r="K114" s="283"/>
    </row>
    <row r="115" spans="2:11" s="1" customFormat="1" ht="15" customHeight="1">
      <c r="B115" s="294"/>
      <c r="C115" s="269" t="s">
        <v>38</v>
      </c>
      <c r="D115" s="269"/>
      <c r="E115" s="269"/>
      <c r="F115" s="292" t="s">
        <v>619</v>
      </c>
      <c r="G115" s="269"/>
      <c r="H115" s="269" t="s">
        <v>663</v>
      </c>
      <c r="I115" s="269" t="s">
        <v>654</v>
      </c>
      <c r="J115" s="269"/>
      <c r="K115" s="283"/>
    </row>
    <row r="116" spans="2:11" s="1" customFormat="1" ht="15" customHeight="1">
      <c r="B116" s="294"/>
      <c r="C116" s="269" t="s">
        <v>48</v>
      </c>
      <c r="D116" s="269"/>
      <c r="E116" s="269"/>
      <c r="F116" s="292" t="s">
        <v>619</v>
      </c>
      <c r="G116" s="269"/>
      <c r="H116" s="269" t="s">
        <v>664</v>
      </c>
      <c r="I116" s="269" t="s">
        <v>654</v>
      </c>
      <c r="J116" s="269"/>
      <c r="K116" s="283"/>
    </row>
    <row r="117" spans="2:11" s="1" customFormat="1" ht="15" customHeight="1">
      <c r="B117" s="294"/>
      <c r="C117" s="269" t="s">
        <v>57</v>
      </c>
      <c r="D117" s="269"/>
      <c r="E117" s="269"/>
      <c r="F117" s="292" t="s">
        <v>619</v>
      </c>
      <c r="G117" s="269"/>
      <c r="H117" s="269" t="s">
        <v>665</v>
      </c>
      <c r="I117" s="269" t="s">
        <v>666</v>
      </c>
      <c r="J117" s="269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260" t="s">
        <v>667</v>
      </c>
      <c r="D122" s="260"/>
      <c r="E122" s="260"/>
      <c r="F122" s="260"/>
      <c r="G122" s="260"/>
      <c r="H122" s="260"/>
      <c r="I122" s="260"/>
      <c r="J122" s="260"/>
      <c r="K122" s="311"/>
    </row>
    <row r="123" spans="2:11" s="1" customFormat="1" ht="17.25" customHeight="1">
      <c r="B123" s="312"/>
      <c r="C123" s="284" t="s">
        <v>613</v>
      </c>
      <c r="D123" s="284"/>
      <c r="E123" s="284"/>
      <c r="F123" s="284" t="s">
        <v>614</v>
      </c>
      <c r="G123" s="285"/>
      <c r="H123" s="284" t="s">
        <v>54</v>
      </c>
      <c r="I123" s="284" t="s">
        <v>57</v>
      </c>
      <c r="J123" s="284" t="s">
        <v>615</v>
      </c>
      <c r="K123" s="313"/>
    </row>
    <row r="124" spans="2:11" s="1" customFormat="1" ht="17.25" customHeight="1">
      <c r="B124" s="312"/>
      <c r="C124" s="286" t="s">
        <v>616</v>
      </c>
      <c r="D124" s="286"/>
      <c r="E124" s="286"/>
      <c r="F124" s="287" t="s">
        <v>617</v>
      </c>
      <c r="G124" s="288"/>
      <c r="H124" s="286"/>
      <c r="I124" s="286"/>
      <c r="J124" s="286" t="s">
        <v>618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69" t="s">
        <v>622</v>
      </c>
      <c r="D126" s="291"/>
      <c r="E126" s="291"/>
      <c r="F126" s="292" t="s">
        <v>619</v>
      </c>
      <c r="G126" s="269"/>
      <c r="H126" s="269" t="s">
        <v>659</v>
      </c>
      <c r="I126" s="269" t="s">
        <v>621</v>
      </c>
      <c r="J126" s="269">
        <v>120</v>
      </c>
      <c r="K126" s="317"/>
    </row>
    <row r="127" spans="2:11" s="1" customFormat="1" ht="15" customHeight="1">
      <c r="B127" s="314"/>
      <c r="C127" s="269" t="s">
        <v>668</v>
      </c>
      <c r="D127" s="269"/>
      <c r="E127" s="269"/>
      <c r="F127" s="292" t="s">
        <v>619</v>
      </c>
      <c r="G127" s="269"/>
      <c r="H127" s="269" t="s">
        <v>669</v>
      </c>
      <c r="I127" s="269" t="s">
        <v>621</v>
      </c>
      <c r="J127" s="269" t="s">
        <v>670</v>
      </c>
      <c r="K127" s="317"/>
    </row>
    <row r="128" spans="2:11" s="1" customFormat="1" ht="15" customHeight="1">
      <c r="B128" s="314"/>
      <c r="C128" s="269" t="s">
        <v>567</v>
      </c>
      <c r="D128" s="269"/>
      <c r="E128" s="269"/>
      <c r="F128" s="292" t="s">
        <v>619</v>
      </c>
      <c r="G128" s="269"/>
      <c r="H128" s="269" t="s">
        <v>671</v>
      </c>
      <c r="I128" s="269" t="s">
        <v>621</v>
      </c>
      <c r="J128" s="269" t="s">
        <v>670</v>
      </c>
      <c r="K128" s="317"/>
    </row>
    <row r="129" spans="2:11" s="1" customFormat="1" ht="15" customHeight="1">
      <c r="B129" s="314"/>
      <c r="C129" s="269" t="s">
        <v>630</v>
      </c>
      <c r="D129" s="269"/>
      <c r="E129" s="269"/>
      <c r="F129" s="292" t="s">
        <v>625</v>
      </c>
      <c r="G129" s="269"/>
      <c r="H129" s="269" t="s">
        <v>631</v>
      </c>
      <c r="I129" s="269" t="s">
        <v>621</v>
      </c>
      <c r="J129" s="269">
        <v>15</v>
      </c>
      <c r="K129" s="317"/>
    </row>
    <row r="130" spans="2:11" s="1" customFormat="1" ht="15" customHeight="1">
      <c r="B130" s="314"/>
      <c r="C130" s="295" t="s">
        <v>632</v>
      </c>
      <c r="D130" s="295"/>
      <c r="E130" s="295"/>
      <c r="F130" s="296" t="s">
        <v>625</v>
      </c>
      <c r="G130" s="295"/>
      <c r="H130" s="295" t="s">
        <v>633</v>
      </c>
      <c r="I130" s="295" t="s">
        <v>621</v>
      </c>
      <c r="J130" s="295">
        <v>15</v>
      </c>
      <c r="K130" s="317"/>
    </row>
    <row r="131" spans="2:11" s="1" customFormat="1" ht="15" customHeight="1">
      <c r="B131" s="314"/>
      <c r="C131" s="295" t="s">
        <v>634</v>
      </c>
      <c r="D131" s="295"/>
      <c r="E131" s="295"/>
      <c r="F131" s="296" t="s">
        <v>625</v>
      </c>
      <c r="G131" s="295"/>
      <c r="H131" s="295" t="s">
        <v>635</v>
      </c>
      <c r="I131" s="295" t="s">
        <v>621</v>
      </c>
      <c r="J131" s="295">
        <v>20</v>
      </c>
      <c r="K131" s="317"/>
    </row>
    <row r="132" spans="2:11" s="1" customFormat="1" ht="15" customHeight="1">
      <c r="B132" s="314"/>
      <c r="C132" s="295" t="s">
        <v>636</v>
      </c>
      <c r="D132" s="295"/>
      <c r="E132" s="295"/>
      <c r="F132" s="296" t="s">
        <v>625</v>
      </c>
      <c r="G132" s="295"/>
      <c r="H132" s="295" t="s">
        <v>637</v>
      </c>
      <c r="I132" s="295" t="s">
        <v>621</v>
      </c>
      <c r="J132" s="295">
        <v>20</v>
      </c>
      <c r="K132" s="317"/>
    </row>
    <row r="133" spans="2:11" s="1" customFormat="1" ht="15" customHeight="1">
      <c r="B133" s="314"/>
      <c r="C133" s="269" t="s">
        <v>624</v>
      </c>
      <c r="D133" s="269"/>
      <c r="E133" s="269"/>
      <c r="F133" s="292" t="s">
        <v>625</v>
      </c>
      <c r="G133" s="269"/>
      <c r="H133" s="269" t="s">
        <v>659</v>
      </c>
      <c r="I133" s="269" t="s">
        <v>621</v>
      </c>
      <c r="J133" s="269">
        <v>50</v>
      </c>
      <c r="K133" s="317"/>
    </row>
    <row r="134" spans="2:11" s="1" customFormat="1" ht="15" customHeight="1">
      <c r="B134" s="314"/>
      <c r="C134" s="269" t="s">
        <v>638</v>
      </c>
      <c r="D134" s="269"/>
      <c r="E134" s="269"/>
      <c r="F134" s="292" t="s">
        <v>625</v>
      </c>
      <c r="G134" s="269"/>
      <c r="H134" s="269" t="s">
        <v>659</v>
      </c>
      <c r="I134" s="269" t="s">
        <v>621</v>
      </c>
      <c r="J134" s="269">
        <v>50</v>
      </c>
      <c r="K134" s="317"/>
    </row>
    <row r="135" spans="2:11" s="1" customFormat="1" ht="15" customHeight="1">
      <c r="B135" s="314"/>
      <c r="C135" s="269" t="s">
        <v>644</v>
      </c>
      <c r="D135" s="269"/>
      <c r="E135" s="269"/>
      <c r="F135" s="292" t="s">
        <v>625</v>
      </c>
      <c r="G135" s="269"/>
      <c r="H135" s="269" t="s">
        <v>659</v>
      </c>
      <c r="I135" s="269" t="s">
        <v>621</v>
      </c>
      <c r="J135" s="269">
        <v>50</v>
      </c>
      <c r="K135" s="317"/>
    </row>
    <row r="136" spans="2:11" s="1" customFormat="1" ht="15" customHeight="1">
      <c r="B136" s="314"/>
      <c r="C136" s="269" t="s">
        <v>646</v>
      </c>
      <c r="D136" s="269"/>
      <c r="E136" s="269"/>
      <c r="F136" s="292" t="s">
        <v>625</v>
      </c>
      <c r="G136" s="269"/>
      <c r="H136" s="269" t="s">
        <v>659</v>
      </c>
      <c r="I136" s="269" t="s">
        <v>621</v>
      </c>
      <c r="J136" s="269">
        <v>50</v>
      </c>
      <c r="K136" s="317"/>
    </row>
    <row r="137" spans="2:11" s="1" customFormat="1" ht="15" customHeight="1">
      <c r="B137" s="314"/>
      <c r="C137" s="269" t="s">
        <v>647</v>
      </c>
      <c r="D137" s="269"/>
      <c r="E137" s="269"/>
      <c r="F137" s="292" t="s">
        <v>625</v>
      </c>
      <c r="G137" s="269"/>
      <c r="H137" s="269" t="s">
        <v>672</v>
      </c>
      <c r="I137" s="269" t="s">
        <v>621</v>
      </c>
      <c r="J137" s="269">
        <v>255</v>
      </c>
      <c r="K137" s="317"/>
    </row>
    <row r="138" spans="2:11" s="1" customFormat="1" ht="15" customHeight="1">
      <c r="B138" s="314"/>
      <c r="C138" s="269" t="s">
        <v>649</v>
      </c>
      <c r="D138" s="269"/>
      <c r="E138" s="269"/>
      <c r="F138" s="292" t="s">
        <v>619</v>
      </c>
      <c r="G138" s="269"/>
      <c r="H138" s="269" t="s">
        <v>673</v>
      </c>
      <c r="I138" s="269" t="s">
        <v>651</v>
      </c>
      <c r="J138" s="269"/>
      <c r="K138" s="317"/>
    </row>
    <row r="139" spans="2:11" s="1" customFormat="1" ht="15" customHeight="1">
      <c r="B139" s="314"/>
      <c r="C139" s="269" t="s">
        <v>652</v>
      </c>
      <c r="D139" s="269"/>
      <c r="E139" s="269"/>
      <c r="F139" s="292" t="s">
        <v>619</v>
      </c>
      <c r="G139" s="269"/>
      <c r="H139" s="269" t="s">
        <v>674</v>
      </c>
      <c r="I139" s="269" t="s">
        <v>654</v>
      </c>
      <c r="J139" s="269"/>
      <c r="K139" s="317"/>
    </row>
    <row r="140" spans="2:11" s="1" customFormat="1" ht="15" customHeight="1">
      <c r="B140" s="314"/>
      <c r="C140" s="269" t="s">
        <v>655</v>
      </c>
      <c r="D140" s="269"/>
      <c r="E140" s="269"/>
      <c r="F140" s="292" t="s">
        <v>619</v>
      </c>
      <c r="G140" s="269"/>
      <c r="H140" s="269" t="s">
        <v>655</v>
      </c>
      <c r="I140" s="269" t="s">
        <v>654</v>
      </c>
      <c r="J140" s="269"/>
      <c r="K140" s="317"/>
    </row>
    <row r="141" spans="2:11" s="1" customFormat="1" ht="15" customHeight="1">
      <c r="B141" s="314"/>
      <c r="C141" s="269" t="s">
        <v>38</v>
      </c>
      <c r="D141" s="269"/>
      <c r="E141" s="269"/>
      <c r="F141" s="292" t="s">
        <v>619</v>
      </c>
      <c r="G141" s="269"/>
      <c r="H141" s="269" t="s">
        <v>675</v>
      </c>
      <c r="I141" s="269" t="s">
        <v>654</v>
      </c>
      <c r="J141" s="269"/>
      <c r="K141" s="317"/>
    </row>
    <row r="142" spans="2:11" s="1" customFormat="1" ht="15" customHeight="1">
      <c r="B142" s="314"/>
      <c r="C142" s="269" t="s">
        <v>676</v>
      </c>
      <c r="D142" s="269"/>
      <c r="E142" s="269"/>
      <c r="F142" s="292" t="s">
        <v>619</v>
      </c>
      <c r="G142" s="269"/>
      <c r="H142" s="269" t="s">
        <v>677</v>
      </c>
      <c r="I142" s="269" t="s">
        <v>654</v>
      </c>
      <c r="J142" s="269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282" t="s">
        <v>678</v>
      </c>
      <c r="D147" s="282"/>
      <c r="E147" s="282"/>
      <c r="F147" s="282"/>
      <c r="G147" s="282"/>
      <c r="H147" s="282"/>
      <c r="I147" s="282"/>
      <c r="J147" s="282"/>
      <c r="K147" s="283"/>
    </row>
    <row r="148" spans="2:11" s="1" customFormat="1" ht="17.25" customHeight="1">
      <c r="B148" s="281"/>
      <c r="C148" s="284" t="s">
        <v>613</v>
      </c>
      <c r="D148" s="284"/>
      <c r="E148" s="284"/>
      <c r="F148" s="284" t="s">
        <v>614</v>
      </c>
      <c r="G148" s="285"/>
      <c r="H148" s="284" t="s">
        <v>54</v>
      </c>
      <c r="I148" s="284" t="s">
        <v>57</v>
      </c>
      <c r="J148" s="284" t="s">
        <v>615</v>
      </c>
      <c r="K148" s="283"/>
    </row>
    <row r="149" spans="2:11" s="1" customFormat="1" ht="17.25" customHeight="1">
      <c r="B149" s="281"/>
      <c r="C149" s="286" t="s">
        <v>616</v>
      </c>
      <c r="D149" s="286"/>
      <c r="E149" s="286"/>
      <c r="F149" s="287" t="s">
        <v>617</v>
      </c>
      <c r="G149" s="288"/>
      <c r="H149" s="286"/>
      <c r="I149" s="286"/>
      <c r="J149" s="286" t="s">
        <v>618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622</v>
      </c>
      <c r="D151" s="269"/>
      <c r="E151" s="269"/>
      <c r="F151" s="322" t="s">
        <v>619</v>
      </c>
      <c r="G151" s="269"/>
      <c r="H151" s="321" t="s">
        <v>659</v>
      </c>
      <c r="I151" s="321" t="s">
        <v>621</v>
      </c>
      <c r="J151" s="321">
        <v>120</v>
      </c>
      <c r="K151" s="317"/>
    </row>
    <row r="152" spans="2:11" s="1" customFormat="1" ht="15" customHeight="1">
      <c r="B152" s="294"/>
      <c r="C152" s="321" t="s">
        <v>668</v>
      </c>
      <c r="D152" s="269"/>
      <c r="E152" s="269"/>
      <c r="F152" s="322" t="s">
        <v>619</v>
      </c>
      <c r="G152" s="269"/>
      <c r="H152" s="321" t="s">
        <v>679</v>
      </c>
      <c r="I152" s="321" t="s">
        <v>621</v>
      </c>
      <c r="J152" s="321" t="s">
        <v>670</v>
      </c>
      <c r="K152" s="317"/>
    </row>
    <row r="153" spans="2:11" s="1" customFormat="1" ht="15" customHeight="1">
      <c r="B153" s="294"/>
      <c r="C153" s="321" t="s">
        <v>567</v>
      </c>
      <c r="D153" s="269"/>
      <c r="E153" s="269"/>
      <c r="F153" s="322" t="s">
        <v>619</v>
      </c>
      <c r="G153" s="269"/>
      <c r="H153" s="321" t="s">
        <v>680</v>
      </c>
      <c r="I153" s="321" t="s">
        <v>621</v>
      </c>
      <c r="J153" s="321" t="s">
        <v>670</v>
      </c>
      <c r="K153" s="317"/>
    </row>
    <row r="154" spans="2:11" s="1" customFormat="1" ht="15" customHeight="1">
      <c r="B154" s="294"/>
      <c r="C154" s="321" t="s">
        <v>624</v>
      </c>
      <c r="D154" s="269"/>
      <c r="E154" s="269"/>
      <c r="F154" s="322" t="s">
        <v>625</v>
      </c>
      <c r="G154" s="269"/>
      <c r="H154" s="321" t="s">
        <v>659</v>
      </c>
      <c r="I154" s="321" t="s">
        <v>621</v>
      </c>
      <c r="J154" s="321">
        <v>50</v>
      </c>
      <c r="K154" s="317"/>
    </row>
    <row r="155" spans="2:11" s="1" customFormat="1" ht="15" customHeight="1">
      <c r="B155" s="294"/>
      <c r="C155" s="321" t="s">
        <v>627</v>
      </c>
      <c r="D155" s="269"/>
      <c r="E155" s="269"/>
      <c r="F155" s="322" t="s">
        <v>619</v>
      </c>
      <c r="G155" s="269"/>
      <c r="H155" s="321" t="s">
        <v>659</v>
      </c>
      <c r="I155" s="321" t="s">
        <v>629</v>
      </c>
      <c r="J155" s="321"/>
      <c r="K155" s="317"/>
    </row>
    <row r="156" spans="2:11" s="1" customFormat="1" ht="15" customHeight="1">
      <c r="B156" s="294"/>
      <c r="C156" s="321" t="s">
        <v>638</v>
      </c>
      <c r="D156" s="269"/>
      <c r="E156" s="269"/>
      <c r="F156" s="322" t="s">
        <v>625</v>
      </c>
      <c r="G156" s="269"/>
      <c r="H156" s="321" t="s">
        <v>659</v>
      </c>
      <c r="I156" s="321" t="s">
        <v>621</v>
      </c>
      <c r="J156" s="321">
        <v>50</v>
      </c>
      <c r="K156" s="317"/>
    </row>
    <row r="157" spans="2:11" s="1" customFormat="1" ht="15" customHeight="1">
      <c r="B157" s="294"/>
      <c r="C157" s="321" t="s">
        <v>646</v>
      </c>
      <c r="D157" s="269"/>
      <c r="E157" s="269"/>
      <c r="F157" s="322" t="s">
        <v>625</v>
      </c>
      <c r="G157" s="269"/>
      <c r="H157" s="321" t="s">
        <v>659</v>
      </c>
      <c r="I157" s="321" t="s">
        <v>621</v>
      </c>
      <c r="J157" s="321">
        <v>50</v>
      </c>
      <c r="K157" s="317"/>
    </row>
    <row r="158" spans="2:11" s="1" customFormat="1" ht="15" customHeight="1">
      <c r="B158" s="294"/>
      <c r="C158" s="321" t="s">
        <v>644</v>
      </c>
      <c r="D158" s="269"/>
      <c r="E158" s="269"/>
      <c r="F158" s="322" t="s">
        <v>625</v>
      </c>
      <c r="G158" s="269"/>
      <c r="H158" s="321" t="s">
        <v>659</v>
      </c>
      <c r="I158" s="321" t="s">
        <v>621</v>
      </c>
      <c r="J158" s="321">
        <v>50</v>
      </c>
      <c r="K158" s="317"/>
    </row>
    <row r="159" spans="2:11" s="1" customFormat="1" ht="15" customHeight="1">
      <c r="B159" s="294"/>
      <c r="C159" s="321" t="s">
        <v>87</v>
      </c>
      <c r="D159" s="269"/>
      <c r="E159" s="269"/>
      <c r="F159" s="322" t="s">
        <v>619</v>
      </c>
      <c r="G159" s="269"/>
      <c r="H159" s="321" t="s">
        <v>681</v>
      </c>
      <c r="I159" s="321" t="s">
        <v>621</v>
      </c>
      <c r="J159" s="321" t="s">
        <v>682</v>
      </c>
      <c r="K159" s="317"/>
    </row>
    <row r="160" spans="2:11" s="1" customFormat="1" ht="15" customHeight="1">
      <c r="B160" s="294"/>
      <c r="C160" s="321" t="s">
        <v>683</v>
      </c>
      <c r="D160" s="269"/>
      <c r="E160" s="269"/>
      <c r="F160" s="322" t="s">
        <v>619</v>
      </c>
      <c r="G160" s="269"/>
      <c r="H160" s="321" t="s">
        <v>684</v>
      </c>
      <c r="I160" s="321" t="s">
        <v>654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260" t="s">
        <v>685</v>
      </c>
      <c r="D165" s="260"/>
      <c r="E165" s="260"/>
      <c r="F165" s="260"/>
      <c r="G165" s="260"/>
      <c r="H165" s="260"/>
      <c r="I165" s="260"/>
      <c r="J165" s="260"/>
      <c r="K165" s="261"/>
    </row>
    <row r="166" spans="2:11" s="1" customFormat="1" ht="17.25" customHeight="1">
      <c r="B166" s="259"/>
      <c r="C166" s="284" t="s">
        <v>613</v>
      </c>
      <c r="D166" s="284"/>
      <c r="E166" s="284"/>
      <c r="F166" s="284" t="s">
        <v>614</v>
      </c>
      <c r="G166" s="326"/>
      <c r="H166" s="327" t="s">
        <v>54</v>
      </c>
      <c r="I166" s="327" t="s">
        <v>57</v>
      </c>
      <c r="J166" s="284" t="s">
        <v>615</v>
      </c>
      <c r="K166" s="261"/>
    </row>
    <row r="167" spans="2:11" s="1" customFormat="1" ht="17.25" customHeight="1">
      <c r="B167" s="262"/>
      <c r="C167" s="286" t="s">
        <v>616</v>
      </c>
      <c r="D167" s="286"/>
      <c r="E167" s="286"/>
      <c r="F167" s="287" t="s">
        <v>617</v>
      </c>
      <c r="G167" s="328"/>
      <c r="H167" s="329"/>
      <c r="I167" s="329"/>
      <c r="J167" s="286" t="s">
        <v>618</v>
      </c>
      <c r="K167" s="264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69" t="s">
        <v>622</v>
      </c>
      <c r="D169" s="269"/>
      <c r="E169" s="269"/>
      <c r="F169" s="292" t="s">
        <v>619</v>
      </c>
      <c r="G169" s="269"/>
      <c r="H169" s="269" t="s">
        <v>659</v>
      </c>
      <c r="I169" s="269" t="s">
        <v>621</v>
      </c>
      <c r="J169" s="269">
        <v>120</v>
      </c>
      <c r="K169" s="317"/>
    </row>
    <row r="170" spans="2:11" s="1" customFormat="1" ht="15" customHeight="1">
      <c r="B170" s="294"/>
      <c r="C170" s="269" t="s">
        <v>668</v>
      </c>
      <c r="D170" s="269"/>
      <c r="E170" s="269"/>
      <c r="F170" s="292" t="s">
        <v>619</v>
      </c>
      <c r="G170" s="269"/>
      <c r="H170" s="269" t="s">
        <v>669</v>
      </c>
      <c r="I170" s="269" t="s">
        <v>621</v>
      </c>
      <c r="J170" s="269" t="s">
        <v>670</v>
      </c>
      <c r="K170" s="317"/>
    </row>
    <row r="171" spans="2:11" s="1" customFormat="1" ht="15" customHeight="1">
      <c r="B171" s="294"/>
      <c r="C171" s="269" t="s">
        <v>567</v>
      </c>
      <c r="D171" s="269"/>
      <c r="E171" s="269"/>
      <c r="F171" s="292" t="s">
        <v>619</v>
      </c>
      <c r="G171" s="269"/>
      <c r="H171" s="269" t="s">
        <v>686</v>
      </c>
      <c r="I171" s="269" t="s">
        <v>621</v>
      </c>
      <c r="J171" s="269" t="s">
        <v>670</v>
      </c>
      <c r="K171" s="317"/>
    </row>
    <row r="172" spans="2:11" s="1" customFormat="1" ht="15" customHeight="1">
      <c r="B172" s="294"/>
      <c r="C172" s="269" t="s">
        <v>624</v>
      </c>
      <c r="D172" s="269"/>
      <c r="E172" s="269"/>
      <c r="F172" s="292" t="s">
        <v>625</v>
      </c>
      <c r="G172" s="269"/>
      <c r="H172" s="269" t="s">
        <v>686</v>
      </c>
      <c r="I172" s="269" t="s">
        <v>621</v>
      </c>
      <c r="J172" s="269">
        <v>50</v>
      </c>
      <c r="K172" s="317"/>
    </row>
    <row r="173" spans="2:11" s="1" customFormat="1" ht="15" customHeight="1">
      <c r="B173" s="294"/>
      <c r="C173" s="269" t="s">
        <v>627</v>
      </c>
      <c r="D173" s="269"/>
      <c r="E173" s="269"/>
      <c r="F173" s="292" t="s">
        <v>619</v>
      </c>
      <c r="G173" s="269"/>
      <c r="H173" s="269" t="s">
        <v>686</v>
      </c>
      <c r="I173" s="269" t="s">
        <v>629</v>
      </c>
      <c r="J173" s="269"/>
      <c r="K173" s="317"/>
    </row>
    <row r="174" spans="2:11" s="1" customFormat="1" ht="15" customHeight="1">
      <c r="B174" s="294"/>
      <c r="C174" s="269" t="s">
        <v>638</v>
      </c>
      <c r="D174" s="269"/>
      <c r="E174" s="269"/>
      <c r="F174" s="292" t="s">
        <v>625</v>
      </c>
      <c r="G174" s="269"/>
      <c r="H174" s="269" t="s">
        <v>686</v>
      </c>
      <c r="I174" s="269" t="s">
        <v>621</v>
      </c>
      <c r="J174" s="269">
        <v>50</v>
      </c>
      <c r="K174" s="317"/>
    </row>
    <row r="175" spans="2:11" s="1" customFormat="1" ht="15" customHeight="1">
      <c r="B175" s="294"/>
      <c r="C175" s="269" t="s">
        <v>646</v>
      </c>
      <c r="D175" s="269"/>
      <c r="E175" s="269"/>
      <c r="F175" s="292" t="s">
        <v>625</v>
      </c>
      <c r="G175" s="269"/>
      <c r="H175" s="269" t="s">
        <v>686</v>
      </c>
      <c r="I175" s="269" t="s">
        <v>621</v>
      </c>
      <c r="J175" s="269">
        <v>50</v>
      </c>
      <c r="K175" s="317"/>
    </row>
    <row r="176" spans="2:11" s="1" customFormat="1" ht="15" customHeight="1">
      <c r="B176" s="294"/>
      <c r="C176" s="269" t="s">
        <v>644</v>
      </c>
      <c r="D176" s="269"/>
      <c r="E176" s="269"/>
      <c r="F176" s="292" t="s">
        <v>625</v>
      </c>
      <c r="G176" s="269"/>
      <c r="H176" s="269" t="s">
        <v>686</v>
      </c>
      <c r="I176" s="269" t="s">
        <v>621</v>
      </c>
      <c r="J176" s="269">
        <v>50</v>
      </c>
      <c r="K176" s="317"/>
    </row>
    <row r="177" spans="2:11" s="1" customFormat="1" ht="15" customHeight="1">
      <c r="B177" s="294"/>
      <c r="C177" s="269" t="s">
        <v>93</v>
      </c>
      <c r="D177" s="269"/>
      <c r="E177" s="269"/>
      <c r="F177" s="292" t="s">
        <v>619</v>
      </c>
      <c r="G177" s="269"/>
      <c r="H177" s="269" t="s">
        <v>687</v>
      </c>
      <c r="I177" s="269" t="s">
        <v>688</v>
      </c>
      <c r="J177" s="269"/>
      <c r="K177" s="317"/>
    </row>
    <row r="178" spans="2:11" s="1" customFormat="1" ht="15" customHeight="1">
      <c r="B178" s="294"/>
      <c r="C178" s="269" t="s">
        <v>57</v>
      </c>
      <c r="D178" s="269"/>
      <c r="E178" s="269"/>
      <c r="F178" s="292" t="s">
        <v>619</v>
      </c>
      <c r="G178" s="269"/>
      <c r="H178" s="269" t="s">
        <v>689</v>
      </c>
      <c r="I178" s="269" t="s">
        <v>690</v>
      </c>
      <c r="J178" s="269">
        <v>1</v>
      </c>
      <c r="K178" s="317"/>
    </row>
    <row r="179" spans="2:11" s="1" customFormat="1" ht="15" customHeight="1">
      <c r="B179" s="294"/>
      <c r="C179" s="269" t="s">
        <v>53</v>
      </c>
      <c r="D179" s="269"/>
      <c r="E179" s="269"/>
      <c r="F179" s="292" t="s">
        <v>619</v>
      </c>
      <c r="G179" s="269"/>
      <c r="H179" s="269" t="s">
        <v>691</v>
      </c>
      <c r="I179" s="269" t="s">
        <v>621</v>
      </c>
      <c r="J179" s="269">
        <v>20</v>
      </c>
      <c r="K179" s="317"/>
    </row>
    <row r="180" spans="2:11" s="1" customFormat="1" ht="15" customHeight="1">
      <c r="B180" s="294"/>
      <c r="C180" s="269" t="s">
        <v>54</v>
      </c>
      <c r="D180" s="269"/>
      <c r="E180" s="269"/>
      <c r="F180" s="292" t="s">
        <v>619</v>
      </c>
      <c r="G180" s="269"/>
      <c r="H180" s="269" t="s">
        <v>692</v>
      </c>
      <c r="I180" s="269" t="s">
        <v>621</v>
      </c>
      <c r="J180" s="269">
        <v>255</v>
      </c>
      <c r="K180" s="317"/>
    </row>
    <row r="181" spans="2:11" s="1" customFormat="1" ht="15" customHeight="1">
      <c r="B181" s="294"/>
      <c r="C181" s="269" t="s">
        <v>94</v>
      </c>
      <c r="D181" s="269"/>
      <c r="E181" s="269"/>
      <c r="F181" s="292" t="s">
        <v>619</v>
      </c>
      <c r="G181" s="269"/>
      <c r="H181" s="269" t="s">
        <v>583</v>
      </c>
      <c r="I181" s="269" t="s">
        <v>621</v>
      </c>
      <c r="J181" s="269">
        <v>10</v>
      </c>
      <c r="K181" s="317"/>
    </row>
    <row r="182" spans="2:11" s="1" customFormat="1" ht="15" customHeight="1">
      <c r="B182" s="294"/>
      <c r="C182" s="269" t="s">
        <v>95</v>
      </c>
      <c r="D182" s="269"/>
      <c r="E182" s="269"/>
      <c r="F182" s="292" t="s">
        <v>619</v>
      </c>
      <c r="G182" s="269"/>
      <c r="H182" s="269" t="s">
        <v>693</v>
      </c>
      <c r="I182" s="269" t="s">
        <v>654</v>
      </c>
      <c r="J182" s="269"/>
      <c r="K182" s="317"/>
    </row>
    <row r="183" spans="2:11" s="1" customFormat="1" ht="15" customHeight="1">
      <c r="B183" s="294"/>
      <c r="C183" s="269" t="s">
        <v>694</v>
      </c>
      <c r="D183" s="269"/>
      <c r="E183" s="269"/>
      <c r="F183" s="292" t="s">
        <v>619</v>
      </c>
      <c r="G183" s="269"/>
      <c r="H183" s="269" t="s">
        <v>695</v>
      </c>
      <c r="I183" s="269" t="s">
        <v>654</v>
      </c>
      <c r="J183" s="269"/>
      <c r="K183" s="317"/>
    </row>
    <row r="184" spans="2:11" s="1" customFormat="1" ht="15" customHeight="1">
      <c r="B184" s="294"/>
      <c r="C184" s="269" t="s">
        <v>683</v>
      </c>
      <c r="D184" s="269"/>
      <c r="E184" s="269"/>
      <c r="F184" s="292" t="s">
        <v>619</v>
      </c>
      <c r="G184" s="269"/>
      <c r="H184" s="269" t="s">
        <v>696</v>
      </c>
      <c r="I184" s="269" t="s">
        <v>654</v>
      </c>
      <c r="J184" s="269"/>
      <c r="K184" s="317"/>
    </row>
    <row r="185" spans="2:11" s="1" customFormat="1" ht="15" customHeight="1">
      <c r="B185" s="294"/>
      <c r="C185" s="269" t="s">
        <v>97</v>
      </c>
      <c r="D185" s="269"/>
      <c r="E185" s="269"/>
      <c r="F185" s="292" t="s">
        <v>625</v>
      </c>
      <c r="G185" s="269"/>
      <c r="H185" s="269" t="s">
        <v>697</v>
      </c>
      <c r="I185" s="269" t="s">
        <v>621</v>
      </c>
      <c r="J185" s="269">
        <v>50</v>
      </c>
      <c r="K185" s="317"/>
    </row>
    <row r="186" spans="2:11" s="1" customFormat="1" ht="15" customHeight="1">
      <c r="B186" s="294"/>
      <c r="C186" s="269" t="s">
        <v>698</v>
      </c>
      <c r="D186" s="269"/>
      <c r="E186" s="269"/>
      <c r="F186" s="292" t="s">
        <v>625</v>
      </c>
      <c r="G186" s="269"/>
      <c r="H186" s="269" t="s">
        <v>699</v>
      </c>
      <c r="I186" s="269" t="s">
        <v>700</v>
      </c>
      <c r="J186" s="269"/>
      <c r="K186" s="317"/>
    </row>
    <row r="187" spans="2:11" s="1" customFormat="1" ht="15" customHeight="1">
      <c r="B187" s="294"/>
      <c r="C187" s="269" t="s">
        <v>701</v>
      </c>
      <c r="D187" s="269"/>
      <c r="E187" s="269"/>
      <c r="F187" s="292" t="s">
        <v>625</v>
      </c>
      <c r="G187" s="269"/>
      <c r="H187" s="269" t="s">
        <v>702</v>
      </c>
      <c r="I187" s="269" t="s">
        <v>700</v>
      </c>
      <c r="J187" s="269"/>
      <c r="K187" s="317"/>
    </row>
    <row r="188" spans="2:11" s="1" customFormat="1" ht="15" customHeight="1">
      <c r="B188" s="294"/>
      <c r="C188" s="269" t="s">
        <v>703</v>
      </c>
      <c r="D188" s="269"/>
      <c r="E188" s="269"/>
      <c r="F188" s="292" t="s">
        <v>625</v>
      </c>
      <c r="G188" s="269"/>
      <c r="H188" s="269" t="s">
        <v>704</v>
      </c>
      <c r="I188" s="269" t="s">
        <v>700</v>
      </c>
      <c r="J188" s="269"/>
      <c r="K188" s="317"/>
    </row>
    <row r="189" spans="2:11" s="1" customFormat="1" ht="15" customHeight="1">
      <c r="B189" s="294"/>
      <c r="C189" s="330" t="s">
        <v>705</v>
      </c>
      <c r="D189" s="269"/>
      <c r="E189" s="269"/>
      <c r="F189" s="292" t="s">
        <v>625</v>
      </c>
      <c r="G189" s="269"/>
      <c r="H189" s="269" t="s">
        <v>706</v>
      </c>
      <c r="I189" s="269" t="s">
        <v>707</v>
      </c>
      <c r="J189" s="331" t="s">
        <v>708</v>
      </c>
      <c r="K189" s="317"/>
    </row>
    <row r="190" spans="2:11" s="1" customFormat="1" ht="15" customHeight="1">
      <c r="B190" s="294"/>
      <c r="C190" s="330" t="s">
        <v>42</v>
      </c>
      <c r="D190" s="269"/>
      <c r="E190" s="269"/>
      <c r="F190" s="292" t="s">
        <v>619</v>
      </c>
      <c r="G190" s="269"/>
      <c r="H190" s="266" t="s">
        <v>709</v>
      </c>
      <c r="I190" s="269" t="s">
        <v>710</v>
      </c>
      <c r="J190" s="269"/>
      <c r="K190" s="317"/>
    </row>
    <row r="191" spans="2:11" s="1" customFormat="1" ht="15" customHeight="1">
      <c r="B191" s="294"/>
      <c r="C191" s="330" t="s">
        <v>711</v>
      </c>
      <c r="D191" s="269"/>
      <c r="E191" s="269"/>
      <c r="F191" s="292" t="s">
        <v>619</v>
      </c>
      <c r="G191" s="269"/>
      <c r="H191" s="269" t="s">
        <v>712</v>
      </c>
      <c r="I191" s="269" t="s">
        <v>654</v>
      </c>
      <c r="J191" s="269"/>
      <c r="K191" s="317"/>
    </row>
    <row r="192" spans="2:11" s="1" customFormat="1" ht="15" customHeight="1">
      <c r="B192" s="294"/>
      <c r="C192" s="330" t="s">
        <v>713</v>
      </c>
      <c r="D192" s="269"/>
      <c r="E192" s="269"/>
      <c r="F192" s="292" t="s">
        <v>619</v>
      </c>
      <c r="G192" s="269"/>
      <c r="H192" s="269" t="s">
        <v>714</v>
      </c>
      <c r="I192" s="269" t="s">
        <v>654</v>
      </c>
      <c r="J192" s="269"/>
      <c r="K192" s="317"/>
    </row>
    <row r="193" spans="2:11" s="1" customFormat="1" ht="15" customHeight="1">
      <c r="B193" s="294"/>
      <c r="C193" s="330" t="s">
        <v>715</v>
      </c>
      <c r="D193" s="269"/>
      <c r="E193" s="269"/>
      <c r="F193" s="292" t="s">
        <v>625</v>
      </c>
      <c r="G193" s="269"/>
      <c r="H193" s="269" t="s">
        <v>716</v>
      </c>
      <c r="I193" s="269" t="s">
        <v>654</v>
      </c>
      <c r="J193" s="269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260" t="s">
        <v>717</v>
      </c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5.5" customHeight="1">
      <c r="B200" s="259"/>
      <c r="C200" s="333" t="s">
        <v>718</v>
      </c>
      <c r="D200" s="333"/>
      <c r="E200" s="333"/>
      <c r="F200" s="333" t="s">
        <v>719</v>
      </c>
      <c r="G200" s="334"/>
      <c r="H200" s="333" t="s">
        <v>720</v>
      </c>
      <c r="I200" s="333"/>
      <c r="J200" s="333"/>
      <c r="K200" s="261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69" t="s">
        <v>710</v>
      </c>
      <c r="D202" s="269"/>
      <c r="E202" s="269"/>
      <c r="F202" s="292" t="s">
        <v>43</v>
      </c>
      <c r="G202" s="269"/>
      <c r="H202" s="269" t="s">
        <v>721</v>
      </c>
      <c r="I202" s="269"/>
      <c r="J202" s="269"/>
      <c r="K202" s="317"/>
    </row>
    <row r="203" spans="2:11" s="1" customFormat="1" ht="15" customHeight="1">
      <c r="B203" s="294"/>
      <c r="C203" s="269"/>
      <c r="D203" s="269"/>
      <c r="E203" s="269"/>
      <c r="F203" s="292" t="s">
        <v>44</v>
      </c>
      <c r="G203" s="269"/>
      <c r="H203" s="269" t="s">
        <v>722</v>
      </c>
      <c r="I203" s="269"/>
      <c r="J203" s="269"/>
      <c r="K203" s="317"/>
    </row>
    <row r="204" spans="2:11" s="1" customFormat="1" ht="15" customHeight="1">
      <c r="B204" s="294"/>
      <c r="C204" s="269"/>
      <c r="D204" s="269"/>
      <c r="E204" s="269"/>
      <c r="F204" s="292" t="s">
        <v>47</v>
      </c>
      <c r="G204" s="269"/>
      <c r="H204" s="269" t="s">
        <v>723</v>
      </c>
      <c r="I204" s="269"/>
      <c r="J204" s="269"/>
      <c r="K204" s="317"/>
    </row>
    <row r="205" spans="2:11" s="1" customFormat="1" ht="15" customHeight="1">
      <c r="B205" s="294"/>
      <c r="C205" s="269"/>
      <c r="D205" s="269"/>
      <c r="E205" s="269"/>
      <c r="F205" s="292" t="s">
        <v>45</v>
      </c>
      <c r="G205" s="269"/>
      <c r="H205" s="269" t="s">
        <v>724</v>
      </c>
      <c r="I205" s="269"/>
      <c r="J205" s="269"/>
      <c r="K205" s="317"/>
    </row>
    <row r="206" spans="2:11" s="1" customFormat="1" ht="15" customHeight="1">
      <c r="B206" s="294"/>
      <c r="C206" s="269"/>
      <c r="D206" s="269"/>
      <c r="E206" s="269"/>
      <c r="F206" s="292" t="s">
        <v>46</v>
      </c>
      <c r="G206" s="269"/>
      <c r="H206" s="269" t="s">
        <v>725</v>
      </c>
      <c r="I206" s="269"/>
      <c r="J206" s="269"/>
      <c r="K206" s="317"/>
    </row>
    <row r="207" spans="2:11" s="1" customFormat="1" ht="15" customHeight="1">
      <c r="B207" s="294"/>
      <c r="C207" s="269"/>
      <c r="D207" s="269"/>
      <c r="E207" s="269"/>
      <c r="F207" s="292"/>
      <c r="G207" s="269"/>
      <c r="H207" s="269"/>
      <c r="I207" s="269"/>
      <c r="J207" s="269"/>
      <c r="K207" s="317"/>
    </row>
    <row r="208" spans="2:11" s="1" customFormat="1" ht="15" customHeight="1">
      <c r="B208" s="294"/>
      <c r="C208" s="269" t="s">
        <v>666</v>
      </c>
      <c r="D208" s="269"/>
      <c r="E208" s="269"/>
      <c r="F208" s="292" t="s">
        <v>79</v>
      </c>
      <c r="G208" s="269"/>
      <c r="H208" s="269" t="s">
        <v>726</v>
      </c>
      <c r="I208" s="269"/>
      <c r="J208" s="269"/>
      <c r="K208" s="317"/>
    </row>
    <row r="209" spans="2:11" s="1" customFormat="1" ht="15" customHeight="1">
      <c r="B209" s="294"/>
      <c r="C209" s="269"/>
      <c r="D209" s="269"/>
      <c r="E209" s="269"/>
      <c r="F209" s="292" t="s">
        <v>561</v>
      </c>
      <c r="G209" s="269"/>
      <c r="H209" s="269" t="s">
        <v>562</v>
      </c>
      <c r="I209" s="269"/>
      <c r="J209" s="269"/>
      <c r="K209" s="317"/>
    </row>
    <row r="210" spans="2:11" s="1" customFormat="1" ht="15" customHeight="1">
      <c r="B210" s="294"/>
      <c r="C210" s="269"/>
      <c r="D210" s="269"/>
      <c r="E210" s="269"/>
      <c r="F210" s="292" t="s">
        <v>559</v>
      </c>
      <c r="G210" s="269"/>
      <c r="H210" s="269" t="s">
        <v>727</v>
      </c>
      <c r="I210" s="269"/>
      <c r="J210" s="269"/>
      <c r="K210" s="317"/>
    </row>
    <row r="211" spans="2:11" s="1" customFormat="1" ht="15" customHeight="1">
      <c r="B211" s="335"/>
      <c r="C211" s="269"/>
      <c r="D211" s="269"/>
      <c r="E211" s="269"/>
      <c r="F211" s="292" t="s">
        <v>563</v>
      </c>
      <c r="G211" s="330"/>
      <c r="H211" s="321" t="s">
        <v>564</v>
      </c>
      <c r="I211" s="321"/>
      <c r="J211" s="321"/>
      <c r="K211" s="336"/>
    </row>
    <row r="212" spans="2:11" s="1" customFormat="1" ht="15" customHeight="1">
      <c r="B212" s="335"/>
      <c r="C212" s="269"/>
      <c r="D212" s="269"/>
      <c r="E212" s="269"/>
      <c r="F212" s="292" t="s">
        <v>565</v>
      </c>
      <c r="G212" s="330"/>
      <c r="H212" s="321" t="s">
        <v>728</v>
      </c>
      <c r="I212" s="321"/>
      <c r="J212" s="321"/>
      <c r="K212" s="336"/>
    </row>
    <row r="213" spans="2:11" s="1" customFormat="1" ht="15" customHeight="1">
      <c r="B213" s="335"/>
      <c r="C213" s="269"/>
      <c r="D213" s="269"/>
      <c r="E213" s="269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69" t="s">
        <v>690</v>
      </c>
      <c r="D214" s="269"/>
      <c r="E214" s="269"/>
      <c r="F214" s="292">
        <v>1</v>
      </c>
      <c r="G214" s="330"/>
      <c r="H214" s="321" t="s">
        <v>729</v>
      </c>
      <c r="I214" s="321"/>
      <c r="J214" s="321"/>
      <c r="K214" s="336"/>
    </row>
    <row r="215" spans="2:11" s="1" customFormat="1" ht="15" customHeight="1">
      <c r="B215" s="335"/>
      <c r="C215" s="269"/>
      <c r="D215" s="269"/>
      <c r="E215" s="269"/>
      <c r="F215" s="292">
        <v>2</v>
      </c>
      <c r="G215" s="330"/>
      <c r="H215" s="321" t="s">
        <v>730</v>
      </c>
      <c r="I215" s="321"/>
      <c r="J215" s="321"/>
      <c r="K215" s="336"/>
    </row>
    <row r="216" spans="2:11" s="1" customFormat="1" ht="15" customHeight="1">
      <c r="B216" s="335"/>
      <c r="C216" s="269"/>
      <c r="D216" s="269"/>
      <c r="E216" s="269"/>
      <c r="F216" s="292">
        <v>3</v>
      </c>
      <c r="G216" s="330"/>
      <c r="H216" s="321" t="s">
        <v>731</v>
      </c>
      <c r="I216" s="321"/>
      <c r="J216" s="321"/>
      <c r="K216" s="336"/>
    </row>
    <row r="217" spans="2:11" s="1" customFormat="1" ht="15" customHeight="1">
      <c r="B217" s="335"/>
      <c r="C217" s="269"/>
      <c r="D217" s="269"/>
      <c r="E217" s="269"/>
      <c r="F217" s="292">
        <v>4</v>
      </c>
      <c r="G217" s="330"/>
      <c r="H217" s="321" t="s">
        <v>732</v>
      </c>
      <c r="I217" s="321"/>
      <c r="J217" s="321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2023-11-23T13:13:03Z</dcterms:created>
  <dcterms:modified xsi:type="dcterms:W3CDTF">2023-11-23T13:13:07Z</dcterms:modified>
  <cp:category/>
  <cp:version/>
  <cp:contentType/>
  <cp:contentStatus/>
</cp:coreProperties>
</file>